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cer\Desktop\"/>
    </mc:Choice>
  </mc:AlternateContent>
  <bookViews>
    <workbookView xWindow="0" yWindow="0" windowWidth="20490" windowHeight="7455" tabRatio="932" firstSheet="2" activeTab="2"/>
  </bookViews>
  <sheets>
    <sheet name="bharit 8 mnth ex PMAMP" sheetId="132" state="hidden" r:id="rId1"/>
    <sheet name="bharit 2nd trim ex PMAMP" sheetId="131" state="hidden" r:id="rId2"/>
    <sheet name="प्रथम त्रैमासीक (2)" sheetId="156" r:id="rId3"/>
    <sheet name="summary sheet" sheetId="139" state="hidden" r:id="rId4"/>
    <sheet name="bharit 1st Trim" sheetId="94" r:id="rId5"/>
    <sheet name="Programe Budget 2073-74" sheetId="59" state="hidden" r:id="rId6"/>
    <sheet name="Nikasha and kharcha 1st trim" sheetId="95" r:id="rId7"/>
    <sheet name="bharit annual" sheetId="104" state="hidden" r:id="rId8"/>
    <sheet name="Nikasha &amp; Kharcha barsik" sheetId="105" state="hidden" r:id="rId9"/>
    <sheet name="Non tax revenue 1st" sheetId="119" r:id="rId10"/>
    <sheet name="beruju" sheetId="144" r:id="rId11"/>
    <sheet name="P1 summry annual" sheetId="117" state="hidden" r:id="rId12"/>
    <sheet name="subsidy 3rd" sheetId="123" state="hidden" r:id="rId13"/>
    <sheet name="subsidy annual" sheetId="124" state="hidden" r:id="rId14"/>
    <sheet name="sadaran 2nd" sheetId="121" state="hidden" r:id="rId15"/>
    <sheet name="sadaran annual" sheetId="122" state="hidden" r:id="rId16"/>
    <sheet name="Sheet1" sheetId="125" state="hidden" r:id="rId17"/>
    <sheet name="दरबन्दी विवरण" sheetId="145" r:id="rId18"/>
    <sheet name="सुशासन विवरन" sheetId="147" r:id="rId19"/>
  </sheets>
  <definedNames>
    <definedName name="_xlnm._FilterDatabase" localSheetId="4" hidden="1">'bharit 1st Trim'!#REF!</definedName>
    <definedName name="_xlnm._FilterDatabase" localSheetId="1" hidden="1">'bharit 2nd trim ex PMAMP'!$A$5:$L$823</definedName>
    <definedName name="_xlnm._FilterDatabase" localSheetId="0" hidden="1">'bharit 8 mnth ex PMAMP'!$A$5:$L$823</definedName>
    <definedName name="_xlnm._FilterDatabase" localSheetId="7" hidden="1">'bharit annual'!$A$5:$M$958</definedName>
    <definedName name="_xlnm._FilterDatabase" localSheetId="8" hidden="1">'Nikasha &amp; Kharcha barsik'!$A$5:$P$971</definedName>
    <definedName name="_xlnm._FilterDatabase" localSheetId="6" hidden="1">'Nikasha and kharcha 1st trim'!$A$4:$N$19</definedName>
    <definedName name="_xlnm._FilterDatabase" localSheetId="5" hidden="1">'Programe Budget 2073-74'!$A$5:$R$915</definedName>
    <definedName name="_xlnm.Print_Area" localSheetId="4">'bharit 1st Trim'!$A$1:$J$55</definedName>
    <definedName name="_xlnm.Print_Area" localSheetId="1">'bharit 2nd trim ex PMAMP'!$A$1:$L$866</definedName>
    <definedName name="_xlnm.Print_Area" localSheetId="0">'bharit 8 mnth ex PMAMP'!$A$1:$L$866</definedName>
    <definedName name="_xlnm.Print_Area" localSheetId="7">'bharit annual'!$A$1:$L$1003</definedName>
    <definedName name="_xlnm.Print_Area" localSheetId="8">'Nikasha &amp; Kharcha barsik'!$A$1:$N$967</definedName>
    <definedName name="_xlnm.Print_Area" localSheetId="6">'Nikasha and kharcha 1st trim'!$A$1:$N$64</definedName>
    <definedName name="_xlnm.Print_Titles" localSheetId="4">'bharit 1st Trim'!#REF!</definedName>
    <definedName name="_xlnm.Print_Titles" localSheetId="1">'bharit 2nd trim ex PMAMP'!$5:$6</definedName>
    <definedName name="_xlnm.Print_Titles" localSheetId="0">'bharit 8 mnth ex PMAMP'!$5:$6</definedName>
    <definedName name="_xlnm.Print_Titles" localSheetId="7">'bharit annual'!$5:$6</definedName>
    <definedName name="_xlnm.Print_Titles" localSheetId="8">'Nikasha &amp; Kharcha barsik'!$5:$5</definedName>
    <definedName name="_xlnm.Print_Titles" localSheetId="6">'Nikasha and kharcha 1st trim'!$4:$5</definedName>
    <definedName name="_xlnm.Print_Titles" localSheetId="5">'Programe Budget 2073-74'!$5:$5</definedName>
    <definedName name="_xlnm.Print_Titles" localSheetId="12">'subsidy 3rd'!$4:$5</definedName>
    <definedName name="_xlnm.Print_Titles" localSheetId="3">'summary sheet'!$3:$4</definedName>
  </definedNames>
  <calcPr calcId="152511"/>
</workbook>
</file>

<file path=xl/calcChain.xml><?xml version="1.0" encoding="utf-8"?>
<calcChain xmlns="http://schemas.openxmlformats.org/spreadsheetml/2006/main">
  <c r="M22" i="156" l="1"/>
  <c r="Q34" i="95" l="1"/>
  <c r="P34" i="95"/>
  <c r="O34" i="95"/>
  <c r="N34" i="95"/>
  <c r="G30" i="144" l="1"/>
  <c r="M88" i="156" l="1"/>
  <c r="M89" i="156" s="1"/>
  <c r="I102" i="156" s="1"/>
  <c r="J99" i="156"/>
  <c r="J100" i="156"/>
  <c r="L23" i="156"/>
  <c r="K88" i="156"/>
  <c r="L32" i="156"/>
  <c r="L34" i="156"/>
  <c r="L36" i="156"/>
  <c r="L37" i="156"/>
  <c r="L38" i="156"/>
  <c r="L39" i="156"/>
  <c r="L40" i="156"/>
  <c r="L41" i="156"/>
  <c r="L42" i="156"/>
  <c r="L43" i="156"/>
  <c r="L44" i="156"/>
  <c r="L45" i="156"/>
  <c r="L46" i="156"/>
  <c r="L47" i="156"/>
  <c r="L48" i="156"/>
  <c r="L50" i="156"/>
  <c r="L51" i="156"/>
  <c r="L52" i="156"/>
  <c r="L54" i="156"/>
  <c r="L55" i="156"/>
  <c r="L56" i="156"/>
  <c r="L57" i="156"/>
  <c r="L59" i="156"/>
  <c r="L61" i="156"/>
  <c r="L62" i="156"/>
  <c r="L63" i="156"/>
  <c r="L64" i="156"/>
  <c r="L66" i="156"/>
  <c r="L67" i="156"/>
  <c r="L69" i="156"/>
  <c r="L70" i="156"/>
  <c r="L71" i="156"/>
  <c r="L72" i="156"/>
  <c r="L73" i="156"/>
  <c r="L74" i="156"/>
  <c r="L75" i="156"/>
  <c r="L76" i="156"/>
  <c r="L77" i="156"/>
  <c r="L78" i="156"/>
  <c r="L79" i="156"/>
  <c r="L82" i="156"/>
  <c r="L83" i="156"/>
  <c r="L84" i="156"/>
  <c r="L86" i="156"/>
  <c r="L87" i="156"/>
  <c r="L28" i="156"/>
  <c r="L29" i="156"/>
  <c r="L31" i="156"/>
  <c r="L26" i="156"/>
  <c r="L27" i="156"/>
  <c r="K22" i="156"/>
  <c r="L22" i="156"/>
  <c r="M23" i="156"/>
  <c r="J102" i="156" s="1"/>
  <c r="I101" i="156" l="1"/>
  <c r="J101" i="156"/>
  <c r="L88" i="156"/>
  <c r="K101" i="156" l="1"/>
  <c r="K102" i="156" s="1"/>
  <c r="L89" i="156"/>
  <c r="I100" i="156" s="1"/>
  <c r="I99" i="156"/>
  <c r="K99" i="156" s="1"/>
  <c r="K100" i="156" s="1"/>
  <c r="G35" i="94" s="1"/>
  <c r="H34" i="95"/>
  <c r="F16" i="125" l="1"/>
  <c r="E16" i="125"/>
  <c r="H14" i="122"/>
  <c r="G14" i="122"/>
  <c r="E14" i="122"/>
  <c r="D14" i="122"/>
  <c r="I13" i="122"/>
  <c r="F13" i="122"/>
  <c r="I12" i="122"/>
  <c r="J12" i="122" s="1"/>
  <c r="I11" i="122"/>
  <c r="F11" i="122"/>
  <c r="I10" i="122"/>
  <c r="F10" i="122"/>
  <c r="I9" i="122"/>
  <c r="F9" i="122"/>
  <c r="I7" i="122"/>
  <c r="J7" i="122" s="1"/>
  <c r="F7" i="122"/>
  <c r="K15" i="121"/>
  <c r="J15" i="121"/>
  <c r="K14" i="121"/>
  <c r="J14" i="121"/>
  <c r="L13" i="121"/>
  <c r="H13" i="121"/>
  <c r="G13" i="121"/>
  <c r="E13" i="121"/>
  <c r="D13" i="121"/>
  <c r="L12" i="121"/>
  <c r="H12" i="121"/>
  <c r="G12" i="121"/>
  <c r="E12" i="121"/>
  <c r="D12" i="121"/>
  <c r="L11" i="121"/>
  <c r="H11" i="121"/>
  <c r="G11" i="121"/>
  <c r="E11" i="121"/>
  <c r="D11" i="121"/>
  <c r="L10" i="121"/>
  <c r="H10" i="121"/>
  <c r="G10" i="121"/>
  <c r="E10" i="121"/>
  <c r="D10" i="121"/>
  <c r="L9" i="121"/>
  <c r="H9" i="121"/>
  <c r="G9" i="121"/>
  <c r="E9" i="121"/>
  <c r="D9" i="121"/>
  <c r="L7" i="121"/>
  <c r="H7" i="121"/>
  <c r="I7" i="121" s="1"/>
  <c r="G7" i="121"/>
  <c r="E7" i="121"/>
  <c r="D7" i="121"/>
  <c r="K38" i="124"/>
  <c r="J38" i="124"/>
  <c r="I38" i="124"/>
  <c r="O37" i="124"/>
  <c r="O36" i="124"/>
  <c r="O35" i="124"/>
  <c r="L34" i="124"/>
  <c r="L38" i="124" s="1"/>
  <c r="H34" i="124"/>
  <c r="O34" i="124" s="1"/>
  <c r="G34" i="124"/>
  <c r="G38" i="124" s="1"/>
  <c r="O33" i="124"/>
  <c r="O32" i="124"/>
  <c r="O31" i="124"/>
  <c r="O30" i="124"/>
  <c r="O29" i="124"/>
  <c r="O28" i="124"/>
  <c r="O27" i="124"/>
  <c r="O26" i="124"/>
  <c r="O25" i="124"/>
  <c r="O23" i="124"/>
  <c r="O22" i="124"/>
  <c r="O21" i="124"/>
  <c r="O20" i="124"/>
  <c r="O19" i="124"/>
  <c r="O18" i="124"/>
  <c r="O17" i="124"/>
  <c r="O16" i="124"/>
  <c r="E14" i="124"/>
  <c r="N12" i="124"/>
  <c r="N11" i="124"/>
  <c r="E9" i="124"/>
  <c r="M37" i="123"/>
  <c r="L37" i="123"/>
  <c r="K37" i="123"/>
  <c r="J37" i="123"/>
  <c r="I37" i="123"/>
  <c r="H37" i="123"/>
  <c r="G37" i="123"/>
  <c r="E37" i="123"/>
  <c r="F36" i="123"/>
  <c r="D36" i="123"/>
  <c r="F35" i="123"/>
  <c r="D35" i="123"/>
  <c r="F34" i="123"/>
  <c r="D34" i="123"/>
  <c r="F33" i="123"/>
  <c r="D33" i="123"/>
  <c r="F26" i="123"/>
  <c r="D26" i="123"/>
  <c r="F25" i="123"/>
  <c r="D25" i="123"/>
  <c r="F24" i="123"/>
  <c r="D24" i="123"/>
  <c r="F23" i="123"/>
  <c r="D23" i="123"/>
  <c r="F22" i="123"/>
  <c r="D22" i="123"/>
  <c r="F21" i="123"/>
  <c r="D21" i="123"/>
  <c r="F20" i="123"/>
  <c r="D20" i="123"/>
  <c r="F19" i="123"/>
  <c r="D19" i="123"/>
  <c r="F18" i="123"/>
  <c r="D18" i="123"/>
  <c r="F17" i="123"/>
  <c r="D17" i="123"/>
  <c r="F16" i="123"/>
  <c r="D16" i="123"/>
  <c r="F15" i="123"/>
  <c r="D15" i="123"/>
  <c r="F14" i="123"/>
  <c r="D14" i="123"/>
  <c r="F13" i="123"/>
  <c r="D13" i="123"/>
  <c r="F12" i="123"/>
  <c r="D12" i="123"/>
  <c r="F11" i="123"/>
  <c r="D11" i="123"/>
  <c r="F10" i="123"/>
  <c r="D10" i="123"/>
  <c r="F9" i="123"/>
  <c r="D9" i="123"/>
  <c r="F8" i="123"/>
  <c r="D8" i="123"/>
  <c r="F7" i="123"/>
  <c r="F37" i="123" s="1"/>
  <c r="D7" i="123"/>
  <c r="D37" i="123" s="1"/>
  <c r="C34" i="117"/>
  <c r="C8" i="144"/>
  <c r="C9" i="119"/>
  <c r="O971" i="105"/>
  <c r="O970" i="105"/>
  <c r="O969" i="105"/>
  <c r="O968" i="105"/>
  <c r="N967" i="105"/>
  <c r="A967" i="105"/>
  <c r="A966" i="105"/>
  <c r="A965" i="105"/>
  <c r="D964" i="105"/>
  <c r="C962" i="105"/>
  <c r="P961" i="105"/>
  <c r="O961" i="105"/>
  <c r="D960" i="105"/>
  <c r="P955" i="105"/>
  <c r="O955" i="105"/>
  <c r="A955" i="105"/>
  <c r="D954" i="105"/>
  <c r="D953" i="105"/>
  <c r="C28" i="124" s="1"/>
  <c r="C953" i="105"/>
  <c r="B953" i="105"/>
  <c r="B28" i="124" s="1"/>
  <c r="A953" i="105"/>
  <c r="A28" i="124" s="1"/>
  <c r="D952" i="105"/>
  <c r="C27" i="124" s="1"/>
  <c r="C952" i="105"/>
  <c r="B952" i="105"/>
  <c r="B27" i="124" s="1"/>
  <c r="A952" i="105"/>
  <c r="A27" i="124" s="1"/>
  <c r="A951" i="105"/>
  <c r="A26" i="124" s="1"/>
  <c r="A950" i="105"/>
  <c r="A25" i="124" s="1"/>
  <c r="A949" i="105"/>
  <c r="A948" i="105"/>
  <c r="A947" i="105"/>
  <c r="D946" i="105"/>
  <c r="C946" i="105"/>
  <c r="B946" i="105"/>
  <c r="A946" i="105"/>
  <c r="A945" i="105"/>
  <c r="N944" i="105"/>
  <c r="C944" i="105"/>
  <c r="A944" i="105"/>
  <c r="A943" i="105"/>
  <c r="A942" i="105"/>
  <c r="A941" i="105"/>
  <c r="A940" i="105"/>
  <c r="N939" i="105"/>
  <c r="A939" i="105"/>
  <c r="N938" i="105"/>
  <c r="A938" i="105"/>
  <c r="N936" i="105"/>
  <c r="A936" i="105"/>
  <c r="N935" i="105"/>
  <c r="A935" i="105"/>
  <c r="L934" i="105"/>
  <c r="A934" i="105"/>
  <c r="O933" i="105"/>
  <c r="O932" i="105"/>
  <c r="O931" i="105"/>
  <c r="N931" i="105"/>
  <c r="O930" i="105"/>
  <c r="N930" i="105"/>
  <c r="A930" i="105"/>
  <c r="O929" i="105"/>
  <c r="N929" i="105"/>
  <c r="O928" i="105"/>
  <c r="N928" i="105"/>
  <c r="O927" i="105"/>
  <c r="N927" i="105"/>
  <c r="N926" i="105"/>
  <c r="D926" i="105"/>
  <c r="N925" i="105"/>
  <c r="D925" i="105"/>
  <c r="N924" i="105"/>
  <c r="D924" i="105"/>
  <c r="I923" i="105"/>
  <c r="I963" i="105" s="1"/>
  <c r="H923" i="105"/>
  <c r="H963" i="105" s="1"/>
  <c r="D923" i="105"/>
  <c r="N922" i="105"/>
  <c r="J922" i="105"/>
  <c r="G922" i="105"/>
  <c r="F922" i="105"/>
  <c r="E922" i="105"/>
  <c r="D922" i="105"/>
  <c r="C922" i="105"/>
  <c r="N921" i="105"/>
  <c r="J921" i="105"/>
  <c r="O921" i="105" s="1"/>
  <c r="G921" i="105"/>
  <c r="F921" i="105"/>
  <c r="E921" i="105"/>
  <c r="D921" i="105"/>
  <c r="C921" i="105"/>
  <c r="N920" i="105"/>
  <c r="J920" i="105"/>
  <c r="G920" i="105"/>
  <c r="F920" i="105"/>
  <c r="E920" i="105"/>
  <c r="D920" i="105"/>
  <c r="C920" i="105"/>
  <c r="N919" i="105"/>
  <c r="J919" i="105"/>
  <c r="O919" i="105" s="1"/>
  <c r="F919" i="105"/>
  <c r="E919" i="105"/>
  <c r="D919" i="105"/>
  <c r="C919" i="105"/>
  <c r="N918" i="105"/>
  <c r="J918" i="105"/>
  <c r="F918" i="105"/>
  <c r="E918" i="105"/>
  <c r="D918" i="105"/>
  <c r="C918" i="105"/>
  <c r="N917" i="105"/>
  <c r="J917" i="105"/>
  <c r="O917" i="105" s="1"/>
  <c r="G917" i="105"/>
  <c r="F917" i="105"/>
  <c r="E917" i="105"/>
  <c r="D917" i="105"/>
  <c r="C917" i="105"/>
  <c r="N916" i="105"/>
  <c r="J916" i="105"/>
  <c r="G916" i="105"/>
  <c r="F916" i="105"/>
  <c r="E916" i="105"/>
  <c r="D916" i="105"/>
  <c r="C916" i="105"/>
  <c r="N915" i="105"/>
  <c r="J915" i="105"/>
  <c r="O915" i="105" s="1"/>
  <c r="G915" i="105"/>
  <c r="F915" i="105"/>
  <c r="E915" i="105"/>
  <c r="D915" i="105"/>
  <c r="C915" i="105"/>
  <c r="N914" i="105"/>
  <c r="J914" i="105"/>
  <c r="G914" i="105"/>
  <c r="F914" i="105"/>
  <c r="E914" i="105"/>
  <c r="D914" i="105"/>
  <c r="C914" i="105"/>
  <c r="N913" i="105"/>
  <c r="J913" i="105"/>
  <c r="O913" i="105" s="1"/>
  <c r="G913" i="105"/>
  <c r="F913" i="105"/>
  <c r="E913" i="105"/>
  <c r="D913" i="105"/>
  <c r="C913" i="105"/>
  <c r="N912" i="105"/>
  <c r="J912" i="105"/>
  <c r="G912" i="105"/>
  <c r="F912" i="105"/>
  <c r="E912" i="105"/>
  <c r="D912" i="105"/>
  <c r="C912" i="105"/>
  <c r="N911" i="105"/>
  <c r="J911" i="105"/>
  <c r="O911" i="105" s="1"/>
  <c r="G911" i="105"/>
  <c r="F911" i="105"/>
  <c r="E911" i="105"/>
  <c r="K911" i="105" s="1"/>
  <c r="D911" i="105"/>
  <c r="C911" i="105"/>
  <c r="N910" i="105"/>
  <c r="J910" i="105"/>
  <c r="G910" i="105"/>
  <c r="F910" i="105"/>
  <c r="E910" i="105"/>
  <c r="D910" i="105"/>
  <c r="C910" i="105"/>
  <c r="N909" i="105"/>
  <c r="J909" i="105"/>
  <c r="O909" i="105" s="1"/>
  <c r="G909" i="105"/>
  <c r="F909" i="105"/>
  <c r="E909" i="105"/>
  <c r="D909" i="105"/>
  <c r="C909" i="105"/>
  <c r="N908" i="105"/>
  <c r="J908" i="105"/>
  <c r="G908" i="105"/>
  <c r="F908" i="105"/>
  <c r="E908" i="105"/>
  <c r="D908" i="105"/>
  <c r="C908" i="105"/>
  <c r="N907" i="105"/>
  <c r="J907" i="105"/>
  <c r="O907" i="105" s="1"/>
  <c r="G907" i="105"/>
  <c r="F907" i="105"/>
  <c r="E907" i="105"/>
  <c r="D907" i="105"/>
  <c r="C907" i="105"/>
  <c r="N906" i="105"/>
  <c r="J906" i="105"/>
  <c r="G906" i="105"/>
  <c r="F906" i="105"/>
  <c r="E906" i="105"/>
  <c r="D906" i="105"/>
  <c r="C906" i="105"/>
  <c r="N905" i="105"/>
  <c r="J905" i="105"/>
  <c r="O905" i="105" s="1"/>
  <c r="G905" i="105"/>
  <c r="F905" i="105"/>
  <c r="E905" i="105"/>
  <c r="D905" i="105"/>
  <c r="C905" i="105"/>
  <c r="N904" i="105"/>
  <c r="J904" i="105"/>
  <c r="G904" i="105"/>
  <c r="F904" i="105"/>
  <c r="E904" i="105"/>
  <c r="D904" i="105"/>
  <c r="C904" i="105"/>
  <c r="N903" i="105"/>
  <c r="J903" i="105"/>
  <c r="O903" i="105" s="1"/>
  <c r="G903" i="105"/>
  <c r="F903" i="105"/>
  <c r="E903" i="105"/>
  <c r="D903" i="105"/>
  <c r="C903" i="105"/>
  <c r="N902" i="105"/>
  <c r="J902" i="105"/>
  <c r="G902" i="105"/>
  <c r="F902" i="105"/>
  <c r="E902" i="105"/>
  <c r="D902" i="105"/>
  <c r="C902" i="105"/>
  <c r="N901" i="105"/>
  <c r="J901" i="105"/>
  <c r="O901" i="105" s="1"/>
  <c r="G901" i="105"/>
  <c r="F901" i="105"/>
  <c r="E901" i="105"/>
  <c r="D901" i="105"/>
  <c r="C901" i="105"/>
  <c r="N900" i="105"/>
  <c r="J900" i="105"/>
  <c r="G900" i="105"/>
  <c r="F900" i="105"/>
  <c r="E900" i="105"/>
  <c r="D900" i="105"/>
  <c r="C900" i="105"/>
  <c r="N899" i="105"/>
  <c r="J899" i="105"/>
  <c r="O899" i="105" s="1"/>
  <c r="G899" i="105"/>
  <c r="F899" i="105"/>
  <c r="E899" i="105"/>
  <c r="D899" i="105"/>
  <c r="C899" i="105"/>
  <c r="N898" i="105"/>
  <c r="J898" i="105"/>
  <c r="G898" i="105"/>
  <c r="F898" i="105"/>
  <c r="D898" i="105"/>
  <c r="C898" i="105"/>
  <c r="N897" i="105"/>
  <c r="J897" i="105"/>
  <c r="O897" i="105" s="1"/>
  <c r="G897" i="105"/>
  <c r="F897" i="105"/>
  <c r="D897" i="105"/>
  <c r="C897" i="105"/>
  <c r="N896" i="105"/>
  <c r="J896" i="105"/>
  <c r="G896" i="105"/>
  <c r="F896" i="105"/>
  <c r="D896" i="105"/>
  <c r="C896" i="105"/>
  <c r="N895" i="105"/>
  <c r="J895" i="105"/>
  <c r="O895" i="105" s="1"/>
  <c r="G895" i="105"/>
  <c r="F895" i="105"/>
  <c r="D895" i="105"/>
  <c r="C895" i="105"/>
  <c r="N894" i="105"/>
  <c r="J894" i="105"/>
  <c r="G894" i="105"/>
  <c r="F894" i="105"/>
  <c r="D894" i="105"/>
  <c r="C894" i="105"/>
  <c r="N893" i="105"/>
  <c r="J893" i="105"/>
  <c r="O893" i="105" s="1"/>
  <c r="G893" i="105"/>
  <c r="F893" i="105"/>
  <c r="D893" i="105"/>
  <c r="C893" i="105"/>
  <c r="N892" i="105"/>
  <c r="J892" i="105"/>
  <c r="G892" i="105"/>
  <c r="F892" i="105"/>
  <c r="D892" i="105"/>
  <c r="C892" i="105"/>
  <c r="N891" i="105"/>
  <c r="J891" i="105"/>
  <c r="O891" i="105" s="1"/>
  <c r="G891" i="105"/>
  <c r="F891" i="105"/>
  <c r="D891" i="105"/>
  <c r="C891" i="105"/>
  <c r="N890" i="105"/>
  <c r="J890" i="105"/>
  <c r="G890" i="105"/>
  <c r="F890" i="105"/>
  <c r="D890" i="105"/>
  <c r="C890" i="105"/>
  <c r="N889" i="105"/>
  <c r="J889" i="105"/>
  <c r="O889" i="105" s="1"/>
  <c r="G889" i="105"/>
  <c r="F889" i="105"/>
  <c r="D889" i="105"/>
  <c r="C889" i="105"/>
  <c r="N888" i="105"/>
  <c r="J888" i="105"/>
  <c r="G888" i="105"/>
  <c r="F888" i="105"/>
  <c r="D888" i="105"/>
  <c r="C888" i="105"/>
  <c r="N887" i="105"/>
  <c r="J887" i="105"/>
  <c r="O887" i="105" s="1"/>
  <c r="G887" i="105"/>
  <c r="F887" i="105"/>
  <c r="D887" i="105"/>
  <c r="C887" i="105"/>
  <c r="N886" i="105"/>
  <c r="J886" i="105"/>
  <c r="G886" i="105"/>
  <c r="F886" i="105"/>
  <c r="D886" i="105"/>
  <c r="C886" i="105"/>
  <c r="N885" i="105"/>
  <c r="J885" i="105"/>
  <c r="O885" i="105" s="1"/>
  <c r="G885" i="105"/>
  <c r="F885" i="105"/>
  <c r="D885" i="105"/>
  <c r="C885" i="105"/>
  <c r="N884" i="105"/>
  <c r="J884" i="105"/>
  <c r="G884" i="105"/>
  <c r="F884" i="105"/>
  <c r="D884" i="105"/>
  <c r="C884" i="105"/>
  <c r="N883" i="105"/>
  <c r="J883" i="105"/>
  <c r="O883" i="105" s="1"/>
  <c r="G883" i="105"/>
  <c r="F883" i="105"/>
  <c r="D883" i="105"/>
  <c r="C883" i="105"/>
  <c r="N882" i="105"/>
  <c r="J882" i="105"/>
  <c r="F882" i="105"/>
  <c r="E882" i="105"/>
  <c r="D882" i="105"/>
  <c r="C882" i="105"/>
  <c r="N881" i="105"/>
  <c r="J881" i="105"/>
  <c r="O881" i="105" s="1"/>
  <c r="F881" i="105"/>
  <c r="E881" i="105"/>
  <c r="D881" i="105"/>
  <c r="C881" i="105"/>
  <c r="N880" i="105"/>
  <c r="J880" i="105"/>
  <c r="F880" i="105"/>
  <c r="E880" i="105"/>
  <c r="D880" i="105"/>
  <c r="C880" i="105"/>
  <c r="N879" i="105"/>
  <c r="J879" i="105"/>
  <c r="O879" i="105" s="1"/>
  <c r="F879" i="105"/>
  <c r="E879" i="105"/>
  <c r="D879" i="105"/>
  <c r="C879" i="105"/>
  <c r="N878" i="105"/>
  <c r="J878" i="105"/>
  <c r="F878" i="105"/>
  <c r="E878" i="105"/>
  <c r="D878" i="105"/>
  <c r="C878" i="105"/>
  <c r="N877" i="105"/>
  <c r="J877" i="105"/>
  <c r="O877" i="105" s="1"/>
  <c r="F877" i="105"/>
  <c r="E877" i="105"/>
  <c r="D877" i="105"/>
  <c r="C877" i="105"/>
  <c r="N876" i="105"/>
  <c r="J876" i="105"/>
  <c r="O876" i="105" s="1"/>
  <c r="F876" i="105"/>
  <c r="E876" i="105"/>
  <c r="D876" i="105"/>
  <c r="C876" i="105"/>
  <c r="N875" i="105"/>
  <c r="J875" i="105"/>
  <c r="O875" i="105" s="1"/>
  <c r="F875" i="105"/>
  <c r="E875" i="105"/>
  <c r="D875" i="105"/>
  <c r="C875" i="105"/>
  <c r="N874" i="105"/>
  <c r="J874" i="105"/>
  <c r="F874" i="105"/>
  <c r="E874" i="105"/>
  <c r="D874" i="105"/>
  <c r="C874" i="105"/>
  <c r="N873" i="105"/>
  <c r="J873" i="105"/>
  <c r="O873" i="105" s="1"/>
  <c r="F873" i="105"/>
  <c r="E873" i="105"/>
  <c r="D873" i="105"/>
  <c r="C873" i="105"/>
  <c r="N872" i="105"/>
  <c r="J872" i="105"/>
  <c r="O872" i="105" s="1"/>
  <c r="F872" i="105"/>
  <c r="E872" i="105"/>
  <c r="D872" i="105"/>
  <c r="C872" i="105"/>
  <c r="N871" i="105"/>
  <c r="J871" i="105"/>
  <c r="O871" i="105" s="1"/>
  <c r="F871" i="105"/>
  <c r="E871" i="105"/>
  <c r="D871" i="105"/>
  <c r="C871" i="105"/>
  <c r="N870" i="105"/>
  <c r="J870" i="105"/>
  <c r="F870" i="105"/>
  <c r="E870" i="105"/>
  <c r="D870" i="105"/>
  <c r="C870" i="105"/>
  <c r="N869" i="105"/>
  <c r="J869" i="105"/>
  <c r="O869" i="105" s="1"/>
  <c r="F869" i="105"/>
  <c r="E869" i="105"/>
  <c r="D869" i="105"/>
  <c r="C869" i="105"/>
  <c r="N868" i="105"/>
  <c r="J868" i="105"/>
  <c r="O868" i="105" s="1"/>
  <c r="F868" i="105"/>
  <c r="E868" i="105"/>
  <c r="D868" i="105"/>
  <c r="C868" i="105"/>
  <c r="N867" i="105"/>
  <c r="J867" i="105"/>
  <c r="O867" i="105" s="1"/>
  <c r="F867" i="105"/>
  <c r="E867" i="105"/>
  <c r="D867" i="105"/>
  <c r="C867" i="105"/>
  <c r="N866" i="105"/>
  <c r="J866" i="105"/>
  <c r="F866" i="105"/>
  <c r="E866" i="105"/>
  <c r="D866" i="105"/>
  <c r="C866" i="105"/>
  <c r="N865" i="105"/>
  <c r="J865" i="105"/>
  <c r="O865" i="105" s="1"/>
  <c r="F865" i="105"/>
  <c r="E865" i="105"/>
  <c r="D865" i="105"/>
  <c r="C865" i="105"/>
  <c r="N864" i="105"/>
  <c r="J864" i="105"/>
  <c r="O864" i="105" s="1"/>
  <c r="F864" i="105"/>
  <c r="E864" i="105"/>
  <c r="D864" i="105"/>
  <c r="C864" i="105"/>
  <c r="N863" i="105"/>
  <c r="J863" i="105"/>
  <c r="O863" i="105" s="1"/>
  <c r="G863" i="105"/>
  <c r="F863" i="105"/>
  <c r="E863" i="105"/>
  <c r="D863" i="105"/>
  <c r="C863" i="105"/>
  <c r="N862" i="105"/>
  <c r="J862" i="105"/>
  <c r="G862" i="105"/>
  <c r="F862" i="105"/>
  <c r="E862" i="105"/>
  <c r="D862" i="105"/>
  <c r="C862" i="105"/>
  <c r="N861" i="105"/>
  <c r="J861" i="105"/>
  <c r="O861" i="105" s="1"/>
  <c r="G861" i="105"/>
  <c r="F861" i="105"/>
  <c r="E861" i="105"/>
  <c r="D861" i="105"/>
  <c r="C861" i="105"/>
  <c r="N860" i="105"/>
  <c r="J860" i="105"/>
  <c r="O860" i="105" s="1"/>
  <c r="G860" i="105"/>
  <c r="F860" i="105"/>
  <c r="E860" i="105"/>
  <c r="D860" i="105"/>
  <c r="C860" i="105"/>
  <c r="N859" i="105"/>
  <c r="J859" i="105"/>
  <c r="O859" i="105" s="1"/>
  <c r="G859" i="105"/>
  <c r="F859" i="105"/>
  <c r="E859" i="105"/>
  <c r="D859" i="105"/>
  <c r="C859" i="105"/>
  <c r="N858" i="105"/>
  <c r="J858" i="105"/>
  <c r="G858" i="105"/>
  <c r="F858" i="105"/>
  <c r="E858" i="105"/>
  <c r="D858" i="105"/>
  <c r="C858" i="105"/>
  <c r="N857" i="105"/>
  <c r="J857" i="105"/>
  <c r="O857" i="105" s="1"/>
  <c r="G857" i="105"/>
  <c r="F857" i="105"/>
  <c r="E857" i="105"/>
  <c r="D857" i="105"/>
  <c r="C857" i="105"/>
  <c r="N856" i="105"/>
  <c r="J856" i="105"/>
  <c r="O856" i="105" s="1"/>
  <c r="G856" i="105"/>
  <c r="F856" i="105"/>
  <c r="E856" i="105"/>
  <c r="D856" i="105"/>
  <c r="C856" i="105"/>
  <c r="N855" i="105"/>
  <c r="J855" i="105"/>
  <c r="O855" i="105" s="1"/>
  <c r="G855" i="105"/>
  <c r="F855" i="105"/>
  <c r="E855" i="105"/>
  <c r="D855" i="105"/>
  <c r="C855" i="105"/>
  <c r="N854" i="105"/>
  <c r="J854" i="105"/>
  <c r="O854" i="105" s="1"/>
  <c r="G854" i="105"/>
  <c r="F854" i="105"/>
  <c r="E854" i="105"/>
  <c r="D854" i="105"/>
  <c r="C854" i="105"/>
  <c r="N853" i="105"/>
  <c r="J853" i="105"/>
  <c r="O853" i="105" s="1"/>
  <c r="G853" i="105"/>
  <c r="F853" i="105"/>
  <c r="E853" i="105"/>
  <c r="D853" i="105"/>
  <c r="C853" i="105"/>
  <c r="N852" i="105"/>
  <c r="J852" i="105"/>
  <c r="O852" i="105" s="1"/>
  <c r="G852" i="105"/>
  <c r="F852" i="105"/>
  <c r="E852" i="105"/>
  <c r="D852" i="105"/>
  <c r="C852" i="105"/>
  <c r="N851" i="105"/>
  <c r="J851" i="105"/>
  <c r="O851" i="105" s="1"/>
  <c r="G851" i="105"/>
  <c r="F851" i="105"/>
  <c r="E851" i="105"/>
  <c r="D851" i="105"/>
  <c r="C851" i="105"/>
  <c r="N850" i="105"/>
  <c r="J850" i="105"/>
  <c r="O850" i="105" s="1"/>
  <c r="G850" i="105"/>
  <c r="F850" i="105"/>
  <c r="E850" i="105"/>
  <c r="D850" i="105"/>
  <c r="C850" i="105"/>
  <c r="N849" i="105"/>
  <c r="J849" i="105"/>
  <c r="O849" i="105" s="1"/>
  <c r="G849" i="105"/>
  <c r="F849" i="105"/>
  <c r="E849" i="105"/>
  <c r="D849" i="105"/>
  <c r="C849" i="105"/>
  <c r="N848" i="105"/>
  <c r="J848" i="105"/>
  <c r="G848" i="105"/>
  <c r="F848" i="105"/>
  <c r="E848" i="105"/>
  <c r="D848" i="105"/>
  <c r="C848" i="105"/>
  <c r="O847" i="105"/>
  <c r="N847" i="105"/>
  <c r="D847" i="105"/>
  <c r="B847" i="105"/>
  <c r="A847" i="105"/>
  <c r="N846" i="105"/>
  <c r="I846" i="105"/>
  <c r="I962" i="105" s="1"/>
  <c r="H846" i="105"/>
  <c r="H962" i="105" s="1"/>
  <c r="D846" i="105"/>
  <c r="N845" i="105"/>
  <c r="J845" i="105"/>
  <c r="O845" i="105" s="1"/>
  <c r="G845" i="105"/>
  <c r="F845" i="105"/>
  <c r="E845" i="105"/>
  <c r="D845" i="105"/>
  <c r="C845" i="105"/>
  <c r="N844" i="105"/>
  <c r="J844" i="105"/>
  <c r="O844" i="105" s="1"/>
  <c r="G844" i="105"/>
  <c r="F844" i="105"/>
  <c r="E844" i="105"/>
  <c r="D844" i="105"/>
  <c r="C844" i="105"/>
  <c r="N843" i="105"/>
  <c r="J843" i="105"/>
  <c r="O843" i="105" s="1"/>
  <c r="F843" i="105"/>
  <c r="E843" i="105"/>
  <c r="D843" i="105"/>
  <c r="C843" i="105"/>
  <c r="N842" i="105"/>
  <c r="J842" i="105"/>
  <c r="O842" i="105" s="1"/>
  <c r="F842" i="105"/>
  <c r="E842" i="105"/>
  <c r="D842" i="105"/>
  <c r="C842" i="105"/>
  <c r="N841" i="105"/>
  <c r="J841" i="105"/>
  <c r="O841" i="105" s="1"/>
  <c r="F841" i="105"/>
  <c r="E841" i="105"/>
  <c r="D841" i="105"/>
  <c r="C841" i="105"/>
  <c r="N840" i="105"/>
  <c r="J840" i="105"/>
  <c r="O840" i="105" s="1"/>
  <c r="F840" i="105"/>
  <c r="E840" i="105"/>
  <c r="D840" i="105"/>
  <c r="C840" i="105"/>
  <c r="N839" i="105"/>
  <c r="J839" i="105"/>
  <c r="O839" i="105" s="1"/>
  <c r="F839" i="105"/>
  <c r="E839" i="105"/>
  <c r="D839" i="105"/>
  <c r="C839" i="105"/>
  <c r="O838" i="105"/>
  <c r="N838" i="105"/>
  <c r="D838" i="105"/>
  <c r="B838" i="105"/>
  <c r="A838" i="105"/>
  <c r="O837" i="105"/>
  <c r="N837" i="105"/>
  <c r="A837" i="105"/>
  <c r="N836" i="105"/>
  <c r="D836" i="105"/>
  <c r="N835" i="105"/>
  <c r="I835" i="105"/>
  <c r="I959" i="105" s="1"/>
  <c r="H835" i="105"/>
  <c r="H959" i="105" s="1"/>
  <c r="D835" i="105"/>
  <c r="N834" i="105"/>
  <c r="J834" i="105"/>
  <c r="O834" i="105" s="1"/>
  <c r="G834" i="105"/>
  <c r="F834" i="105"/>
  <c r="E834" i="105"/>
  <c r="D834" i="105"/>
  <c r="C834" i="105"/>
  <c r="N833" i="105"/>
  <c r="J833" i="105"/>
  <c r="O833" i="105" s="1"/>
  <c r="G833" i="105"/>
  <c r="F833" i="105"/>
  <c r="E833" i="105"/>
  <c r="D833" i="105"/>
  <c r="C833" i="105"/>
  <c r="N832" i="105"/>
  <c r="J832" i="105"/>
  <c r="O832" i="105" s="1"/>
  <c r="G832" i="105"/>
  <c r="F832" i="105"/>
  <c r="E832" i="105"/>
  <c r="D832" i="105"/>
  <c r="C832" i="105"/>
  <c r="N831" i="105"/>
  <c r="J831" i="105"/>
  <c r="O831" i="105" s="1"/>
  <c r="G831" i="105"/>
  <c r="F831" i="105"/>
  <c r="E831" i="105"/>
  <c r="D831" i="105"/>
  <c r="C831" i="105"/>
  <c r="N830" i="105"/>
  <c r="J830" i="105"/>
  <c r="O830" i="105" s="1"/>
  <c r="G830" i="105"/>
  <c r="F830" i="105"/>
  <c r="E830" i="105"/>
  <c r="K830" i="105" s="1"/>
  <c r="D830" i="105"/>
  <c r="C830" i="105"/>
  <c r="N829" i="105"/>
  <c r="J829" i="105"/>
  <c r="O829" i="105" s="1"/>
  <c r="G829" i="105"/>
  <c r="F829" i="105"/>
  <c r="E829" i="105"/>
  <c r="K829" i="105" s="1"/>
  <c r="D829" i="105"/>
  <c r="C829" i="105"/>
  <c r="N828" i="105"/>
  <c r="J828" i="105"/>
  <c r="O828" i="105" s="1"/>
  <c r="G828" i="105"/>
  <c r="F828" i="105"/>
  <c r="E828" i="105"/>
  <c r="D828" i="105"/>
  <c r="C828" i="105"/>
  <c r="O827" i="105"/>
  <c r="N827" i="105"/>
  <c r="D827" i="105"/>
  <c r="B827" i="105"/>
  <c r="A827" i="105"/>
  <c r="N826" i="105"/>
  <c r="I826" i="105"/>
  <c r="I958" i="105" s="1"/>
  <c r="H826" i="105"/>
  <c r="H958" i="105" s="1"/>
  <c r="D826" i="105"/>
  <c r="N825" i="105"/>
  <c r="J825" i="105"/>
  <c r="O825" i="105" s="1"/>
  <c r="G825" i="105"/>
  <c r="F825" i="105"/>
  <c r="E825" i="105"/>
  <c r="D825" i="105"/>
  <c r="C825" i="105"/>
  <c r="N824" i="105"/>
  <c r="J824" i="105"/>
  <c r="O824" i="105" s="1"/>
  <c r="G824" i="105"/>
  <c r="F824" i="105"/>
  <c r="E824" i="105"/>
  <c r="D824" i="105"/>
  <c r="C824" i="105"/>
  <c r="N823" i="105"/>
  <c r="J823" i="105"/>
  <c r="O823" i="105" s="1"/>
  <c r="G823" i="105"/>
  <c r="F823" i="105"/>
  <c r="E823" i="105"/>
  <c r="D823" i="105"/>
  <c r="C823" i="105"/>
  <c r="N822" i="105"/>
  <c r="J822" i="105"/>
  <c r="G822" i="105"/>
  <c r="F822" i="105"/>
  <c r="E822" i="105"/>
  <c r="D822" i="105"/>
  <c r="C822" i="105"/>
  <c r="N821" i="105"/>
  <c r="J821" i="105"/>
  <c r="O821" i="105" s="1"/>
  <c r="G821" i="105"/>
  <c r="F821" i="105"/>
  <c r="E821" i="105"/>
  <c r="D821" i="105"/>
  <c r="C821" i="105"/>
  <c r="N820" i="105"/>
  <c r="J820" i="105"/>
  <c r="O820" i="105" s="1"/>
  <c r="G820" i="105"/>
  <c r="F820" i="105"/>
  <c r="E820" i="105"/>
  <c r="D820" i="105"/>
  <c r="C820" i="105"/>
  <c r="N819" i="105"/>
  <c r="J819" i="105"/>
  <c r="O819" i="105" s="1"/>
  <c r="G819" i="105"/>
  <c r="F819" i="105"/>
  <c r="E819" i="105"/>
  <c r="D819" i="105"/>
  <c r="C819" i="105"/>
  <c r="N818" i="105"/>
  <c r="J818" i="105"/>
  <c r="O818" i="105" s="1"/>
  <c r="G818" i="105"/>
  <c r="F818" i="105"/>
  <c r="E818" i="105"/>
  <c r="D818" i="105"/>
  <c r="C818" i="105"/>
  <c r="N817" i="105"/>
  <c r="J817" i="105"/>
  <c r="O817" i="105" s="1"/>
  <c r="G817" i="105"/>
  <c r="F817" i="105"/>
  <c r="E817" i="105"/>
  <c r="D817" i="105"/>
  <c r="C817" i="105"/>
  <c r="N816" i="105"/>
  <c r="J816" i="105"/>
  <c r="O816" i="105" s="1"/>
  <c r="G816" i="105"/>
  <c r="F816" i="105"/>
  <c r="E816" i="105"/>
  <c r="D816" i="105"/>
  <c r="C816" i="105"/>
  <c r="N815" i="105"/>
  <c r="J815" i="105"/>
  <c r="O815" i="105" s="1"/>
  <c r="G815" i="105"/>
  <c r="F815" i="105"/>
  <c r="E815" i="105"/>
  <c r="D815" i="105"/>
  <c r="C815" i="105"/>
  <c r="N814" i="105"/>
  <c r="J814" i="105"/>
  <c r="O814" i="105" s="1"/>
  <c r="G814" i="105"/>
  <c r="F814" i="105"/>
  <c r="E814" i="105"/>
  <c r="D814" i="105"/>
  <c r="C814" i="105"/>
  <c r="N813" i="105"/>
  <c r="J813" i="105"/>
  <c r="O813" i="105" s="1"/>
  <c r="G813" i="105"/>
  <c r="F813" i="105"/>
  <c r="E813" i="105"/>
  <c r="D813" i="105"/>
  <c r="C813" i="105"/>
  <c r="N812" i="105"/>
  <c r="J812" i="105"/>
  <c r="O812" i="105" s="1"/>
  <c r="G812" i="105"/>
  <c r="F812" i="105"/>
  <c r="E812" i="105"/>
  <c r="D812" i="105"/>
  <c r="C812" i="105"/>
  <c r="N811" i="105"/>
  <c r="J811" i="105"/>
  <c r="O811" i="105" s="1"/>
  <c r="G811" i="105"/>
  <c r="F811" i="105"/>
  <c r="E811" i="105"/>
  <c r="D811" i="105"/>
  <c r="C811" i="105"/>
  <c r="N810" i="105"/>
  <c r="J810" i="105"/>
  <c r="G810" i="105"/>
  <c r="F810" i="105"/>
  <c r="E810" i="105"/>
  <c r="D810" i="105"/>
  <c r="C810" i="105"/>
  <c r="N809" i="105"/>
  <c r="J809" i="105"/>
  <c r="O809" i="105" s="1"/>
  <c r="G809" i="105"/>
  <c r="F809" i="105"/>
  <c r="E809" i="105"/>
  <c r="D809" i="105"/>
  <c r="C809" i="105"/>
  <c r="N808" i="105"/>
  <c r="J808" i="105"/>
  <c r="O808" i="105" s="1"/>
  <c r="G808" i="105"/>
  <c r="F808" i="105"/>
  <c r="E808" i="105"/>
  <c r="D808" i="105"/>
  <c r="C808" i="105"/>
  <c r="N807" i="105"/>
  <c r="J807" i="105"/>
  <c r="O807" i="105" s="1"/>
  <c r="G807" i="105"/>
  <c r="F807" i="105"/>
  <c r="E807" i="105"/>
  <c r="D807" i="105"/>
  <c r="C807" i="105"/>
  <c r="N806" i="105"/>
  <c r="J806" i="105"/>
  <c r="G806" i="105"/>
  <c r="F806" i="105"/>
  <c r="E806" i="105"/>
  <c r="D806" i="105"/>
  <c r="C806" i="105"/>
  <c r="N805" i="105"/>
  <c r="J805" i="105"/>
  <c r="O805" i="105" s="1"/>
  <c r="G805" i="105"/>
  <c r="F805" i="105"/>
  <c r="E805" i="105"/>
  <c r="D805" i="105"/>
  <c r="C805" i="105"/>
  <c r="N804" i="105"/>
  <c r="J804" i="105"/>
  <c r="O804" i="105" s="1"/>
  <c r="G804" i="105"/>
  <c r="F804" i="105"/>
  <c r="E804" i="105"/>
  <c r="D804" i="105"/>
  <c r="C804" i="105"/>
  <c r="N803" i="105"/>
  <c r="J803" i="105"/>
  <c r="G803" i="105"/>
  <c r="F803" i="105"/>
  <c r="E803" i="105"/>
  <c r="D803" i="105"/>
  <c r="C803" i="105"/>
  <c r="O802" i="105"/>
  <c r="N802" i="105"/>
  <c r="D802" i="105"/>
  <c r="B802" i="105"/>
  <c r="A802" i="105"/>
  <c r="N801" i="105"/>
  <c r="I801" i="105"/>
  <c r="I957" i="105" s="1"/>
  <c r="H801" i="105"/>
  <c r="H957" i="105" s="1"/>
  <c r="D801" i="105"/>
  <c r="N800" i="105"/>
  <c r="J800" i="105"/>
  <c r="O800" i="105" s="1"/>
  <c r="G800" i="105"/>
  <c r="F800" i="105"/>
  <c r="E800" i="105"/>
  <c r="D800" i="105"/>
  <c r="C800" i="105"/>
  <c r="N799" i="105"/>
  <c r="J799" i="105"/>
  <c r="O799" i="105" s="1"/>
  <c r="G799" i="105"/>
  <c r="F799" i="105"/>
  <c r="E799" i="105"/>
  <c r="D799" i="105"/>
  <c r="C799" i="105"/>
  <c r="N798" i="105"/>
  <c r="J798" i="105"/>
  <c r="O798" i="105" s="1"/>
  <c r="G798" i="105"/>
  <c r="F798" i="105"/>
  <c r="E798" i="105"/>
  <c r="D798" i="105"/>
  <c r="C798" i="105"/>
  <c r="N797" i="105"/>
  <c r="J797" i="105"/>
  <c r="O797" i="105" s="1"/>
  <c r="G797" i="105"/>
  <c r="F797" i="105"/>
  <c r="E797" i="105"/>
  <c r="D797" i="105"/>
  <c r="C797" i="105"/>
  <c r="N796" i="105"/>
  <c r="J796" i="105"/>
  <c r="O796" i="105" s="1"/>
  <c r="G796" i="105"/>
  <c r="F796" i="105"/>
  <c r="E796" i="105"/>
  <c r="D796" i="105"/>
  <c r="C796" i="105"/>
  <c r="N795" i="105"/>
  <c r="J795" i="105"/>
  <c r="O795" i="105" s="1"/>
  <c r="G795" i="105"/>
  <c r="F795" i="105"/>
  <c r="E795" i="105"/>
  <c r="D795" i="105"/>
  <c r="C795" i="105"/>
  <c r="N794" i="105"/>
  <c r="J794" i="105"/>
  <c r="O794" i="105" s="1"/>
  <c r="G794" i="105"/>
  <c r="F794" i="105"/>
  <c r="E794" i="105"/>
  <c r="D794" i="105"/>
  <c r="C794" i="105"/>
  <c r="N793" i="105"/>
  <c r="J793" i="105"/>
  <c r="O793" i="105" s="1"/>
  <c r="G793" i="105"/>
  <c r="F793" i="105"/>
  <c r="E793" i="105"/>
  <c r="D793" i="105"/>
  <c r="C793" i="105"/>
  <c r="N792" i="105"/>
  <c r="J792" i="105"/>
  <c r="O792" i="105" s="1"/>
  <c r="G792" i="105"/>
  <c r="F792" i="105"/>
  <c r="E792" i="105"/>
  <c r="D792" i="105"/>
  <c r="C792" i="105"/>
  <c r="N791" i="105"/>
  <c r="J791" i="105"/>
  <c r="G791" i="105"/>
  <c r="F791" i="105"/>
  <c r="E791" i="105"/>
  <c r="D791" i="105"/>
  <c r="C791" i="105"/>
  <c r="O790" i="105"/>
  <c r="N790" i="105"/>
  <c r="D790" i="105"/>
  <c r="B790" i="105"/>
  <c r="A790" i="105"/>
  <c r="N789" i="105"/>
  <c r="I789" i="105"/>
  <c r="I956" i="105" s="1"/>
  <c r="H789" i="105"/>
  <c r="H956" i="105" s="1"/>
  <c r="D789" i="105"/>
  <c r="N788" i="105"/>
  <c r="J788" i="105"/>
  <c r="J789" i="105" s="1"/>
  <c r="O789" i="105" s="1"/>
  <c r="G788" i="105"/>
  <c r="G789" i="105" s="1"/>
  <c r="G956" i="105" s="1"/>
  <c r="F788" i="105"/>
  <c r="F789" i="105" s="1"/>
  <c r="F956" i="105" s="1"/>
  <c r="E788" i="105"/>
  <c r="E789" i="105" s="1"/>
  <c r="E956" i="105" s="1"/>
  <c r="D788" i="105"/>
  <c r="C788" i="105"/>
  <c r="O787" i="105"/>
  <c r="N787" i="105"/>
  <c r="D787" i="105"/>
  <c r="B787" i="105"/>
  <c r="A787" i="105"/>
  <c r="O786" i="105"/>
  <c r="N786" i="105"/>
  <c r="N785" i="105"/>
  <c r="I784" i="105"/>
  <c r="I953" i="105" s="1"/>
  <c r="H784" i="105"/>
  <c r="H953" i="105" s="1"/>
  <c r="D784" i="105"/>
  <c r="C784" i="105"/>
  <c r="N783" i="105"/>
  <c r="J783" i="105"/>
  <c r="G783" i="105"/>
  <c r="F783" i="105"/>
  <c r="E783" i="105"/>
  <c r="D783" i="105"/>
  <c r="C783" i="105"/>
  <c r="N782" i="105"/>
  <c r="J782" i="105"/>
  <c r="G782" i="105"/>
  <c r="F782" i="105"/>
  <c r="E782" i="105"/>
  <c r="D782" i="105"/>
  <c r="C782" i="105"/>
  <c r="N781" i="105"/>
  <c r="J781" i="105"/>
  <c r="G781" i="105"/>
  <c r="F781" i="105"/>
  <c r="E781" i="105"/>
  <c r="D781" i="105"/>
  <c r="C781" i="105"/>
  <c r="N780" i="105"/>
  <c r="J780" i="105"/>
  <c r="G780" i="105"/>
  <c r="F780" i="105"/>
  <c r="E780" i="105"/>
  <c r="D780" i="105"/>
  <c r="C780" i="105"/>
  <c r="N779" i="105"/>
  <c r="J779" i="105"/>
  <c r="G779" i="105"/>
  <c r="F779" i="105"/>
  <c r="E779" i="105"/>
  <c r="D779" i="105"/>
  <c r="C779" i="105"/>
  <c r="N778" i="105"/>
  <c r="J778" i="105"/>
  <c r="G778" i="105"/>
  <c r="F778" i="105"/>
  <c r="E778" i="105"/>
  <c r="D778" i="105"/>
  <c r="C778" i="105"/>
  <c r="N777" i="105"/>
  <c r="J777" i="105"/>
  <c r="G777" i="105"/>
  <c r="F777" i="105"/>
  <c r="E777" i="105"/>
  <c r="D777" i="105"/>
  <c r="C777" i="105"/>
  <c r="N776" i="105"/>
  <c r="J776" i="105"/>
  <c r="G776" i="105"/>
  <c r="F776" i="105"/>
  <c r="E776" i="105"/>
  <c r="D776" i="105"/>
  <c r="C776" i="105"/>
  <c r="N775" i="105"/>
  <c r="J775" i="105"/>
  <c r="G775" i="105"/>
  <c r="F775" i="105"/>
  <c r="E775" i="105"/>
  <c r="D775" i="105"/>
  <c r="C775" i="105"/>
  <c r="N774" i="105"/>
  <c r="J774" i="105"/>
  <c r="G774" i="105"/>
  <c r="F774" i="105"/>
  <c r="E774" i="105"/>
  <c r="D774" i="105"/>
  <c r="C774" i="105"/>
  <c r="N773" i="105"/>
  <c r="J773" i="105"/>
  <c r="G773" i="105"/>
  <c r="G784" i="105" s="1"/>
  <c r="G953" i="105" s="1"/>
  <c r="F773" i="105"/>
  <c r="F784" i="105" s="1"/>
  <c r="F953" i="105" s="1"/>
  <c r="E773" i="105"/>
  <c r="E784" i="105" s="1"/>
  <c r="E953" i="105" s="1"/>
  <c r="D28" i="124" s="1"/>
  <c r="D773" i="105"/>
  <c r="C773" i="105"/>
  <c r="N772" i="105"/>
  <c r="D772" i="105"/>
  <c r="C772" i="105"/>
  <c r="N771" i="105"/>
  <c r="L771" i="105"/>
  <c r="I771" i="105"/>
  <c r="I952" i="105" s="1"/>
  <c r="H771" i="105"/>
  <c r="H952" i="105" s="1"/>
  <c r="D771" i="105"/>
  <c r="C771" i="105"/>
  <c r="D770" i="105"/>
  <c r="C770" i="105"/>
  <c r="N769" i="105"/>
  <c r="J769" i="105"/>
  <c r="G769" i="105"/>
  <c r="F769" i="105"/>
  <c r="E769" i="105"/>
  <c r="D769" i="105"/>
  <c r="C769" i="105"/>
  <c r="N768" i="105"/>
  <c r="J768" i="105"/>
  <c r="G768" i="105"/>
  <c r="F768" i="105"/>
  <c r="E768" i="105"/>
  <c r="D768" i="105"/>
  <c r="C768" i="105"/>
  <c r="N767" i="105"/>
  <c r="J767" i="105"/>
  <c r="G767" i="105"/>
  <c r="F767" i="105"/>
  <c r="E767" i="105"/>
  <c r="D767" i="105"/>
  <c r="C767" i="105"/>
  <c r="N766" i="105"/>
  <c r="J766" i="105"/>
  <c r="G766" i="105"/>
  <c r="F766" i="105"/>
  <c r="E766" i="105"/>
  <c r="D766" i="105"/>
  <c r="C766" i="105"/>
  <c r="N765" i="105"/>
  <c r="J765" i="105"/>
  <c r="G765" i="105"/>
  <c r="F765" i="105"/>
  <c r="E765" i="105"/>
  <c r="D765" i="105"/>
  <c r="C765" i="105"/>
  <c r="N764" i="105"/>
  <c r="J764" i="105"/>
  <c r="G764" i="105"/>
  <c r="F764" i="105"/>
  <c r="E764" i="105"/>
  <c r="D764" i="105"/>
  <c r="C764" i="105"/>
  <c r="N763" i="105"/>
  <c r="J763" i="105"/>
  <c r="G763" i="105"/>
  <c r="F763" i="105"/>
  <c r="E763" i="105"/>
  <c r="D763" i="105"/>
  <c r="C763" i="105"/>
  <c r="N762" i="105"/>
  <c r="J762" i="105"/>
  <c r="G762" i="105"/>
  <c r="F762" i="105"/>
  <c r="E762" i="105"/>
  <c r="D762" i="105"/>
  <c r="C762" i="105"/>
  <c r="N761" i="105"/>
  <c r="J761" i="105"/>
  <c r="G761" i="105"/>
  <c r="F761" i="105"/>
  <c r="E761" i="105"/>
  <c r="D761" i="105"/>
  <c r="C761" i="105"/>
  <c r="N760" i="105"/>
  <c r="J760" i="105"/>
  <c r="G760" i="105"/>
  <c r="G770" i="105" s="1"/>
  <c r="F760" i="105"/>
  <c r="F770" i="105" s="1"/>
  <c r="E760" i="105"/>
  <c r="E770" i="105" s="1"/>
  <c r="D760" i="105"/>
  <c r="C760" i="105"/>
  <c r="N759" i="105"/>
  <c r="D759" i="105"/>
  <c r="C759" i="105"/>
  <c r="B759" i="105"/>
  <c r="A759" i="105"/>
  <c r="D758" i="105"/>
  <c r="C758" i="105"/>
  <c r="N757" i="105"/>
  <c r="J757" i="105"/>
  <c r="G757" i="105"/>
  <c r="F757" i="105"/>
  <c r="E757" i="105"/>
  <c r="D757" i="105"/>
  <c r="C757" i="105"/>
  <c r="N756" i="105"/>
  <c r="J756" i="105"/>
  <c r="G756" i="105"/>
  <c r="F756" i="105"/>
  <c r="E756" i="105"/>
  <c r="D756" i="105"/>
  <c r="C756" i="105"/>
  <c r="N755" i="105"/>
  <c r="J755" i="105"/>
  <c r="G755" i="105"/>
  <c r="F755" i="105"/>
  <c r="E755" i="105"/>
  <c r="D755" i="105"/>
  <c r="C755" i="105"/>
  <c r="N754" i="105"/>
  <c r="J754" i="105"/>
  <c r="G754" i="105"/>
  <c r="F754" i="105"/>
  <c r="E754" i="105"/>
  <c r="D754" i="105"/>
  <c r="C754" i="105"/>
  <c r="N753" i="105"/>
  <c r="J753" i="105"/>
  <c r="G753" i="105"/>
  <c r="F753" i="105"/>
  <c r="E753" i="105"/>
  <c r="D753" i="105"/>
  <c r="C753" i="105"/>
  <c r="N752" i="105"/>
  <c r="J752" i="105"/>
  <c r="G752" i="105"/>
  <c r="F752" i="105"/>
  <c r="E752" i="105"/>
  <c r="D752" i="105"/>
  <c r="C752" i="105"/>
  <c r="N751" i="105"/>
  <c r="J751" i="105"/>
  <c r="G751" i="105"/>
  <c r="F751" i="105"/>
  <c r="E751" i="105"/>
  <c r="D751" i="105"/>
  <c r="C751" i="105"/>
  <c r="N750" i="105"/>
  <c r="J750" i="105"/>
  <c r="G750" i="105"/>
  <c r="F750" i="105"/>
  <c r="E750" i="105"/>
  <c r="D750" i="105"/>
  <c r="C750" i="105"/>
  <c r="N749" i="105"/>
  <c r="J749" i="105"/>
  <c r="G749" i="105"/>
  <c r="F749" i="105"/>
  <c r="E749" i="105"/>
  <c r="D749" i="105"/>
  <c r="C749" i="105"/>
  <c r="N748" i="105"/>
  <c r="J748" i="105"/>
  <c r="G748" i="105"/>
  <c r="G758" i="105" s="1"/>
  <c r="F748" i="105"/>
  <c r="F758" i="105" s="1"/>
  <c r="E748" i="105"/>
  <c r="E758" i="105" s="1"/>
  <c r="D748" i="105"/>
  <c r="C748" i="105"/>
  <c r="N747" i="105"/>
  <c r="D747" i="105"/>
  <c r="C747" i="105"/>
  <c r="D746" i="105"/>
  <c r="C746" i="105"/>
  <c r="N745" i="105"/>
  <c r="J745" i="105"/>
  <c r="G745" i="105"/>
  <c r="F745" i="105"/>
  <c r="E745" i="105"/>
  <c r="D745" i="105"/>
  <c r="C745" i="105"/>
  <c r="N744" i="105"/>
  <c r="J744" i="105"/>
  <c r="G744" i="105"/>
  <c r="F744" i="105"/>
  <c r="E744" i="105"/>
  <c r="D744" i="105"/>
  <c r="C744" i="105"/>
  <c r="N743" i="105"/>
  <c r="J743" i="105"/>
  <c r="G743" i="105"/>
  <c r="F743" i="105"/>
  <c r="E743" i="105"/>
  <c r="D743" i="105"/>
  <c r="C743" i="105"/>
  <c r="N742" i="105"/>
  <c r="J742" i="105"/>
  <c r="G742" i="105"/>
  <c r="F742" i="105"/>
  <c r="E742" i="105"/>
  <c r="D742" i="105"/>
  <c r="C742" i="105"/>
  <c r="N741" i="105"/>
  <c r="J741" i="105"/>
  <c r="G741" i="105"/>
  <c r="F741" i="105"/>
  <c r="E741" i="105"/>
  <c r="D741" i="105"/>
  <c r="C741" i="105"/>
  <c r="N740" i="105"/>
  <c r="J740" i="105"/>
  <c r="G740" i="105"/>
  <c r="F740" i="105"/>
  <c r="E740" i="105"/>
  <c r="D740" i="105"/>
  <c r="C740" i="105"/>
  <c r="N739" i="105"/>
  <c r="J739" i="105"/>
  <c r="G739" i="105"/>
  <c r="F739" i="105"/>
  <c r="E739" i="105"/>
  <c r="D739" i="105"/>
  <c r="C739" i="105"/>
  <c r="N738" i="105"/>
  <c r="J738" i="105"/>
  <c r="G738" i="105"/>
  <c r="F738" i="105"/>
  <c r="E738" i="105"/>
  <c r="D738" i="105"/>
  <c r="C738" i="105"/>
  <c r="N737" i="105"/>
  <c r="J737" i="105"/>
  <c r="G737" i="105"/>
  <c r="F737" i="105"/>
  <c r="E737" i="105"/>
  <c r="D737" i="105"/>
  <c r="C737" i="105"/>
  <c r="N736" i="105"/>
  <c r="J736" i="105"/>
  <c r="G736" i="105"/>
  <c r="F736" i="105"/>
  <c r="E736" i="105"/>
  <c r="D736" i="105"/>
  <c r="C736" i="105"/>
  <c r="N735" i="105"/>
  <c r="J735" i="105"/>
  <c r="G735" i="105"/>
  <c r="F735" i="105"/>
  <c r="E735" i="105"/>
  <c r="D735" i="105"/>
  <c r="C735" i="105"/>
  <c r="N734" i="105"/>
  <c r="J734" i="105"/>
  <c r="G734" i="105"/>
  <c r="F734" i="105"/>
  <c r="E734" i="105"/>
  <c r="D734" i="105"/>
  <c r="C734" i="105"/>
  <c r="N733" i="105"/>
  <c r="J733" i="105"/>
  <c r="G733" i="105"/>
  <c r="F733" i="105"/>
  <c r="E733" i="105"/>
  <c r="D733" i="105"/>
  <c r="C733" i="105"/>
  <c r="N732" i="105"/>
  <c r="J732" i="105"/>
  <c r="G732" i="105"/>
  <c r="F732" i="105"/>
  <c r="E732" i="105"/>
  <c r="D732" i="105"/>
  <c r="C732" i="105"/>
  <c r="N731" i="105"/>
  <c r="J731" i="105"/>
  <c r="G731" i="105"/>
  <c r="F731" i="105"/>
  <c r="E731" i="105"/>
  <c r="D731" i="105"/>
  <c r="C731" i="105"/>
  <c r="N730" i="105"/>
  <c r="J730" i="105"/>
  <c r="G730" i="105"/>
  <c r="F730" i="105"/>
  <c r="E730" i="105"/>
  <c r="D730" i="105"/>
  <c r="C730" i="105"/>
  <c r="N729" i="105"/>
  <c r="J729" i="105"/>
  <c r="G729" i="105"/>
  <c r="F729" i="105"/>
  <c r="E729" i="105"/>
  <c r="D729" i="105"/>
  <c r="C729" i="105"/>
  <c r="N728" i="105"/>
  <c r="J728" i="105"/>
  <c r="G728" i="105"/>
  <c r="F728" i="105"/>
  <c r="E728" i="105"/>
  <c r="D728" i="105"/>
  <c r="C728" i="105"/>
  <c r="N727" i="105"/>
  <c r="J727" i="105"/>
  <c r="G727" i="105"/>
  <c r="F727" i="105"/>
  <c r="E727" i="105"/>
  <c r="D727" i="105"/>
  <c r="C727" i="105"/>
  <c r="N726" i="105"/>
  <c r="J726" i="105"/>
  <c r="G726" i="105"/>
  <c r="F726" i="105"/>
  <c r="E726" i="105"/>
  <c r="D726" i="105"/>
  <c r="C726" i="105"/>
  <c r="N725" i="105"/>
  <c r="J725" i="105"/>
  <c r="G725" i="105"/>
  <c r="F725" i="105"/>
  <c r="E725" i="105"/>
  <c r="D725" i="105"/>
  <c r="C725" i="105"/>
  <c r="N724" i="105"/>
  <c r="J724" i="105"/>
  <c r="G724" i="105"/>
  <c r="F724" i="105"/>
  <c r="E724" i="105"/>
  <c r="D724" i="105"/>
  <c r="C724" i="105"/>
  <c r="N723" i="105"/>
  <c r="J723" i="105"/>
  <c r="G723" i="105"/>
  <c r="F723" i="105"/>
  <c r="E723" i="105"/>
  <c r="D723" i="105"/>
  <c r="C723" i="105"/>
  <c r="N722" i="105"/>
  <c r="J722" i="105"/>
  <c r="G722" i="105"/>
  <c r="F722" i="105"/>
  <c r="E722" i="105"/>
  <c r="D722" i="105"/>
  <c r="C722" i="105"/>
  <c r="N721" i="105"/>
  <c r="J721" i="105"/>
  <c r="G721" i="105"/>
  <c r="F721" i="105"/>
  <c r="E721" i="105"/>
  <c r="D721" i="105"/>
  <c r="C721" i="105"/>
  <c r="N720" i="105"/>
  <c r="J720" i="105"/>
  <c r="G720" i="105"/>
  <c r="F720" i="105"/>
  <c r="E720" i="105"/>
  <c r="D720" i="105"/>
  <c r="C720" i="105"/>
  <c r="N719" i="105"/>
  <c r="J719" i="105"/>
  <c r="G719" i="105"/>
  <c r="F719" i="105"/>
  <c r="E719" i="105"/>
  <c r="D719" i="105"/>
  <c r="C719" i="105"/>
  <c r="N718" i="105"/>
  <c r="J718" i="105"/>
  <c r="G718" i="105"/>
  <c r="F718" i="105"/>
  <c r="E718" i="105"/>
  <c r="D718" i="105"/>
  <c r="C718" i="105"/>
  <c r="N717" i="105"/>
  <c r="J717" i="105"/>
  <c r="G717" i="105"/>
  <c r="F717" i="105"/>
  <c r="E717" i="105"/>
  <c r="D717" i="105"/>
  <c r="C717" i="105"/>
  <c r="N716" i="105"/>
  <c r="J716" i="105"/>
  <c r="G716" i="105"/>
  <c r="F716" i="105"/>
  <c r="E716" i="105"/>
  <c r="D716" i="105"/>
  <c r="C716" i="105"/>
  <c r="N715" i="105"/>
  <c r="J715" i="105"/>
  <c r="G715" i="105"/>
  <c r="F715" i="105"/>
  <c r="E715" i="105"/>
  <c r="D715" i="105"/>
  <c r="C715" i="105"/>
  <c r="N714" i="105"/>
  <c r="J714" i="105"/>
  <c r="G714" i="105"/>
  <c r="F714" i="105"/>
  <c r="E714" i="105"/>
  <c r="D714" i="105"/>
  <c r="C714" i="105"/>
  <c r="N713" i="105"/>
  <c r="J713" i="105"/>
  <c r="G713" i="105"/>
  <c r="F713" i="105"/>
  <c r="E713" i="105"/>
  <c r="D713" i="105"/>
  <c r="C713" i="105"/>
  <c r="N712" i="105"/>
  <c r="J712" i="105"/>
  <c r="G712" i="105"/>
  <c r="F712" i="105"/>
  <c r="E712" i="105"/>
  <c r="D712" i="105"/>
  <c r="C712" i="105"/>
  <c r="N711" i="105"/>
  <c r="J711" i="105"/>
  <c r="G711" i="105"/>
  <c r="F711" i="105"/>
  <c r="E711" i="105"/>
  <c r="D711" i="105"/>
  <c r="C711" i="105"/>
  <c r="N710" i="105"/>
  <c r="J710" i="105"/>
  <c r="G710" i="105"/>
  <c r="F710" i="105"/>
  <c r="E710" i="105"/>
  <c r="D710" i="105"/>
  <c r="C710" i="105"/>
  <c r="N709" i="105"/>
  <c r="J709" i="105"/>
  <c r="G709" i="105"/>
  <c r="F709" i="105"/>
  <c r="E709" i="105"/>
  <c r="D709" i="105"/>
  <c r="C709" i="105"/>
  <c r="N708" i="105"/>
  <c r="J708" i="105"/>
  <c r="G708" i="105"/>
  <c r="F708" i="105"/>
  <c r="E708" i="105"/>
  <c r="D708" i="105"/>
  <c r="C708" i="105"/>
  <c r="N707" i="105"/>
  <c r="J707" i="105"/>
  <c r="G707" i="105"/>
  <c r="F707" i="105"/>
  <c r="E707" i="105"/>
  <c r="D707" i="105"/>
  <c r="C707" i="105"/>
  <c r="N706" i="105"/>
  <c r="J706" i="105"/>
  <c r="G706" i="105"/>
  <c r="F706" i="105"/>
  <c r="E706" i="105"/>
  <c r="D706" i="105"/>
  <c r="C706" i="105"/>
  <c r="N705" i="105"/>
  <c r="J705" i="105"/>
  <c r="G705" i="105"/>
  <c r="F705" i="105"/>
  <c r="E705" i="105"/>
  <c r="D705" i="105"/>
  <c r="C705" i="105"/>
  <c r="N704" i="105"/>
  <c r="J704" i="105"/>
  <c r="G704" i="105"/>
  <c r="F704" i="105"/>
  <c r="E704" i="105"/>
  <c r="D704" i="105"/>
  <c r="C704" i="105"/>
  <c r="N703" i="105"/>
  <c r="J703" i="105"/>
  <c r="G703" i="105"/>
  <c r="F703" i="105"/>
  <c r="E703" i="105"/>
  <c r="D703" i="105"/>
  <c r="C703" i="105"/>
  <c r="N702" i="105"/>
  <c r="J702" i="105"/>
  <c r="G702" i="105"/>
  <c r="F702" i="105"/>
  <c r="E702" i="105"/>
  <c r="D702" i="105"/>
  <c r="C702" i="105"/>
  <c r="N701" i="105"/>
  <c r="J701" i="105"/>
  <c r="G701" i="105"/>
  <c r="F701" i="105"/>
  <c r="E701" i="105"/>
  <c r="D701" i="105"/>
  <c r="C701" i="105"/>
  <c r="N700" i="105"/>
  <c r="J700" i="105"/>
  <c r="G700" i="105"/>
  <c r="F700" i="105"/>
  <c r="E700" i="105"/>
  <c r="D700" i="105"/>
  <c r="C700" i="105"/>
  <c r="N699" i="105"/>
  <c r="J699" i="105"/>
  <c r="G699" i="105"/>
  <c r="F699" i="105"/>
  <c r="E699" i="105"/>
  <c r="D699" i="105"/>
  <c r="C699" i="105"/>
  <c r="N698" i="105"/>
  <c r="J698" i="105"/>
  <c r="G698" i="105"/>
  <c r="F698" i="105"/>
  <c r="E698" i="105"/>
  <c r="D698" i="105"/>
  <c r="C698" i="105"/>
  <c r="N697" i="105"/>
  <c r="J697" i="105"/>
  <c r="G697" i="105"/>
  <c r="F697" i="105"/>
  <c r="E697" i="105"/>
  <c r="D697" i="105"/>
  <c r="C697" i="105"/>
  <c r="N696" i="105"/>
  <c r="J696" i="105"/>
  <c r="G696" i="105"/>
  <c r="F696" i="105"/>
  <c r="E696" i="105"/>
  <c r="D696" i="105"/>
  <c r="C696" i="105"/>
  <c r="N695" i="105"/>
  <c r="J695" i="105"/>
  <c r="G695" i="105"/>
  <c r="F695" i="105"/>
  <c r="E695" i="105"/>
  <c r="D695" i="105"/>
  <c r="C695" i="105"/>
  <c r="N694" i="105"/>
  <c r="J694" i="105"/>
  <c r="G694" i="105"/>
  <c r="F694" i="105"/>
  <c r="E694" i="105"/>
  <c r="D694" i="105"/>
  <c r="C694" i="105"/>
  <c r="N693" i="105"/>
  <c r="J693" i="105"/>
  <c r="G693" i="105"/>
  <c r="F693" i="105"/>
  <c r="E693" i="105"/>
  <c r="D693" i="105"/>
  <c r="C693" i="105"/>
  <c r="N692" i="105"/>
  <c r="J692" i="105"/>
  <c r="G692" i="105"/>
  <c r="F692" i="105"/>
  <c r="E692" i="105"/>
  <c r="D692" i="105"/>
  <c r="C692" i="105"/>
  <c r="N691" i="105"/>
  <c r="J691" i="105"/>
  <c r="G691" i="105"/>
  <c r="G746" i="105" s="1"/>
  <c r="F691" i="105"/>
  <c r="F746" i="105" s="1"/>
  <c r="E691" i="105"/>
  <c r="E746" i="105" s="1"/>
  <c r="D691" i="105"/>
  <c r="C691" i="105"/>
  <c r="N690" i="105"/>
  <c r="D690" i="105"/>
  <c r="C690" i="105"/>
  <c r="N689" i="105"/>
  <c r="D689" i="105"/>
  <c r="C689" i="105"/>
  <c r="B689" i="105"/>
  <c r="A689" i="105"/>
  <c r="L688" i="105"/>
  <c r="I688" i="105"/>
  <c r="I951" i="105" s="1"/>
  <c r="H688" i="105"/>
  <c r="H951" i="105" s="1"/>
  <c r="D688" i="105"/>
  <c r="N687" i="105"/>
  <c r="J687" i="105"/>
  <c r="D687" i="105"/>
  <c r="C687" i="105"/>
  <c r="N686" i="105"/>
  <c r="J686" i="105"/>
  <c r="D686" i="105"/>
  <c r="C686" i="105"/>
  <c r="N685" i="105"/>
  <c r="J685" i="105"/>
  <c r="D685" i="105"/>
  <c r="C685" i="105"/>
  <c r="N684" i="105"/>
  <c r="J684" i="105"/>
  <c r="D684" i="105"/>
  <c r="C684" i="105"/>
  <c r="N683" i="105"/>
  <c r="J683" i="105"/>
  <c r="D683" i="105"/>
  <c r="C683" i="105"/>
  <c r="N682" i="105"/>
  <c r="J682" i="105"/>
  <c r="D682" i="105"/>
  <c r="C682" i="105"/>
  <c r="N681" i="105"/>
  <c r="J681" i="105"/>
  <c r="D681" i="105"/>
  <c r="C681" i="105"/>
  <c r="N680" i="105"/>
  <c r="J680" i="105"/>
  <c r="D680" i="105"/>
  <c r="C680" i="105"/>
  <c r="N679" i="105"/>
  <c r="J679" i="105"/>
  <c r="D679" i="105"/>
  <c r="C679" i="105"/>
  <c r="N678" i="105"/>
  <c r="J678" i="105"/>
  <c r="D678" i="105"/>
  <c r="C678" i="105"/>
  <c r="N677" i="105"/>
  <c r="J677" i="105"/>
  <c r="D677" i="105"/>
  <c r="C677" i="105"/>
  <c r="N676" i="105"/>
  <c r="J676" i="105"/>
  <c r="D676" i="105"/>
  <c r="C676" i="105"/>
  <c r="N675" i="105"/>
  <c r="J675" i="105"/>
  <c r="D675" i="105"/>
  <c r="C675" i="105"/>
  <c r="N674" i="105"/>
  <c r="J674" i="105"/>
  <c r="D674" i="105"/>
  <c r="C674" i="105"/>
  <c r="N673" i="105"/>
  <c r="J673" i="105"/>
  <c r="D673" i="105"/>
  <c r="C673" i="105"/>
  <c r="N672" i="105"/>
  <c r="J672" i="105"/>
  <c r="D672" i="105"/>
  <c r="C672" i="105"/>
  <c r="N671" i="105"/>
  <c r="J671" i="105"/>
  <c r="D671" i="105"/>
  <c r="C671" i="105"/>
  <c r="N670" i="105"/>
  <c r="J670" i="105"/>
  <c r="D670" i="105"/>
  <c r="C670" i="105"/>
  <c r="N669" i="105"/>
  <c r="J669" i="105"/>
  <c r="D669" i="105"/>
  <c r="C669" i="105"/>
  <c r="N668" i="105"/>
  <c r="J668" i="105"/>
  <c r="D668" i="105"/>
  <c r="C668" i="105"/>
  <c r="N667" i="105"/>
  <c r="J667" i="105"/>
  <c r="D667" i="105"/>
  <c r="C667" i="105"/>
  <c r="N666" i="105"/>
  <c r="J666" i="105"/>
  <c r="D666" i="105"/>
  <c r="C666" i="105"/>
  <c r="N665" i="105"/>
  <c r="J665" i="105"/>
  <c r="D665" i="105"/>
  <c r="C665" i="105"/>
  <c r="N664" i="105"/>
  <c r="J664" i="105"/>
  <c r="D664" i="105"/>
  <c r="C664" i="105"/>
  <c r="N663" i="105"/>
  <c r="J663" i="105"/>
  <c r="D663" i="105"/>
  <c r="C663" i="105"/>
  <c r="N662" i="105"/>
  <c r="J662" i="105"/>
  <c r="D662" i="105"/>
  <c r="C662" i="105"/>
  <c r="N661" i="105"/>
  <c r="J661" i="105"/>
  <c r="D661" i="105"/>
  <c r="C661" i="105"/>
  <c r="N660" i="105"/>
  <c r="J660" i="105"/>
  <c r="D660" i="105"/>
  <c r="C660" i="105"/>
  <c r="N659" i="105"/>
  <c r="J659" i="105"/>
  <c r="D659" i="105"/>
  <c r="C659" i="105"/>
  <c r="N658" i="105"/>
  <c r="J658" i="105"/>
  <c r="D658" i="105"/>
  <c r="C658" i="105"/>
  <c r="N657" i="105"/>
  <c r="J657" i="105"/>
  <c r="D657" i="105"/>
  <c r="C657" i="105"/>
  <c r="N656" i="105"/>
  <c r="I656" i="105"/>
  <c r="H656" i="105"/>
  <c r="G656" i="105"/>
  <c r="F656" i="105"/>
  <c r="E656" i="105"/>
  <c r="D656" i="105"/>
  <c r="C656" i="105"/>
  <c r="B656" i="105"/>
  <c r="A656" i="105"/>
  <c r="N655" i="105"/>
  <c r="I655" i="105"/>
  <c r="I950" i="105" s="1"/>
  <c r="H655" i="105"/>
  <c r="H950" i="105" s="1"/>
  <c r="D655" i="105"/>
  <c r="N654" i="105"/>
  <c r="J654" i="105"/>
  <c r="G654" i="105"/>
  <c r="F654" i="105"/>
  <c r="E654" i="105"/>
  <c r="D654" i="105"/>
  <c r="C654" i="105"/>
  <c r="N653" i="105"/>
  <c r="J653" i="105"/>
  <c r="O653" i="105" s="1"/>
  <c r="G653" i="105"/>
  <c r="F653" i="105"/>
  <c r="E653" i="105"/>
  <c r="D653" i="105"/>
  <c r="C653" i="105"/>
  <c r="N652" i="105"/>
  <c r="J652" i="105"/>
  <c r="G652" i="105"/>
  <c r="F652" i="105"/>
  <c r="E652" i="105"/>
  <c r="D652" i="105"/>
  <c r="C652" i="105"/>
  <c r="N651" i="105"/>
  <c r="J651" i="105"/>
  <c r="O651" i="105" s="1"/>
  <c r="G651" i="105"/>
  <c r="F651" i="105"/>
  <c r="E651" i="105"/>
  <c r="D651" i="105"/>
  <c r="C651" i="105"/>
  <c r="N650" i="105"/>
  <c r="J650" i="105"/>
  <c r="G650" i="105"/>
  <c r="F650" i="105"/>
  <c r="E650" i="105"/>
  <c r="D650" i="105"/>
  <c r="C650" i="105"/>
  <c r="N649" i="105"/>
  <c r="J649" i="105"/>
  <c r="O649" i="105" s="1"/>
  <c r="G649" i="105"/>
  <c r="F649" i="105"/>
  <c r="E649" i="105"/>
  <c r="D649" i="105"/>
  <c r="C649" i="105"/>
  <c r="N648" i="105"/>
  <c r="J648" i="105"/>
  <c r="G648" i="105"/>
  <c r="F648" i="105"/>
  <c r="E648" i="105"/>
  <c r="D648" i="105"/>
  <c r="C648" i="105"/>
  <c r="N647" i="105"/>
  <c r="J647" i="105"/>
  <c r="O647" i="105" s="1"/>
  <c r="G647" i="105"/>
  <c r="F647" i="105"/>
  <c r="E647" i="105"/>
  <c r="D647" i="105"/>
  <c r="C647" i="105"/>
  <c r="N646" i="105"/>
  <c r="J646" i="105"/>
  <c r="O646" i="105" s="1"/>
  <c r="G646" i="105"/>
  <c r="F646" i="105"/>
  <c r="E646" i="105"/>
  <c r="D646" i="105"/>
  <c r="C646" i="105"/>
  <c r="N645" i="105"/>
  <c r="J645" i="105"/>
  <c r="O645" i="105" s="1"/>
  <c r="G645" i="105"/>
  <c r="F645" i="105"/>
  <c r="E645" i="105"/>
  <c r="D645" i="105"/>
  <c r="C645" i="105"/>
  <c r="N644" i="105"/>
  <c r="J644" i="105"/>
  <c r="G644" i="105"/>
  <c r="F644" i="105"/>
  <c r="E644" i="105"/>
  <c r="D644" i="105"/>
  <c r="C644" i="105"/>
  <c r="N643" i="105"/>
  <c r="J643" i="105"/>
  <c r="O643" i="105" s="1"/>
  <c r="G643" i="105"/>
  <c r="F643" i="105"/>
  <c r="E643" i="105"/>
  <c r="D643" i="105"/>
  <c r="C643" i="105"/>
  <c r="N642" i="105"/>
  <c r="J642" i="105"/>
  <c r="O642" i="105" s="1"/>
  <c r="G642" i="105"/>
  <c r="F642" i="105"/>
  <c r="E642" i="105"/>
  <c r="D642" i="105"/>
  <c r="C642" i="105"/>
  <c r="N641" i="105"/>
  <c r="J641" i="105"/>
  <c r="O641" i="105" s="1"/>
  <c r="G641" i="105"/>
  <c r="F641" i="105"/>
  <c r="E641" i="105"/>
  <c r="D641" i="105"/>
  <c r="C641" i="105"/>
  <c r="N640" i="105"/>
  <c r="J640" i="105"/>
  <c r="G640" i="105"/>
  <c r="F640" i="105"/>
  <c r="E640" i="105"/>
  <c r="D640" i="105"/>
  <c r="C640" i="105"/>
  <c r="N639" i="105"/>
  <c r="J639" i="105"/>
  <c r="O639" i="105" s="1"/>
  <c r="G639" i="105"/>
  <c r="F639" i="105"/>
  <c r="E639" i="105"/>
  <c r="D639" i="105"/>
  <c r="C639" i="105"/>
  <c r="N638" i="105"/>
  <c r="J638" i="105"/>
  <c r="O638" i="105" s="1"/>
  <c r="G638" i="105"/>
  <c r="F638" i="105"/>
  <c r="E638" i="105"/>
  <c r="D638" i="105"/>
  <c r="C638" i="105"/>
  <c r="N637" i="105"/>
  <c r="J637" i="105"/>
  <c r="O637" i="105" s="1"/>
  <c r="G637" i="105"/>
  <c r="F637" i="105"/>
  <c r="E637" i="105"/>
  <c r="D637" i="105"/>
  <c r="C637" i="105"/>
  <c r="N636" i="105"/>
  <c r="J636" i="105"/>
  <c r="G636" i="105"/>
  <c r="F636" i="105"/>
  <c r="E636" i="105"/>
  <c r="D636" i="105"/>
  <c r="C636" i="105"/>
  <c r="O635" i="105"/>
  <c r="N635" i="105"/>
  <c r="J635" i="105"/>
  <c r="G635" i="105"/>
  <c r="F635" i="105"/>
  <c r="E635" i="105"/>
  <c r="D635" i="105"/>
  <c r="C635" i="105"/>
  <c r="O634" i="105"/>
  <c r="N634" i="105"/>
  <c r="D634" i="105"/>
  <c r="C634" i="105"/>
  <c r="B634" i="105"/>
  <c r="A634" i="105"/>
  <c r="I633" i="105"/>
  <c r="I949" i="105" s="1"/>
  <c r="H633" i="105"/>
  <c r="H949" i="105" s="1"/>
  <c r="D633" i="105"/>
  <c r="C633" i="105"/>
  <c r="N632" i="105"/>
  <c r="J632" i="105"/>
  <c r="O632" i="105" s="1"/>
  <c r="G632" i="105"/>
  <c r="F632" i="105"/>
  <c r="E632" i="105"/>
  <c r="D632" i="105"/>
  <c r="C632" i="105"/>
  <c r="N631" i="105"/>
  <c r="J631" i="105"/>
  <c r="O631" i="105" s="1"/>
  <c r="G631" i="105"/>
  <c r="F631" i="105"/>
  <c r="E631" i="105"/>
  <c r="D631" i="105"/>
  <c r="C631" i="105"/>
  <c r="N630" i="105"/>
  <c r="J630" i="105"/>
  <c r="G630" i="105"/>
  <c r="F630" i="105"/>
  <c r="D630" i="105"/>
  <c r="C630" i="105"/>
  <c r="N629" i="105"/>
  <c r="J629" i="105"/>
  <c r="O629" i="105" s="1"/>
  <c r="G629" i="105"/>
  <c r="F629" i="105"/>
  <c r="E629" i="105"/>
  <c r="D629" i="105"/>
  <c r="C629" i="105"/>
  <c r="N628" i="105"/>
  <c r="J628" i="105"/>
  <c r="O628" i="105" s="1"/>
  <c r="G628" i="105"/>
  <c r="F628" i="105"/>
  <c r="D628" i="105"/>
  <c r="C628" i="105"/>
  <c r="O627" i="105"/>
  <c r="N627" i="105"/>
  <c r="J627" i="105"/>
  <c r="G627" i="105"/>
  <c r="F627" i="105"/>
  <c r="D627" i="105"/>
  <c r="C627" i="105"/>
  <c r="N626" i="105"/>
  <c r="J626" i="105"/>
  <c r="G626" i="105"/>
  <c r="F626" i="105"/>
  <c r="E626" i="105"/>
  <c r="D626" i="105"/>
  <c r="C626" i="105"/>
  <c r="N625" i="105"/>
  <c r="J625" i="105"/>
  <c r="G625" i="105"/>
  <c r="F625" i="105"/>
  <c r="E625" i="105"/>
  <c r="D625" i="105"/>
  <c r="C625" i="105"/>
  <c r="N624" i="105"/>
  <c r="J624" i="105"/>
  <c r="O624" i="105" s="1"/>
  <c r="G624" i="105"/>
  <c r="F624" i="105"/>
  <c r="D624" i="105"/>
  <c r="C624" i="105"/>
  <c r="N623" i="105"/>
  <c r="J623" i="105"/>
  <c r="O623" i="105" s="1"/>
  <c r="G623" i="105"/>
  <c r="F623" i="105"/>
  <c r="E623" i="105"/>
  <c r="D623" i="105"/>
  <c r="C623" i="105"/>
  <c r="N622" i="105"/>
  <c r="J622" i="105"/>
  <c r="G622" i="105"/>
  <c r="F622" i="105"/>
  <c r="D622" i="105"/>
  <c r="C622" i="105"/>
  <c r="N621" i="105"/>
  <c r="J621" i="105"/>
  <c r="O621" i="105" s="1"/>
  <c r="G621" i="105"/>
  <c r="F621" i="105"/>
  <c r="D621" i="105"/>
  <c r="C621" i="105"/>
  <c r="N620" i="105"/>
  <c r="J620" i="105"/>
  <c r="O620" i="105" s="1"/>
  <c r="G620" i="105"/>
  <c r="F620" i="105"/>
  <c r="D620" i="105"/>
  <c r="C620" i="105"/>
  <c r="N619" i="105"/>
  <c r="J619" i="105"/>
  <c r="O619" i="105" s="1"/>
  <c r="G619" i="105"/>
  <c r="F619" i="105"/>
  <c r="E619" i="105"/>
  <c r="D619" i="105"/>
  <c r="C619" i="105"/>
  <c r="N618" i="105"/>
  <c r="J618" i="105"/>
  <c r="G618" i="105"/>
  <c r="F618" i="105"/>
  <c r="D618" i="105"/>
  <c r="C618" i="105"/>
  <c r="N617" i="105"/>
  <c r="J617" i="105"/>
  <c r="O617" i="105" s="1"/>
  <c r="G617" i="105"/>
  <c r="F617" i="105"/>
  <c r="E617" i="105"/>
  <c r="D617" i="105"/>
  <c r="C617" i="105"/>
  <c r="N616" i="105"/>
  <c r="J616" i="105"/>
  <c r="O616" i="105" s="1"/>
  <c r="G616" i="105"/>
  <c r="F616" i="105"/>
  <c r="D616" i="105"/>
  <c r="C616" i="105"/>
  <c r="N615" i="105"/>
  <c r="J615" i="105"/>
  <c r="O615" i="105" s="1"/>
  <c r="G615" i="105"/>
  <c r="F615" i="105"/>
  <c r="E615" i="105"/>
  <c r="D615" i="105"/>
  <c r="C615" i="105"/>
  <c r="N614" i="105"/>
  <c r="J614" i="105"/>
  <c r="G614" i="105"/>
  <c r="F614" i="105"/>
  <c r="D614" i="105"/>
  <c r="C614" i="105"/>
  <c r="N613" i="105"/>
  <c r="J613" i="105"/>
  <c r="O613" i="105" s="1"/>
  <c r="G613" i="105"/>
  <c r="F613" i="105"/>
  <c r="D613" i="105"/>
  <c r="C613" i="105"/>
  <c r="N612" i="105"/>
  <c r="J612" i="105"/>
  <c r="O612" i="105" s="1"/>
  <c r="G612" i="105"/>
  <c r="F612" i="105"/>
  <c r="D612" i="105"/>
  <c r="C612" i="105"/>
  <c r="N611" i="105"/>
  <c r="J611" i="105"/>
  <c r="O611" i="105" s="1"/>
  <c r="G611" i="105"/>
  <c r="F611" i="105"/>
  <c r="D611" i="105"/>
  <c r="C611" i="105"/>
  <c r="N610" i="105"/>
  <c r="J610" i="105"/>
  <c r="G610" i="105"/>
  <c r="F610" i="105"/>
  <c r="D610" i="105"/>
  <c r="C610" i="105"/>
  <c r="N609" i="105"/>
  <c r="J609" i="105"/>
  <c r="O609" i="105" s="1"/>
  <c r="G609" i="105"/>
  <c r="F609" i="105"/>
  <c r="D609" i="105"/>
  <c r="C609" i="105"/>
  <c r="N608" i="105"/>
  <c r="J608" i="105"/>
  <c r="O608" i="105" s="1"/>
  <c r="G608" i="105"/>
  <c r="F608" i="105"/>
  <c r="D608" i="105"/>
  <c r="C608" i="105"/>
  <c r="N607" i="105"/>
  <c r="J607" i="105"/>
  <c r="O607" i="105" s="1"/>
  <c r="G607" i="105"/>
  <c r="F607" i="105"/>
  <c r="D607" i="105"/>
  <c r="C607" i="105"/>
  <c r="O606" i="105"/>
  <c r="N606" i="105"/>
  <c r="D606" i="105"/>
  <c r="B606" i="105"/>
  <c r="A606" i="105"/>
  <c r="N605" i="105"/>
  <c r="I605" i="105"/>
  <c r="H605" i="105"/>
  <c r="D605" i="105"/>
  <c r="N604" i="105"/>
  <c r="J604" i="105"/>
  <c r="O604" i="105" s="1"/>
  <c r="F604" i="105"/>
  <c r="E604" i="105"/>
  <c r="D604" i="105"/>
  <c r="C604" i="105"/>
  <c r="N603" i="105"/>
  <c r="J603" i="105"/>
  <c r="O603" i="105" s="1"/>
  <c r="F603" i="105"/>
  <c r="E603" i="105"/>
  <c r="D603" i="105"/>
  <c r="C603" i="105"/>
  <c r="N602" i="105"/>
  <c r="J602" i="105"/>
  <c r="O602" i="105" s="1"/>
  <c r="F602" i="105"/>
  <c r="E602" i="105"/>
  <c r="D602" i="105"/>
  <c r="C602" i="105"/>
  <c r="N601" i="105"/>
  <c r="J601" i="105"/>
  <c r="O601" i="105" s="1"/>
  <c r="F601" i="105"/>
  <c r="E601" i="105"/>
  <c r="D601" i="105"/>
  <c r="C601" i="105"/>
  <c r="O600" i="105"/>
  <c r="N600" i="105"/>
  <c r="F600" i="105"/>
  <c r="E600" i="105"/>
  <c r="D600" i="105"/>
  <c r="C600" i="105"/>
  <c r="N599" i="105"/>
  <c r="J599" i="105"/>
  <c r="O599" i="105" s="1"/>
  <c r="F599" i="105"/>
  <c r="E599" i="105"/>
  <c r="D599" i="105"/>
  <c r="C599" i="105"/>
  <c r="N598" i="105"/>
  <c r="J598" i="105"/>
  <c r="F598" i="105"/>
  <c r="E598" i="105"/>
  <c r="D598" i="105"/>
  <c r="C598" i="105"/>
  <c r="N597" i="105"/>
  <c r="J597" i="105"/>
  <c r="O597" i="105" s="1"/>
  <c r="F597" i="105"/>
  <c r="E597" i="105"/>
  <c r="K597" i="105" s="1"/>
  <c r="D597" i="105"/>
  <c r="C597" i="105"/>
  <c r="N596" i="105"/>
  <c r="J596" i="105"/>
  <c r="O596" i="105" s="1"/>
  <c r="F596" i="105"/>
  <c r="E596" i="105"/>
  <c r="D596" i="105"/>
  <c r="C596" i="105"/>
  <c r="N595" i="105"/>
  <c r="J595" i="105"/>
  <c r="O595" i="105" s="1"/>
  <c r="F595" i="105"/>
  <c r="E595" i="105"/>
  <c r="D595" i="105"/>
  <c r="C595" i="105"/>
  <c r="N594" i="105"/>
  <c r="J594" i="105"/>
  <c r="O594" i="105" s="1"/>
  <c r="F594" i="105"/>
  <c r="E594" i="105"/>
  <c r="D594" i="105"/>
  <c r="C594" i="105"/>
  <c r="N593" i="105"/>
  <c r="J593" i="105"/>
  <c r="O593" i="105" s="1"/>
  <c r="F593" i="105"/>
  <c r="E593" i="105"/>
  <c r="D593" i="105"/>
  <c r="C593" i="105"/>
  <c r="N592" i="105"/>
  <c r="J592" i="105"/>
  <c r="O592" i="105" s="1"/>
  <c r="F592" i="105"/>
  <c r="E592" i="105"/>
  <c r="D592" i="105"/>
  <c r="C592" i="105"/>
  <c r="N591" i="105"/>
  <c r="J591" i="105"/>
  <c r="O591" i="105" s="1"/>
  <c r="F591" i="105"/>
  <c r="E591" i="105"/>
  <c r="D591" i="105"/>
  <c r="C591" i="105"/>
  <c r="N590" i="105"/>
  <c r="J590" i="105"/>
  <c r="O590" i="105" s="1"/>
  <c r="F590" i="105"/>
  <c r="E590" i="105"/>
  <c r="D590" i="105"/>
  <c r="C590" i="105"/>
  <c r="N589" i="105"/>
  <c r="J589" i="105"/>
  <c r="O589" i="105" s="1"/>
  <c r="F589" i="105"/>
  <c r="E589" i="105"/>
  <c r="D589" i="105"/>
  <c r="C589" i="105"/>
  <c r="N588" i="105"/>
  <c r="J588" i="105"/>
  <c r="O588" i="105" s="1"/>
  <c r="F588" i="105"/>
  <c r="E588" i="105"/>
  <c r="D588" i="105"/>
  <c r="C588" i="105"/>
  <c r="N587" i="105"/>
  <c r="J587" i="105"/>
  <c r="O587" i="105" s="1"/>
  <c r="F587" i="105"/>
  <c r="E587" i="105"/>
  <c r="D587" i="105"/>
  <c r="C587" i="105"/>
  <c r="N586" i="105"/>
  <c r="J586" i="105"/>
  <c r="O586" i="105" s="1"/>
  <c r="F586" i="105"/>
  <c r="E586" i="105"/>
  <c r="D586" i="105"/>
  <c r="C586" i="105"/>
  <c r="N585" i="105"/>
  <c r="J585" i="105"/>
  <c r="O585" i="105" s="1"/>
  <c r="F585" i="105"/>
  <c r="E585" i="105"/>
  <c r="D585" i="105"/>
  <c r="C585" i="105"/>
  <c r="N584" i="105"/>
  <c r="J584" i="105"/>
  <c r="O584" i="105" s="1"/>
  <c r="F584" i="105"/>
  <c r="E584" i="105"/>
  <c r="D584" i="105"/>
  <c r="C584" i="105"/>
  <c r="N583" i="105"/>
  <c r="J583" i="105"/>
  <c r="O583" i="105" s="1"/>
  <c r="F583" i="105"/>
  <c r="E583" i="105"/>
  <c r="D583" i="105"/>
  <c r="C583" i="105"/>
  <c r="N582" i="105"/>
  <c r="J582" i="105"/>
  <c r="O582" i="105" s="1"/>
  <c r="F582" i="105"/>
  <c r="E582" i="105"/>
  <c r="D582" i="105"/>
  <c r="C582" i="105"/>
  <c r="N581" i="105"/>
  <c r="J581" i="105"/>
  <c r="O581" i="105" s="1"/>
  <c r="F581" i="105"/>
  <c r="E581" i="105"/>
  <c r="D581" i="105"/>
  <c r="C581" i="105"/>
  <c r="N580" i="105"/>
  <c r="J580" i="105"/>
  <c r="O580" i="105" s="1"/>
  <c r="F580" i="105"/>
  <c r="E580" i="105"/>
  <c r="D580" i="105"/>
  <c r="C580" i="105"/>
  <c r="N579" i="105"/>
  <c r="J579" i="105"/>
  <c r="F579" i="105"/>
  <c r="E579" i="105"/>
  <c r="D579" i="105"/>
  <c r="C579" i="105"/>
  <c r="N578" i="105"/>
  <c r="J578" i="105"/>
  <c r="O578" i="105" s="1"/>
  <c r="F578" i="105"/>
  <c r="E578" i="105"/>
  <c r="D578" i="105"/>
  <c r="C578" i="105"/>
  <c r="N577" i="105"/>
  <c r="J577" i="105"/>
  <c r="O577" i="105" s="1"/>
  <c r="F577" i="105"/>
  <c r="E577" i="105"/>
  <c r="D577" i="105"/>
  <c r="C577" i="105"/>
  <c r="N576" i="105"/>
  <c r="J576" i="105"/>
  <c r="O576" i="105" s="1"/>
  <c r="F576" i="105"/>
  <c r="E576" i="105"/>
  <c r="D576" i="105"/>
  <c r="C576" i="105"/>
  <c r="N575" i="105"/>
  <c r="J575" i="105"/>
  <c r="F575" i="105"/>
  <c r="E575" i="105"/>
  <c r="D575" i="105"/>
  <c r="C575" i="105"/>
  <c r="N574" i="105"/>
  <c r="J574" i="105"/>
  <c r="O574" i="105" s="1"/>
  <c r="F574" i="105"/>
  <c r="E574" i="105"/>
  <c r="D574" i="105"/>
  <c r="C574" i="105"/>
  <c r="N573" i="105"/>
  <c r="J573" i="105"/>
  <c r="F573" i="105"/>
  <c r="F605" i="105" s="1"/>
  <c r="E573" i="105"/>
  <c r="E605" i="105" s="1"/>
  <c r="D573" i="105"/>
  <c r="C573" i="105"/>
  <c r="O572" i="105"/>
  <c r="N572" i="105"/>
  <c r="D572" i="105"/>
  <c r="C572" i="105"/>
  <c r="O571" i="105"/>
  <c r="N571" i="105"/>
  <c r="D571" i="105"/>
  <c r="B571" i="105"/>
  <c r="A571" i="105"/>
  <c r="N570" i="105"/>
  <c r="I570" i="105"/>
  <c r="I947" i="105" s="1"/>
  <c r="H570" i="105"/>
  <c r="H947" i="105" s="1"/>
  <c r="D570" i="105"/>
  <c r="N569" i="105"/>
  <c r="J569" i="105"/>
  <c r="O569" i="105" s="1"/>
  <c r="F569" i="105"/>
  <c r="F570" i="105" s="1"/>
  <c r="F947" i="105" s="1"/>
  <c r="E569" i="105"/>
  <c r="E570" i="105" s="1"/>
  <c r="E947" i="105" s="1"/>
  <c r="D22" i="124" s="1"/>
  <c r="D569" i="105"/>
  <c r="C569" i="105"/>
  <c r="O568" i="105"/>
  <c r="N568" i="105"/>
  <c r="D568" i="105"/>
  <c r="B568" i="105"/>
  <c r="A568" i="105"/>
  <c r="N567" i="105"/>
  <c r="I567" i="105"/>
  <c r="I946" i="105" s="1"/>
  <c r="H567" i="105"/>
  <c r="H946" i="105" s="1"/>
  <c r="D567" i="105"/>
  <c r="N566" i="105"/>
  <c r="J566" i="105"/>
  <c r="O566" i="105" s="1"/>
  <c r="F566" i="105"/>
  <c r="E566" i="105"/>
  <c r="D566" i="105"/>
  <c r="C566" i="105"/>
  <c r="J565" i="105"/>
  <c r="O565" i="105" s="1"/>
  <c r="F565" i="105"/>
  <c r="E565" i="105"/>
  <c r="D565" i="105"/>
  <c r="C565" i="105"/>
  <c r="J564" i="105"/>
  <c r="O564" i="105" s="1"/>
  <c r="F564" i="105"/>
  <c r="E564" i="105"/>
  <c r="D564" i="105"/>
  <c r="C564" i="105"/>
  <c r="N563" i="105"/>
  <c r="J563" i="105"/>
  <c r="O563" i="105" s="1"/>
  <c r="F563" i="105"/>
  <c r="G563" i="105" s="1"/>
  <c r="E563" i="105"/>
  <c r="D563" i="105"/>
  <c r="C563" i="105"/>
  <c r="N562" i="105"/>
  <c r="J562" i="105"/>
  <c r="O562" i="105" s="1"/>
  <c r="F562" i="105"/>
  <c r="F567" i="105" s="1"/>
  <c r="F946" i="105" s="1"/>
  <c r="E562" i="105"/>
  <c r="E567" i="105" s="1"/>
  <c r="E946" i="105" s="1"/>
  <c r="D21" i="124" s="1"/>
  <c r="D562" i="105"/>
  <c r="C562" i="105"/>
  <c r="O561" i="105"/>
  <c r="N561" i="105"/>
  <c r="D561" i="105"/>
  <c r="B561" i="105"/>
  <c r="A561" i="105"/>
  <c r="N560" i="105"/>
  <c r="I560" i="105"/>
  <c r="I945" i="105" s="1"/>
  <c r="H560" i="105"/>
  <c r="H945" i="105" s="1"/>
  <c r="D560" i="105"/>
  <c r="N559" i="105"/>
  <c r="J559" i="105"/>
  <c r="O559" i="105" s="1"/>
  <c r="F559" i="105"/>
  <c r="E559" i="105"/>
  <c r="D559" i="105"/>
  <c r="C559" i="105"/>
  <c r="N558" i="105"/>
  <c r="J558" i="105"/>
  <c r="O558" i="105" s="1"/>
  <c r="F558" i="105"/>
  <c r="E558" i="105"/>
  <c r="D558" i="105"/>
  <c r="C558" i="105"/>
  <c r="N557" i="105"/>
  <c r="J557" i="105"/>
  <c r="O557" i="105" s="1"/>
  <c r="F557" i="105"/>
  <c r="E557" i="105"/>
  <c r="D557" i="105"/>
  <c r="C557" i="105"/>
  <c r="N556" i="105"/>
  <c r="J556" i="105"/>
  <c r="O556" i="105" s="1"/>
  <c r="F556" i="105"/>
  <c r="E556" i="105"/>
  <c r="D556" i="105"/>
  <c r="C556" i="105"/>
  <c r="N555" i="105"/>
  <c r="J555" i="105"/>
  <c r="O555" i="105" s="1"/>
  <c r="F555" i="105"/>
  <c r="E555" i="105"/>
  <c r="D555" i="105"/>
  <c r="C555" i="105"/>
  <c r="N554" i="105"/>
  <c r="J554" i="105"/>
  <c r="O554" i="105" s="1"/>
  <c r="F554" i="105"/>
  <c r="E554" i="105"/>
  <c r="D554" i="105"/>
  <c r="C554" i="105"/>
  <c r="N553" i="105"/>
  <c r="J553" i="105"/>
  <c r="O553" i="105" s="1"/>
  <c r="F553" i="105"/>
  <c r="E553" i="105"/>
  <c r="D553" i="105"/>
  <c r="C553" i="105"/>
  <c r="N552" i="105"/>
  <c r="J552" i="105"/>
  <c r="O552" i="105" s="1"/>
  <c r="F552" i="105"/>
  <c r="E552" i="105"/>
  <c r="D552" i="105"/>
  <c r="C552" i="105"/>
  <c r="N551" i="105"/>
  <c r="J551" i="105"/>
  <c r="O551" i="105" s="1"/>
  <c r="F551" i="105"/>
  <c r="E551" i="105"/>
  <c r="D551" i="105"/>
  <c r="C551" i="105"/>
  <c r="N550" i="105"/>
  <c r="J550" i="105"/>
  <c r="O550" i="105" s="1"/>
  <c r="F550" i="105"/>
  <c r="E550" i="105"/>
  <c r="D550" i="105"/>
  <c r="C550" i="105"/>
  <c r="N549" i="105"/>
  <c r="J549" i="105"/>
  <c r="O549" i="105" s="1"/>
  <c r="F549" i="105"/>
  <c r="E549" i="105"/>
  <c r="D549" i="105"/>
  <c r="C549" i="105"/>
  <c r="N548" i="105"/>
  <c r="J548" i="105"/>
  <c r="O548" i="105" s="1"/>
  <c r="F548" i="105"/>
  <c r="E548" i="105"/>
  <c r="D548" i="105"/>
  <c r="C548" i="105"/>
  <c r="N547" i="105"/>
  <c r="J547" i="105"/>
  <c r="O547" i="105" s="1"/>
  <c r="F547" i="105"/>
  <c r="E547" i="105"/>
  <c r="D547" i="105"/>
  <c r="C547" i="105"/>
  <c r="N546" i="105"/>
  <c r="J546" i="105"/>
  <c r="O546" i="105" s="1"/>
  <c r="F546" i="105"/>
  <c r="E546" i="105"/>
  <c r="D546" i="105"/>
  <c r="C546" i="105"/>
  <c r="N545" i="105"/>
  <c r="J545" i="105"/>
  <c r="O545" i="105" s="1"/>
  <c r="F545" i="105"/>
  <c r="E545" i="105"/>
  <c r="D545" i="105"/>
  <c r="C545" i="105"/>
  <c r="N544" i="105"/>
  <c r="J544" i="105"/>
  <c r="O544" i="105" s="1"/>
  <c r="F544" i="105"/>
  <c r="E544" i="105"/>
  <c r="D544" i="105"/>
  <c r="C544" i="105"/>
  <c r="N543" i="105"/>
  <c r="J543" i="105"/>
  <c r="O543" i="105" s="1"/>
  <c r="F543" i="105"/>
  <c r="E543" i="105"/>
  <c r="D543" i="105"/>
  <c r="C543" i="105"/>
  <c r="N542" i="105"/>
  <c r="J542" i="105"/>
  <c r="O542" i="105" s="1"/>
  <c r="F542" i="105"/>
  <c r="E542" i="105"/>
  <c r="D542" i="105"/>
  <c r="C542" i="105"/>
  <c r="N541" i="105"/>
  <c r="J541" i="105"/>
  <c r="O541" i="105" s="1"/>
  <c r="F541" i="105"/>
  <c r="E541" i="105"/>
  <c r="D541" i="105"/>
  <c r="C541" i="105"/>
  <c r="N540" i="105"/>
  <c r="J540" i="105"/>
  <c r="O540" i="105" s="1"/>
  <c r="F540" i="105"/>
  <c r="E540" i="105"/>
  <c r="D540" i="105"/>
  <c r="C540" i="105"/>
  <c r="N539" i="105"/>
  <c r="J539" i="105"/>
  <c r="O539" i="105" s="1"/>
  <c r="F539" i="105"/>
  <c r="E539" i="105"/>
  <c r="D539" i="105"/>
  <c r="C539" i="105"/>
  <c r="N538" i="105"/>
  <c r="J538" i="105"/>
  <c r="O538" i="105" s="1"/>
  <c r="F538" i="105"/>
  <c r="E538" i="105"/>
  <c r="D538" i="105"/>
  <c r="C538" i="105"/>
  <c r="N537" i="105"/>
  <c r="J537" i="105"/>
  <c r="O537" i="105" s="1"/>
  <c r="F537" i="105"/>
  <c r="E537" i="105"/>
  <c r="D537" i="105"/>
  <c r="C537" i="105"/>
  <c r="N536" i="105"/>
  <c r="J536" i="105"/>
  <c r="O536" i="105" s="1"/>
  <c r="F536" i="105"/>
  <c r="E536" i="105"/>
  <c r="D536" i="105"/>
  <c r="C536" i="105"/>
  <c r="N535" i="105"/>
  <c r="J535" i="105"/>
  <c r="O535" i="105" s="1"/>
  <c r="F535" i="105"/>
  <c r="E535" i="105"/>
  <c r="D535" i="105"/>
  <c r="C535" i="105"/>
  <c r="N534" i="105"/>
  <c r="J534" i="105"/>
  <c r="O534" i="105" s="1"/>
  <c r="F534" i="105"/>
  <c r="E534" i="105"/>
  <c r="D534" i="105"/>
  <c r="C534" i="105"/>
  <c r="N533" i="105"/>
  <c r="J533" i="105"/>
  <c r="O533" i="105" s="1"/>
  <c r="F533" i="105"/>
  <c r="E533" i="105"/>
  <c r="D533" i="105"/>
  <c r="C533" i="105"/>
  <c r="N532" i="105"/>
  <c r="J532" i="105"/>
  <c r="O532" i="105" s="1"/>
  <c r="F532" i="105"/>
  <c r="E532" i="105"/>
  <c r="D532" i="105"/>
  <c r="C532" i="105"/>
  <c r="N531" i="105"/>
  <c r="J531" i="105"/>
  <c r="O531" i="105" s="1"/>
  <c r="F531" i="105"/>
  <c r="E531" i="105"/>
  <c r="D531" i="105"/>
  <c r="C531" i="105"/>
  <c r="N530" i="105"/>
  <c r="J530" i="105"/>
  <c r="O530" i="105" s="1"/>
  <c r="F530" i="105"/>
  <c r="E530" i="105"/>
  <c r="D530" i="105"/>
  <c r="C530" i="105"/>
  <c r="N529" i="105"/>
  <c r="J529" i="105"/>
  <c r="O529" i="105" s="1"/>
  <c r="F529" i="105"/>
  <c r="E529" i="105"/>
  <c r="D529" i="105"/>
  <c r="C529" i="105"/>
  <c r="N528" i="105"/>
  <c r="J528" i="105"/>
  <c r="O528" i="105" s="1"/>
  <c r="F528" i="105"/>
  <c r="E528" i="105"/>
  <c r="D528" i="105"/>
  <c r="C528" i="105"/>
  <c r="N527" i="105"/>
  <c r="J527" i="105"/>
  <c r="O527" i="105" s="1"/>
  <c r="F527" i="105"/>
  <c r="E527" i="105"/>
  <c r="D527" i="105"/>
  <c r="C527" i="105"/>
  <c r="N526" i="105"/>
  <c r="J526" i="105"/>
  <c r="O526" i="105" s="1"/>
  <c r="F526" i="105"/>
  <c r="E526" i="105"/>
  <c r="D526" i="105"/>
  <c r="C526" i="105"/>
  <c r="N525" i="105"/>
  <c r="J525" i="105"/>
  <c r="O525" i="105" s="1"/>
  <c r="F525" i="105"/>
  <c r="E525" i="105"/>
  <c r="D525" i="105"/>
  <c r="C525" i="105"/>
  <c r="N524" i="105"/>
  <c r="J524" i="105"/>
  <c r="O524" i="105" s="1"/>
  <c r="F524" i="105"/>
  <c r="E524" i="105"/>
  <c r="D524" i="105"/>
  <c r="C524" i="105"/>
  <c r="N523" i="105"/>
  <c r="J523" i="105"/>
  <c r="O523" i="105" s="1"/>
  <c r="F523" i="105"/>
  <c r="E523" i="105"/>
  <c r="D523" i="105"/>
  <c r="C523" i="105"/>
  <c r="N522" i="105"/>
  <c r="J522" i="105"/>
  <c r="O522" i="105" s="1"/>
  <c r="F522" i="105"/>
  <c r="E522" i="105"/>
  <c r="D522" i="105"/>
  <c r="C522" i="105"/>
  <c r="N521" i="105"/>
  <c r="J521" i="105"/>
  <c r="O521" i="105" s="1"/>
  <c r="F521" i="105"/>
  <c r="E521" i="105"/>
  <c r="D521" i="105"/>
  <c r="C521" i="105"/>
  <c r="N520" i="105"/>
  <c r="J520" i="105"/>
  <c r="O520" i="105" s="1"/>
  <c r="F520" i="105"/>
  <c r="E520" i="105"/>
  <c r="D520" i="105"/>
  <c r="C520" i="105"/>
  <c r="N519" i="105"/>
  <c r="J519" i="105"/>
  <c r="O519" i="105" s="1"/>
  <c r="F519" i="105"/>
  <c r="E519" i="105"/>
  <c r="D519" i="105"/>
  <c r="C519" i="105"/>
  <c r="N518" i="105"/>
  <c r="J518" i="105"/>
  <c r="O518" i="105" s="1"/>
  <c r="F518" i="105"/>
  <c r="E518" i="105"/>
  <c r="D518" i="105"/>
  <c r="C518" i="105"/>
  <c r="N517" i="105"/>
  <c r="J517" i="105"/>
  <c r="O517" i="105" s="1"/>
  <c r="F517" i="105"/>
  <c r="E517" i="105"/>
  <c r="D517" i="105"/>
  <c r="C517" i="105"/>
  <c r="N516" i="105"/>
  <c r="J516" i="105"/>
  <c r="O516" i="105" s="1"/>
  <c r="F516" i="105"/>
  <c r="E516" i="105"/>
  <c r="D516" i="105"/>
  <c r="C516" i="105"/>
  <c r="N515" i="105"/>
  <c r="J515" i="105"/>
  <c r="O515" i="105" s="1"/>
  <c r="F515" i="105"/>
  <c r="E515" i="105"/>
  <c r="D515" i="105"/>
  <c r="C515" i="105"/>
  <c r="N514" i="105"/>
  <c r="J514" i="105"/>
  <c r="O514" i="105" s="1"/>
  <c r="F514" i="105"/>
  <c r="E514" i="105"/>
  <c r="D514" i="105"/>
  <c r="C514" i="105"/>
  <c r="N513" i="105"/>
  <c r="J513" i="105"/>
  <c r="O513" i="105" s="1"/>
  <c r="F513" i="105"/>
  <c r="E513" i="105"/>
  <c r="D513" i="105"/>
  <c r="C513" i="105"/>
  <c r="N512" i="105"/>
  <c r="J512" i="105"/>
  <c r="O512" i="105" s="1"/>
  <c r="F512" i="105"/>
  <c r="E512" i="105"/>
  <c r="D512" i="105"/>
  <c r="C512" i="105"/>
  <c r="N511" i="105"/>
  <c r="J511" i="105"/>
  <c r="O511" i="105" s="1"/>
  <c r="F511" i="105"/>
  <c r="E511" i="105"/>
  <c r="D511" i="105"/>
  <c r="C511" i="105"/>
  <c r="N510" i="105"/>
  <c r="J510" i="105"/>
  <c r="F510" i="105"/>
  <c r="E510" i="105"/>
  <c r="D510" i="105"/>
  <c r="C510" i="105"/>
  <c r="O509" i="105"/>
  <c r="N509" i="105"/>
  <c r="D509" i="105"/>
  <c r="B509" i="105"/>
  <c r="A509" i="105"/>
  <c r="N508" i="105"/>
  <c r="I508" i="105"/>
  <c r="I944" i="105" s="1"/>
  <c r="H508" i="105"/>
  <c r="H944" i="105" s="1"/>
  <c r="D508" i="105"/>
  <c r="N507" i="105"/>
  <c r="J507" i="105"/>
  <c r="F507" i="105"/>
  <c r="E507" i="105"/>
  <c r="D507" i="105"/>
  <c r="C507" i="105"/>
  <c r="N506" i="105"/>
  <c r="J506" i="105"/>
  <c r="O506" i="105" s="1"/>
  <c r="F506" i="105"/>
  <c r="D506" i="105"/>
  <c r="C506" i="105"/>
  <c r="N505" i="105"/>
  <c r="J505" i="105"/>
  <c r="O505" i="105" s="1"/>
  <c r="F505" i="105"/>
  <c r="D505" i="105"/>
  <c r="C505" i="105"/>
  <c r="N504" i="105"/>
  <c r="J504" i="105"/>
  <c r="O504" i="105" s="1"/>
  <c r="F504" i="105"/>
  <c r="D504" i="105"/>
  <c r="C504" i="105"/>
  <c r="N503" i="105"/>
  <c r="J503" i="105"/>
  <c r="F503" i="105"/>
  <c r="D503" i="105"/>
  <c r="C503" i="105"/>
  <c r="N502" i="105"/>
  <c r="J502" i="105"/>
  <c r="O502" i="105" s="1"/>
  <c r="F502" i="105"/>
  <c r="D502" i="105"/>
  <c r="C502" i="105"/>
  <c r="N501" i="105"/>
  <c r="J501" i="105"/>
  <c r="O501" i="105" s="1"/>
  <c r="F501" i="105"/>
  <c r="D501" i="105"/>
  <c r="C501" i="105"/>
  <c r="N500" i="105"/>
  <c r="J500" i="105"/>
  <c r="O500" i="105" s="1"/>
  <c r="F500" i="105"/>
  <c r="D500" i="105"/>
  <c r="C500" i="105"/>
  <c r="N499" i="105"/>
  <c r="J499" i="105"/>
  <c r="F499" i="105"/>
  <c r="D499" i="105"/>
  <c r="C499" i="105"/>
  <c r="N498" i="105"/>
  <c r="J498" i="105"/>
  <c r="O498" i="105" s="1"/>
  <c r="F498" i="105"/>
  <c r="D498" i="105"/>
  <c r="C498" i="105"/>
  <c r="N497" i="105"/>
  <c r="J497" i="105"/>
  <c r="O497" i="105" s="1"/>
  <c r="F497" i="105"/>
  <c r="D497" i="105"/>
  <c r="C497" i="105"/>
  <c r="N496" i="105"/>
  <c r="J496" i="105"/>
  <c r="O496" i="105" s="1"/>
  <c r="F496" i="105"/>
  <c r="D496" i="105"/>
  <c r="C496" i="105"/>
  <c r="N495" i="105"/>
  <c r="J495" i="105"/>
  <c r="F495" i="105"/>
  <c r="D495" i="105"/>
  <c r="C495" i="105"/>
  <c r="N494" i="105"/>
  <c r="J494" i="105"/>
  <c r="O494" i="105" s="1"/>
  <c r="F494" i="105"/>
  <c r="D494" i="105"/>
  <c r="C494" i="105"/>
  <c r="N493" i="105"/>
  <c r="J493" i="105"/>
  <c r="O493" i="105" s="1"/>
  <c r="F493" i="105"/>
  <c r="D493" i="105"/>
  <c r="C493" i="105"/>
  <c r="N492" i="105"/>
  <c r="J492" i="105"/>
  <c r="O492" i="105" s="1"/>
  <c r="F492" i="105"/>
  <c r="D492" i="105"/>
  <c r="C492" i="105"/>
  <c r="N491" i="105"/>
  <c r="J491" i="105"/>
  <c r="F491" i="105"/>
  <c r="D491" i="105"/>
  <c r="C491" i="105"/>
  <c r="N490" i="105"/>
  <c r="J490" i="105"/>
  <c r="O490" i="105" s="1"/>
  <c r="F490" i="105"/>
  <c r="D490" i="105"/>
  <c r="C490" i="105"/>
  <c r="N489" i="105"/>
  <c r="J489" i="105"/>
  <c r="O489" i="105" s="1"/>
  <c r="F489" i="105"/>
  <c r="D489" i="105"/>
  <c r="C489" i="105"/>
  <c r="N488" i="105"/>
  <c r="J488" i="105"/>
  <c r="O488" i="105" s="1"/>
  <c r="F488" i="105"/>
  <c r="D488" i="105"/>
  <c r="C488" i="105"/>
  <c r="N487" i="105"/>
  <c r="J487" i="105"/>
  <c r="F487" i="105"/>
  <c r="D487" i="105"/>
  <c r="C487" i="105"/>
  <c r="N486" i="105"/>
  <c r="J486" i="105"/>
  <c r="O486" i="105" s="1"/>
  <c r="F486" i="105"/>
  <c r="D486" i="105"/>
  <c r="C486" i="105"/>
  <c r="N485" i="105"/>
  <c r="J485" i="105"/>
  <c r="O485" i="105" s="1"/>
  <c r="F485" i="105"/>
  <c r="D485" i="105"/>
  <c r="C485" i="105"/>
  <c r="N484" i="105"/>
  <c r="J484" i="105"/>
  <c r="O484" i="105" s="1"/>
  <c r="F484" i="105"/>
  <c r="D484" i="105"/>
  <c r="C484" i="105"/>
  <c r="N483" i="105"/>
  <c r="J483" i="105"/>
  <c r="F483" i="105"/>
  <c r="D483" i="105"/>
  <c r="C483" i="105"/>
  <c r="N482" i="105"/>
  <c r="J482" i="105"/>
  <c r="O482" i="105" s="1"/>
  <c r="F482" i="105"/>
  <c r="D482" i="105"/>
  <c r="C482" i="105"/>
  <c r="N481" i="105"/>
  <c r="J481" i="105"/>
  <c r="O481" i="105" s="1"/>
  <c r="F481" i="105"/>
  <c r="D481" i="105"/>
  <c r="C481" i="105"/>
  <c r="N480" i="105"/>
  <c r="J480" i="105"/>
  <c r="O480" i="105" s="1"/>
  <c r="F480" i="105"/>
  <c r="D480" i="105"/>
  <c r="C480" i="105"/>
  <c r="N479" i="105"/>
  <c r="J479" i="105"/>
  <c r="F479" i="105"/>
  <c r="D479" i="105"/>
  <c r="C479" i="105"/>
  <c r="N478" i="105"/>
  <c r="J478" i="105"/>
  <c r="O478" i="105" s="1"/>
  <c r="F478" i="105"/>
  <c r="D478" i="105"/>
  <c r="C478" i="105"/>
  <c r="N477" i="105"/>
  <c r="J477" i="105"/>
  <c r="O477" i="105" s="1"/>
  <c r="F477" i="105"/>
  <c r="D477" i="105"/>
  <c r="C477" i="105"/>
  <c r="N476" i="105"/>
  <c r="J476" i="105"/>
  <c r="O476" i="105" s="1"/>
  <c r="F476" i="105"/>
  <c r="D476" i="105"/>
  <c r="C476" i="105"/>
  <c r="N475" i="105"/>
  <c r="J475" i="105"/>
  <c r="F475" i="105"/>
  <c r="D475" i="105"/>
  <c r="C475" i="105"/>
  <c r="N474" i="105"/>
  <c r="J474" i="105"/>
  <c r="O474" i="105" s="1"/>
  <c r="F474" i="105"/>
  <c r="D474" i="105"/>
  <c r="C474" i="105"/>
  <c r="N473" i="105"/>
  <c r="J473" i="105"/>
  <c r="O473" i="105" s="1"/>
  <c r="F473" i="105"/>
  <c r="D473" i="105"/>
  <c r="C473" i="105"/>
  <c r="N472" i="105"/>
  <c r="J472" i="105"/>
  <c r="O472" i="105" s="1"/>
  <c r="F472" i="105"/>
  <c r="D472" i="105"/>
  <c r="C472" i="105"/>
  <c r="N471" i="105"/>
  <c r="J471" i="105"/>
  <c r="F471" i="105"/>
  <c r="D471" i="105"/>
  <c r="C471" i="105"/>
  <c r="N470" i="105"/>
  <c r="J470" i="105"/>
  <c r="O470" i="105" s="1"/>
  <c r="F470" i="105"/>
  <c r="D470" i="105"/>
  <c r="C470" i="105"/>
  <c r="N469" i="105"/>
  <c r="J469" i="105"/>
  <c r="O469" i="105" s="1"/>
  <c r="F469" i="105"/>
  <c r="D469" i="105"/>
  <c r="C469" i="105"/>
  <c r="N468" i="105"/>
  <c r="J468" i="105"/>
  <c r="O468" i="105" s="1"/>
  <c r="F468" i="105"/>
  <c r="D468" i="105"/>
  <c r="C468" i="105"/>
  <c r="N467" i="105"/>
  <c r="J467" i="105"/>
  <c r="F467" i="105"/>
  <c r="D467" i="105"/>
  <c r="C467" i="105"/>
  <c r="N466" i="105"/>
  <c r="J466" i="105"/>
  <c r="O466" i="105" s="1"/>
  <c r="F466" i="105"/>
  <c r="D466" i="105"/>
  <c r="C466" i="105"/>
  <c r="N465" i="105"/>
  <c r="J465" i="105"/>
  <c r="O465" i="105" s="1"/>
  <c r="F465" i="105"/>
  <c r="D465" i="105"/>
  <c r="C465" i="105"/>
  <c r="N464" i="105"/>
  <c r="J464" i="105"/>
  <c r="O464" i="105" s="1"/>
  <c r="F464" i="105"/>
  <c r="D464" i="105"/>
  <c r="C464" i="105"/>
  <c r="N463" i="105"/>
  <c r="J463" i="105"/>
  <c r="F463" i="105"/>
  <c r="D463" i="105"/>
  <c r="C463" i="105"/>
  <c r="N462" i="105"/>
  <c r="J462" i="105"/>
  <c r="O462" i="105" s="1"/>
  <c r="F462" i="105"/>
  <c r="D462" i="105"/>
  <c r="C462" i="105"/>
  <c r="N461" i="105"/>
  <c r="J461" i="105"/>
  <c r="O461" i="105" s="1"/>
  <c r="F461" i="105"/>
  <c r="D461" i="105"/>
  <c r="C461" i="105"/>
  <c r="N460" i="105"/>
  <c r="J460" i="105"/>
  <c r="O460" i="105" s="1"/>
  <c r="F460" i="105"/>
  <c r="D460" i="105"/>
  <c r="C460" i="105"/>
  <c r="N459" i="105"/>
  <c r="J459" i="105"/>
  <c r="F459" i="105"/>
  <c r="D459" i="105"/>
  <c r="C459" i="105"/>
  <c r="N458" i="105"/>
  <c r="J458" i="105"/>
  <c r="O458" i="105" s="1"/>
  <c r="F458" i="105"/>
  <c r="D458" i="105"/>
  <c r="C458" i="105"/>
  <c r="N457" i="105"/>
  <c r="J457" i="105"/>
  <c r="O457" i="105" s="1"/>
  <c r="F457" i="105"/>
  <c r="D457" i="105"/>
  <c r="C457" i="105"/>
  <c r="N456" i="105"/>
  <c r="J456" i="105"/>
  <c r="O456" i="105" s="1"/>
  <c r="F456" i="105"/>
  <c r="D456" i="105"/>
  <c r="C456" i="105"/>
  <c r="N455" i="105"/>
  <c r="J455" i="105"/>
  <c r="F455" i="105"/>
  <c r="D455" i="105"/>
  <c r="C455" i="105"/>
  <c r="N454" i="105"/>
  <c r="J454" i="105"/>
  <c r="O454" i="105" s="1"/>
  <c r="F454" i="105"/>
  <c r="D454" i="105"/>
  <c r="C454" i="105"/>
  <c r="N453" i="105"/>
  <c r="J453" i="105"/>
  <c r="O453" i="105" s="1"/>
  <c r="F453" i="105"/>
  <c r="D453" i="105"/>
  <c r="C453" i="105"/>
  <c r="N452" i="105"/>
  <c r="J452" i="105"/>
  <c r="O452" i="105" s="1"/>
  <c r="F452" i="105"/>
  <c r="D452" i="105"/>
  <c r="C452" i="105"/>
  <c r="N451" i="105"/>
  <c r="J451" i="105"/>
  <c r="F451" i="105"/>
  <c r="D451" i="105"/>
  <c r="C451" i="105"/>
  <c r="N450" i="105"/>
  <c r="J450" i="105"/>
  <c r="O450" i="105" s="1"/>
  <c r="F450" i="105"/>
  <c r="D450" i="105"/>
  <c r="C450" i="105"/>
  <c r="N449" i="105"/>
  <c r="J449" i="105"/>
  <c r="O449" i="105" s="1"/>
  <c r="F449" i="105"/>
  <c r="D449" i="105"/>
  <c r="C449" i="105"/>
  <c r="N448" i="105"/>
  <c r="J448" i="105"/>
  <c r="O448" i="105" s="1"/>
  <c r="F448" i="105"/>
  <c r="D448" i="105"/>
  <c r="C448" i="105"/>
  <c r="N447" i="105"/>
  <c r="J447" i="105"/>
  <c r="F447" i="105"/>
  <c r="D447" i="105"/>
  <c r="C447" i="105"/>
  <c r="N446" i="105"/>
  <c r="J446" i="105"/>
  <c r="O446" i="105" s="1"/>
  <c r="F446" i="105"/>
  <c r="D446" i="105"/>
  <c r="C446" i="105"/>
  <c r="N445" i="105"/>
  <c r="J445" i="105"/>
  <c r="O445" i="105" s="1"/>
  <c r="F445" i="105"/>
  <c r="D445" i="105"/>
  <c r="C445" i="105"/>
  <c r="N444" i="105"/>
  <c r="J444" i="105"/>
  <c r="O444" i="105" s="1"/>
  <c r="F444" i="105"/>
  <c r="D444" i="105"/>
  <c r="C444" i="105"/>
  <c r="N443" i="105"/>
  <c r="J443" i="105"/>
  <c r="F443" i="105"/>
  <c r="D443" i="105"/>
  <c r="C443" i="105"/>
  <c r="N442" i="105"/>
  <c r="J442" i="105"/>
  <c r="O442" i="105" s="1"/>
  <c r="F442" i="105"/>
  <c r="D442" i="105"/>
  <c r="C442" i="105"/>
  <c r="N441" i="105"/>
  <c r="J441" i="105"/>
  <c r="O441" i="105" s="1"/>
  <c r="F441" i="105"/>
  <c r="D441" i="105"/>
  <c r="C441" i="105"/>
  <c r="N440" i="105"/>
  <c r="J440" i="105"/>
  <c r="O440" i="105" s="1"/>
  <c r="F440" i="105"/>
  <c r="D440" i="105"/>
  <c r="C440" i="105"/>
  <c r="N439" i="105"/>
  <c r="J439" i="105"/>
  <c r="F439" i="105"/>
  <c r="D439" i="105"/>
  <c r="C439" i="105"/>
  <c r="N438" i="105"/>
  <c r="J438" i="105"/>
  <c r="O438" i="105" s="1"/>
  <c r="F438" i="105"/>
  <c r="D438" i="105"/>
  <c r="C438" i="105"/>
  <c r="N437" i="105"/>
  <c r="J437" i="105"/>
  <c r="O437" i="105" s="1"/>
  <c r="F437" i="105"/>
  <c r="D437" i="105"/>
  <c r="C437" i="105"/>
  <c r="N436" i="105"/>
  <c r="J436" i="105"/>
  <c r="O436" i="105" s="1"/>
  <c r="F436" i="105"/>
  <c r="D436" i="105"/>
  <c r="C436" i="105"/>
  <c r="N435" i="105"/>
  <c r="J435" i="105"/>
  <c r="F435" i="105"/>
  <c r="D435" i="105"/>
  <c r="C435" i="105"/>
  <c r="N434" i="105"/>
  <c r="J434" i="105"/>
  <c r="O434" i="105" s="1"/>
  <c r="F434" i="105"/>
  <c r="D434" i="105"/>
  <c r="C434" i="105"/>
  <c r="N433" i="105"/>
  <c r="J433" i="105"/>
  <c r="O433" i="105" s="1"/>
  <c r="F433" i="105"/>
  <c r="D433" i="105"/>
  <c r="C433" i="105"/>
  <c r="N432" i="105"/>
  <c r="J432" i="105"/>
  <c r="O432" i="105" s="1"/>
  <c r="F432" i="105"/>
  <c r="D432" i="105"/>
  <c r="C432" i="105"/>
  <c r="N431" i="105"/>
  <c r="J431" i="105"/>
  <c r="F431" i="105"/>
  <c r="D431" i="105"/>
  <c r="C431" i="105"/>
  <c r="N430" i="105"/>
  <c r="J430" i="105"/>
  <c r="O430" i="105" s="1"/>
  <c r="F430" i="105"/>
  <c r="D430" i="105"/>
  <c r="C430" i="105"/>
  <c r="N429" i="105"/>
  <c r="J429" i="105"/>
  <c r="O429" i="105" s="1"/>
  <c r="F429" i="105"/>
  <c r="D429" i="105"/>
  <c r="C429" i="105"/>
  <c r="N428" i="105"/>
  <c r="J428" i="105"/>
  <c r="O428" i="105" s="1"/>
  <c r="F428" i="105"/>
  <c r="D428" i="105"/>
  <c r="C428" i="105"/>
  <c r="N427" i="105"/>
  <c r="J427" i="105"/>
  <c r="F427" i="105"/>
  <c r="D427" i="105"/>
  <c r="C427" i="105"/>
  <c r="N426" i="105"/>
  <c r="J426" i="105"/>
  <c r="O426" i="105" s="1"/>
  <c r="F426" i="105"/>
  <c r="E426" i="105"/>
  <c r="D426" i="105"/>
  <c r="N425" i="105"/>
  <c r="J425" i="105"/>
  <c r="F425" i="105"/>
  <c r="E425" i="105"/>
  <c r="D425" i="105"/>
  <c r="C425" i="105"/>
  <c r="O424" i="105"/>
  <c r="N424" i="105"/>
  <c r="D424" i="105"/>
  <c r="B424" i="105"/>
  <c r="A424" i="105"/>
  <c r="N423" i="105"/>
  <c r="I423" i="105"/>
  <c r="I943" i="105" s="1"/>
  <c r="H423" i="105"/>
  <c r="H943" i="105" s="1"/>
  <c r="D423" i="105"/>
  <c r="N422" i="105"/>
  <c r="J422" i="105"/>
  <c r="F422" i="105"/>
  <c r="E422" i="105"/>
  <c r="D422" i="105"/>
  <c r="C422" i="105"/>
  <c r="N421" i="105"/>
  <c r="J421" i="105"/>
  <c r="O421" i="105" s="1"/>
  <c r="F421" i="105"/>
  <c r="E421" i="105"/>
  <c r="D421" i="105"/>
  <c r="C421" i="105"/>
  <c r="N420" i="105"/>
  <c r="J420" i="105"/>
  <c r="O420" i="105" s="1"/>
  <c r="F420" i="105"/>
  <c r="E420" i="105"/>
  <c r="D420" i="105"/>
  <c r="C420" i="105"/>
  <c r="O419" i="105"/>
  <c r="N419" i="105"/>
  <c r="J419" i="105"/>
  <c r="F419" i="105"/>
  <c r="E419" i="105"/>
  <c r="D419" i="105"/>
  <c r="C419" i="105"/>
  <c r="O418" i="105"/>
  <c r="N418" i="105"/>
  <c r="D418" i="105"/>
  <c r="B418" i="105"/>
  <c r="A418" i="105"/>
  <c r="N417" i="105"/>
  <c r="I417" i="105"/>
  <c r="I942" i="105" s="1"/>
  <c r="J942" i="105" s="1"/>
  <c r="H417" i="105"/>
  <c r="H942" i="105" s="1"/>
  <c r="D417" i="105"/>
  <c r="N416" i="105"/>
  <c r="J416" i="105"/>
  <c r="F416" i="105"/>
  <c r="E416" i="105"/>
  <c r="D416" i="105"/>
  <c r="C416" i="105"/>
  <c r="N415" i="105"/>
  <c r="J415" i="105"/>
  <c r="O415" i="105" s="1"/>
  <c r="F415" i="105"/>
  <c r="E415" i="105"/>
  <c r="D415" i="105"/>
  <c r="C415" i="105"/>
  <c r="O414" i="105"/>
  <c r="N414" i="105"/>
  <c r="J414" i="105"/>
  <c r="F414" i="105"/>
  <c r="E414" i="105"/>
  <c r="D414" i="105"/>
  <c r="C414" i="105"/>
  <c r="N413" i="105"/>
  <c r="J413" i="105"/>
  <c r="O413" i="105" s="1"/>
  <c r="F413" i="105"/>
  <c r="E413" i="105"/>
  <c r="D413" i="105"/>
  <c r="C413" i="105"/>
  <c r="N412" i="105"/>
  <c r="J412" i="105"/>
  <c r="F412" i="105"/>
  <c r="E412" i="105"/>
  <c r="D412" i="105"/>
  <c r="C412" i="105"/>
  <c r="N411" i="105"/>
  <c r="J411" i="105"/>
  <c r="O411" i="105" s="1"/>
  <c r="F411" i="105"/>
  <c r="E411" i="105"/>
  <c r="D411" i="105"/>
  <c r="C411" i="105"/>
  <c r="N410" i="105"/>
  <c r="J410" i="105"/>
  <c r="O410" i="105" s="1"/>
  <c r="F410" i="105"/>
  <c r="E410" i="105"/>
  <c r="D410" i="105"/>
  <c r="C410" i="105"/>
  <c r="N409" i="105"/>
  <c r="J409" i="105"/>
  <c r="O409" i="105" s="1"/>
  <c r="F409" i="105"/>
  <c r="E409" i="105"/>
  <c r="D409" i="105"/>
  <c r="C409" i="105"/>
  <c r="N408" i="105"/>
  <c r="J408" i="105"/>
  <c r="F408" i="105"/>
  <c r="E408" i="105"/>
  <c r="D408" i="105"/>
  <c r="C408" i="105"/>
  <c r="N407" i="105"/>
  <c r="J407" i="105"/>
  <c r="O407" i="105" s="1"/>
  <c r="F407" i="105"/>
  <c r="E407" i="105"/>
  <c r="D407" i="105"/>
  <c r="C407" i="105"/>
  <c r="N406" i="105"/>
  <c r="J406" i="105"/>
  <c r="O406" i="105" s="1"/>
  <c r="F406" i="105"/>
  <c r="E406" i="105"/>
  <c r="D406" i="105"/>
  <c r="C406" i="105"/>
  <c r="N405" i="105"/>
  <c r="J405" i="105"/>
  <c r="O405" i="105" s="1"/>
  <c r="F405" i="105"/>
  <c r="E405" i="105"/>
  <c r="D405" i="105"/>
  <c r="C405" i="105"/>
  <c r="N404" i="105"/>
  <c r="J404" i="105"/>
  <c r="F404" i="105"/>
  <c r="E404" i="105"/>
  <c r="D404" i="105"/>
  <c r="C404" i="105"/>
  <c r="N403" i="105"/>
  <c r="J403" i="105"/>
  <c r="O403" i="105" s="1"/>
  <c r="F403" i="105"/>
  <c r="E403" i="105"/>
  <c r="D403" i="105"/>
  <c r="C403" i="105"/>
  <c r="N402" i="105"/>
  <c r="J402" i="105"/>
  <c r="O402" i="105" s="1"/>
  <c r="F402" i="105"/>
  <c r="E402" i="105"/>
  <c r="D402" i="105"/>
  <c r="C402" i="105"/>
  <c r="N401" i="105"/>
  <c r="J401" i="105"/>
  <c r="O401" i="105" s="1"/>
  <c r="F401" i="105"/>
  <c r="E401" i="105"/>
  <c r="D401" i="105"/>
  <c r="C401" i="105"/>
  <c r="N400" i="105"/>
  <c r="J400" i="105"/>
  <c r="F400" i="105"/>
  <c r="E400" i="105"/>
  <c r="D400" i="105"/>
  <c r="C400" i="105"/>
  <c r="N399" i="105"/>
  <c r="J399" i="105"/>
  <c r="O399" i="105" s="1"/>
  <c r="F399" i="105"/>
  <c r="E399" i="105"/>
  <c r="D399" i="105"/>
  <c r="C399" i="105"/>
  <c r="N398" i="105"/>
  <c r="J398" i="105"/>
  <c r="O398" i="105" s="1"/>
  <c r="F398" i="105"/>
  <c r="E398" i="105"/>
  <c r="D398" i="105"/>
  <c r="C398" i="105"/>
  <c r="N397" i="105"/>
  <c r="J397" i="105"/>
  <c r="O397" i="105" s="1"/>
  <c r="F397" i="105"/>
  <c r="E397" i="105"/>
  <c r="D397" i="105"/>
  <c r="C397" i="105"/>
  <c r="N396" i="105"/>
  <c r="J396" i="105"/>
  <c r="F396" i="105"/>
  <c r="E396" i="105"/>
  <c r="D396" i="105"/>
  <c r="C396" i="105"/>
  <c r="N395" i="105"/>
  <c r="J395" i="105"/>
  <c r="O395" i="105" s="1"/>
  <c r="F395" i="105"/>
  <c r="E395" i="105"/>
  <c r="D395" i="105"/>
  <c r="C395" i="105"/>
  <c r="N394" i="105"/>
  <c r="J394" i="105"/>
  <c r="O394" i="105" s="1"/>
  <c r="F394" i="105"/>
  <c r="E394" i="105"/>
  <c r="D394" i="105"/>
  <c r="C394" i="105"/>
  <c r="N393" i="105"/>
  <c r="J393" i="105"/>
  <c r="O393" i="105" s="1"/>
  <c r="F393" i="105"/>
  <c r="E393" i="105"/>
  <c r="D393" i="105"/>
  <c r="C393" i="105"/>
  <c r="N392" i="105"/>
  <c r="J392" i="105"/>
  <c r="F392" i="105"/>
  <c r="E392" i="105"/>
  <c r="D392" i="105"/>
  <c r="C392" i="105"/>
  <c r="N391" i="105"/>
  <c r="J391" i="105"/>
  <c r="O391" i="105" s="1"/>
  <c r="F391" i="105"/>
  <c r="E391" i="105"/>
  <c r="D391" i="105"/>
  <c r="C391" i="105"/>
  <c r="N390" i="105"/>
  <c r="J390" i="105"/>
  <c r="O390" i="105" s="1"/>
  <c r="F390" i="105"/>
  <c r="E390" i="105"/>
  <c r="D390" i="105"/>
  <c r="C390" i="105"/>
  <c r="N389" i="105"/>
  <c r="J389" i="105"/>
  <c r="O389" i="105" s="1"/>
  <c r="F389" i="105"/>
  <c r="E389" i="105"/>
  <c r="D389" i="105"/>
  <c r="C389" i="105"/>
  <c r="N388" i="105"/>
  <c r="J388" i="105"/>
  <c r="F388" i="105"/>
  <c r="E388" i="105"/>
  <c r="D388" i="105"/>
  <c r="C388" i="105"/>
  <c r="N387" i="105"/>
  <c r="J387" i="105"/>
  <c r="O387" i="105" s="1"/>
  <c r="F387" i="105"/>
  <c r="E387" i="105"/>
  <c r="D387" i="105"/>
  <c r="C387" i="105"/>
  <c r="N386" i="105"/>
  <c r="J386" i="105"/>
  <c r="O386" i="105" s="1"/>
  <c r="F386" i="105"/>
  <c r="E386" i="105"/>
  <c r="D386" i="105"/>
  <c r="C386" i="105"/>
  <c r="N385" i="105"/>
  <c r="J385" i="105"/>
  <c r="O385" i="105" s="1"/>
  <c r="F385" i="105"/>
  <c r="E385" i="105"/>
  <c r="D385" i="105"/>
  <c r="C385" i="105"/>
  <c r="N384" i="105"/>
  <c r="J384" i="105"/>
  <c r="F384" i="105"/>
  <c r="E384" i="105"/>
  <c r="D384" i="105"/>
  <c r="C384" i="105"/>
  <c r="N383" i="105"/>
  <c r="J383" i="105"/>
  <c r="O383" i="105" s="1"/>
  <c r="F383" i="105"/>
  <c r="E383" i="105"/>
  <c r="D383" i="105"/>
  <c r="C383" i="105"/>
  <c r="N382" i="105"/>
  <c r="J382" i="105"/>
  <c r="F382" i="105"/>
  <c r="E382" i="105"/>
  <c r="D382" i="105"/>
  <c r="C382" i="105"/>
  <c r="O381" i="105"/>
  <c r="N381" i="105"/>
  <c r="D381" i="105"/>
  <c r="B381" i="105"/>
  <c r="A381" i="105"/>
  <c r="N380" i="105"/>
  <c r="I380" i="105"/>
  <c r="I941" i="105" s="1"/>
  <c r="H380" i="105"/>
  <c r="H941" i="105" s="1"/>
  <c r="D380" i="105"/>
  <c r="N379" i="105"/>
  <c r="J379" i="105"/>
  <c r="O379" i="105" s="1"/>
  <c r="F379" i="105"/>
  <c r="D379" i="105"/>
  <c r="C379" i="105"/>
  <c r="N378" i="105"/>
  <c r="J378" i="105"/>
  <c r="O378" i="105" s="1"/>
  <c r="F378" i="105"/>
  <c r="D378" i="105"/>
  <c r="C378" i="105"/>
  <c r="N377" i="105"/>
  <c r="J377" i="105"/>
  <c r="F377" i="105"/>
  <c r="D377" i="105"/>
  <c r="C377" i="105"/>
  <c r="N376" i="105"/>
  <c r="J376" i="105"/>
  <c r="O376" i="105" s="1"/>
  <c r="F376" i="105"/>
  <c r="D376" i="105"/>
  <c r="C376" i="105"/>
  <c r="N375" i="105"/>
  <c r="J375" i="105"/>
  <c r="O375" i="105" s="1"/>
  <c r="F375" i="105"/>
  <c r="D375" i="105"/>
  <c r="C375" i="105"/>
  <c r="N374" i="105"/>
  <c r="J374" i="105"/>
  <c r="O374" i="105" s="1"/>
  <c r="F374" i="105"/>
  <c r="E374" i="105"/>
  <c r="D374" i="105"/>
  <c r="C374" i="105"/>
  <c r="N373" i="105"/>
  <c r="J373" i="105"/>
  <c r="F373" i="105"/>
  <c r="E373" i="105"/>
  <c r="D373" i="105"/>
  <c r="C373" i="105"/>
  <c r="O372" i="105"/>
  <c r="N372" i="105"/>
  <c r="D372" i="105"/>
  <c r="B372" i="105"/>
  <c r="A372" i="105"/>
  <c r="N371" i="105"/>
  <c r="I371" i="105"/>
  <c r="I940" i="105" s="1"/>
  <c r="H371" i="105"/>
  <c r="H940" i="105" s="1"/>
  <c r="D371" i="105"/>
  <c r="N370" i="105"/>
  <c r="J370" i="105"/>
  <c r="F370" i="105"/>
  <c r="E370" i="105"/>
  <c r="D370" i="105"/>
  <c r="C370" i="105"/>
  <c r="N369" i="105"/>
  <c r="J369" i="105"/>
  <c r="O369" i="105" s="1"/>
  <c r="F369" i="105"/>
  <c r="E369" i="105"/>
  <c r="D369" i="105"/>
  <c r="C369" i="105"/>
  <c r="N368" i="105"/>
  <c r="J368" i="105"/>
  <c r="O368" i="105" s="1"/>
  <c r="F368" i="105"/>
  <c r="E368" i="105"/>
  <c r="D368" i="105"/>
  <c r="C368" i="105"/>
  <c r="N367" i="105"/>
  <c r="J367" i="105"/>
  <c r="O367" i="105" s="1"/>
  <c r="F367" i="105"/>
  <c r="E367" i="105"/>
  <c r="D367" i="105"/>
  <c r="C367" i="105"/>
  <c r="N366" i="105"/>
  <c r="J366" i="105"/>
  <c r="F366" i="105"/>
  <c r="E366" i="105"/>
  <c r="D366" i="105"/>
  <c r="C366" i="105"/>
  <c r="O365" i="105"/>
  <c r="N365" i="105"/>
  <c r="J365" i="105"/>
  <c r="F365" i="105"/>
  <c r="E365" i="105"/>
  <c r="D365" i="105"/>
  <c r="C365" i="105"/>
  <c r="N364" i="105"/>
  <c r="J364" i="105"/>
  <c r="O364" i="105" s="1"/>
  <c r="F364" i="105"/>
  <c r="E364" i="105"/>
  <c r="D364" i="105"/>
  <c r="C364" i="105"/>
  <c r="N363" i="105"/>
  <c r="J363" i="105"/>
  <c r="O363" i="105" s="1"/>
  <c r="F363" i="105"/>
  <c r="E363" i="105"/>
  <c r="D363" i="105"/>
  <c r="C363" i="105"/>
  <c r="N362" i="105"/>
  <c r="J362" i="105"/>
  <c r="F362" i="105"/>
  <c r="E362" i="105"/>
  <c r="D362" i="105"/>
  <c r="C362" i="105"/>
  <c r="N361" i="105"/>
  <c r="J361" i="105"/>
  <c r="O361" i="105" s="1"/>
  <c r="F361" i="105"/>
  <c r="E361" i="105"/>
  <c r="D361" i="105"/>
  <c r="C361" i="105"/>
  <c r="N360" i="105"/>
  <c r="J360" i="105"/>
  <c r="O360" i="105" s="1"/>
  <c r="F360" i="105"/>
  <c r="E360" i="105"/>
  <c r="D360" i="105"/>
  <c r="C360" i="105"/>
  <c r="N359" i="105"/>
  <c r="J359" i="105"/>
  <c r="O359" i="105" s="1"/>
  <c r="F359" i="105"/>
  <c r="E359" i="105"/>
  <c r="D359" i="105"/>
  <c r="C359" i="105"/>
  <c r="N358" i="105"/>
  <c r="J358" i="105"/>
  <c r="F358" i="105"/>
  <c r="E358" i="105"/>
  <c r="D358" i="105"/>
  <c r="C358" i="105"/>
  <c r="N357" i="105"/>
  <c r="J357" i="105"/>
  <c r="O357" i="105" s="1"/>
  <c r="F357" i="105"/>
  <c r="E357" i="105"/>
  <c r="D357" i="105"/>
  <c r="C357" i="105"/>
  <c r="N356" i="105"/>
  <c r="J356" i="105"/>
  <c r="O356" i="105" s="1"/>
  <c r="F356" i="105"/>
  <c r="E356" i="105"/>
  <c r="D356" i="105"/>
  <c r="C356" i="105"/>
  <c r="N355" i="105"/>
  <c r="J355" i="105"/>
  <c r="O355" i="105" s="1"/>
  <c r="F355" i="105"/>
  <c r="E355" i="105"/>
  <c r="D355" i="105"/>
  <c r="C355" i="105"/>
  <c r="N354" i="105"/>
  <c r="J354" i="105"/>
  <c r="F354" i="105"/>
  <c r="E354" i="105"/>
  <c r="D354" i="105"/>
  <c r="C354" i="105"/>
  <c r="N353" i="105"/>
  <c r="J353" i="105"/>
  <c r="O353" i="105" s="1"/>
  <c r="F353" i="105"/>
  <c r="E353" i="105"/>
  <c r="D353" i="105"/>
  <c r="C353" i="105"/>
  <c r="N352" i="105"/>
  <c r="J352" i="105"/>
  <c r="O352" i="105" s="1"/>
  <c r="F352" i="105"/>
  <c r="E352" i="105"/>
  <c r="D352" i="105"/>
  <c r="C352" i="105"/>
  <c r="N351" i="105"/>
  <c r="J351" i="105"/>
  <c r="O351" i="105" s="1"/>
  <c r="F351" i="105"/>
  <c r="E351" i="105"/>
  <c r="D351" i="105"/>
  <c r="C351" i="105"/>
  <c r="N350" i="105"/>
  <c r="J350" i="105"/>
  <c r="F350" i="105"/>
  <c r="E350" i="105"/>
  <c r="D350" i="105"/>
  <c r="C350" i="105"/>
  <c r="N349" i="105"/>
  <c r="J349" i="105"/>
  <c r="O349" i="105" s="1"/>
  <c r="F349" i="105"/>
  <c r="E349" i="105"/>
  <c r="D349" i="105"/>
  <c r="C349" i="105"/>
  <c r="N348" i="105"/>
  <c r="J348" i="105"/>
  <c r="O348" i="105" s="1"/>
  <c r="F348" i="105"/>
  <c r="E348" i="105"/>
  <c r="D348" i="105"/>
  <c r="C348" i="105"/>
  <c r="N347" i="105"/>
  <c r="J347" i="105"/>
  <c r="O347" i="105" s="1"/>
  <c r="F347" i="105"/>
  <c r="E347" i="105"/>
  <c r="D347" i="105"/>
  <c r="C347" i="105"/>
  <c r="N346" i="105"/>
  <c r="J346" i="105"/>
  <c r="F346" i="105"/>
  <c r="E346" i="105"/>
  <c r="D346" i="105"/>
  <c r="C346" i="105"/>
  <c r="N345" i="105"/>
  <c r="J345" i="105"/>
  <c r="O345" i="105" s="1"/>
  <c r="F345" i="105"/>
  <c r="E345" i="105"/>
  <c r="D345" i="105"/>
  <c r="C345" i="105"/>
  <c r="N344" i="105"/>
  <c r="J344" i="105"/>
  <c r="O344" i="105" s="1"/>
  <c r="F344" i="105"/>
  <c r="E344" i="105"/>
  <c r="D344" i="105"/>
  <c r="C344" i="105"/>
  <c r="N343" i="105"/>
  <c r="J343" i="105"/>
  <c r="O343" i="105" s="1"/>
  <c r="F343" i="105"/>
  <c r="E343" i="105"/>
  <c r="D343" i="105"/>
  <c r="C343" i="105"/>
  <c r="N342" i="105"/>
  <c r="J342" i="105"/>
  <c r="F342" i="105"/>
  <c r="E342" i="105"/>
  <c r="D342" i="105"/>
  <c r="C342" i="105"/>
  <c r="N341" i="105"/>
  <c r="J341" i="105"/>
  <c r="O341" i="105" s="1"/>
  <c r="F341" i="105"/>
  <c r="E341" i="105"/>
  <c r="D341" i="105"/>
  <c r="C341" i="105"/>
  <c r="N340" i="105"/>
  <c r="J340" i="105"/>
  <c r="O340" i="105" s="1"/>
  <c r="F340" i="105"/>
  <c r="E340" i="105"/>
  <c r="D340" i="105"/>
  <c r="C340" i="105"/>
  <c r="N339" i="105"/>
  <c r="J339" i="105"/>
  <c r="O339" i="105" s="1"/>
  <c r="F339" i="105"/>
  <c r="E339" i="105"/>
  <c r="D339" i="105"/>
  <c r="C339" i="105"/>
  <c r="N338" i="105"/>
  <c r="J338" i="105"/>
  <c r="F338" i="105"/>
  <c r="E338" i="105"/>
  <c r="D338" i="105"/>
  <c r="C338" i="105"/>
  <c r="N337" i="105"/>
  <c r="J337" i="105"/>
  <c r="O337" i="105" s="1"/>
  <c r="F337" i="105"/>
  <c r="E337" i="105"/>
  <c r="D337" i="105"/>
  <c r="C337" i="105"/>
  <c r="N336" i="105"/>
  <c r="J336" i="105"/>
  <c r="O336" i="105" s="1"/>
  <c r="F336" i="105"/>
  <c r="E336" i="105"/>
  <c r="D336" i="105"/>
  <c r="C336" i="105"/>
  <c r="N335" i="105"/>
  <c r="J335" i="105"/>
  <c r="O335" i="105" s="1"/>
  <c r="F335" i="105"/>
  <c r="E335" i="105"/>
  <c r="D335" i="105"/>
  <c r="C335" i="105"/>
  <c r="N334" i="105"/>
  <c r="J334" i="105"/>
  <c r="F334" i="105"/>
  <c r="E334" i="105"/>
  <c r="D334" i="105"/>
  <c r="C334" i="105"/>
  <c r="N333" i="105"/>
  <c r="J333" i="105"/>
  <c r="O333" i="105" s="1"/>
  <c r="F333" i="105"/>
  <c r="E333" i="105"/>
  <c r="D333" i="105"/>
  <c r="C333" i="105"/>
  <c r="N332" i="105"/>
  <c r="J332" i="105"/>
  <c r="O332" i="105" s="1"/>
  <c r="F332" i="105"/>
  <c r="E332" i="105"/>
  <c r="D332" i="105"/>
  <c r="C332" i="105"/>
  <c r="N331" i="105"/>
  <c r="J331" i="105"/>
  <c r="O331" i="105" s="1"/>
  <c r="F331" i="105"/>
  <c r="E331" i="105"/>
  <c r="D331" i="105"/>
  <c r="C331" i="105"/>
  <c r="N330" i="105"/>
  <c r="J330" i="105"/>
  <c r="F330" i="105"/>
  <c r="E330" i="105"/>
  <c r="D330" i="105"/>
  <c r="C330" i="105"/>
  <c r="N329" i="105"/>
  <c r="J329" i="105"/>
  <c r="O329" i="105" s="1"/>
  <c r="F329" i="105"/>
  <c r="E329" i="105"/>
  <c r="D329" i="105"/>
  <c r="C329" i="105"/>
  <c r="N328" i="105"/>
  <c r="J328" i="105"/>
  <c r="O328" i="105" s="1"/>
  <c r="F328" i="105"/>
  <c r="E328" i="105"/>
  <c r="D328" i="105"/>
  <c r="C328" i="105"/>
  <c r="N327" i="105"/>
  <c r="J327" i="105"/>
  <c r="O327" i="105" s="1"/>
  <c r="F327" i="105"/>
  <c r="E327" i="105"/>
  <c r="D327" i="105"/>
  <c r="C327" i="105"/>
  <c r="N326" i="105"/>
  <c r="J326" i="105"/>
  <c r="F326" i="105"/>
  <c r="E326" i="105"/>
  <c r="D326" i="105"/>
  <c r="C326" i="105"/>
  <c r="N325" i="105"/>
  <c r="J325" i="105"/>
  <c r="O325" i="105" s="1"/>
  <c r="F325" i="105"/>
  <c r="E325" i="105"/>
  <c r="D325" i="105"/>
  <c r="C325" i="105"/>
  <c r="N324" i="105"/>
  <c r="J324" i="105"/>
  <c r="O324" i="105" s="1"/>
  <c r="F324" i="105"/>
  <c r="E324" i="105"/>
  <c r="D324" i="105"/>
  <c r="C324" i="105"/>
  <c r="N323" i="105"/>
  <c r="J323" i="105"/>
  <c r="O323" i="105" s="1"/>
  <c r="F323" i="105"/>
  <c r="E323" i="105"/>
  <c r="D323" i="105"/>
  <c r="C323" i="105"/>
  <c r="N322" i="105"/>
  <c r="J322" i="105"/>
  <c r="F322" i="105"/>
  <c r="E322" i="105"/>
  <c r="D322" i="105"/>
  <c r="C322" i="105"/>
  <c r="N321" i="105"/>
  <c r="J321" i="105"/>
  <c r="O321" i="105" s="1"/>
  <c r="F321" i="105"/>
  <c r="E321" i="105"/>
  <c r="D321" i="105"/>
  <c r="C321" i="105"/>
  <c r="N320" i="105"/>
  <c r="J320" i="105"/>
  <c r="O320" i="105" s="1"/>
  <c r="F320" i="105"/>
  <c r="E320" i="105"/>
  <c r="D320" i="105"/>
  <c r="C320" i="105"/>
  <c r="N319" i="105"/>
  <c r="J319" i="105"/>
  <c r="O319" i="105" s="1"/>
  <c r="F319" i="105"/>
  <c r="E319" i="105"/>
  <c r="D319" i="105"/>
  <c r="C319" i="105"/>
  <c r="N318" i="105"/>
  <c r="J318" i="105"/>
  <c r="F318" i="105"/>
  <c r="E318" i="105"/>
  <c r="D318" i="105"/>
  <c r="C318" i="105"/>
  <c r="N317" i="105"/>
  <c r="J317" i="105"/>
  <c r="O317" i="105" s="1"/>
  <c r="F317" i="105"/>
  <c r="E317" i="105"/>
  <c r="D317" i="105"/>
  <c r="C317" i="105"/>
  <c r="N316" i="105"/>
  <c r="J316" i="105"/>
  <c r="O316" i="105" s="1"/>
  <c r="F316" i="105"/>
  <c r="E316" i="105"/>
  <c r="D316" i="105"/>
  <c r="C316" i="105"/>
  <c r="N315" i="105"/>
  <c r="J315" i="105"/>
  <c r="O315" i="105" s="1"/>
  <c r="F315" i="105"/>
  <c r="E315" i="105"/>
  <c r="D315" i="105"/>
  <c r="C315" i="105"/>
  <c r="N314" i="105"/>
  <c r="J314" i="105"/>
  <c r="F314" i="105"/>
  <c r="E314" i="105"/>
  <c r="D314" i="105"/>
  <c r="C314" i="105"/>
  <c r="N313" i="105"/>
  <c r="J313" i="105"/>
  <c r="O313" i="105" s="1"/>
  <c r="F313" i="105"/>
  <c r="E313" i="105"/>
  <c r="D313" i="105"/>
  <c r="C313" i="105"/>
  <c r="N312" i="105"/>
  <c r="J312" i="105"/>
  <c r="O312" i="105" s="1"/>
  <c r="F312" i="105"/>
  <c r="E312" i="105"/>
  <c r="D312" i="105"/>
  <c r="C312" i="105"/>
  <c r="N311" i="105"/>
  <c r="J311" i="105"/>
  <c r="O311" i="105" s="1"/>
  <c r="F311" i="105"/>
  <c r="E311" i="105"/>
  <c r="D311" i="105"/>
  <c r="C311" i="105"/>
  <c r="N310" i="105"/>
  <c r="J310" i="105"/>
  <c r="F310" i="105"/>
  <c r="E310" i="105"/>
  <c r="D310" i="105"/>
  <c r="C310" i="105"/>
  <c r="N309" i="105"/>
  <c r="J309" i="105"/>
  <c r="O309" i="105" s="1"/>
  <c r="F309" i="105"/>
  <c r="E309" i="105"/>
  <c r="D309" i="105"/>
  <c r="C309" i="105"/>
  <c r="N308" i="105"/>
  <c r="J308" i="105"/>
  <c r="O308" i="105" s="1"/>
  <c r="F308" i="105"/>
  <c r="E308" i="105"/>
  <c r="D308" i="105"/>
  <c r="C308" i="105"/>
  <c r="N307" i="105"/>
  <c r="J307" i="105"/>
  <c r="O307" i="105" s="1"/>
  <c r="F307" i="105"/>
  <c r="E307" i="105"/>
  <c r="D307" i="105"/>
  <c r="C307" i="105"/>
  <c r="N306" i="105"/>
  <c r="J306" i="105"/>
  <c r="F306" i="105"/>
  <c r="E306" i="105"/>
  <c r="D306" i="105"/>
  <c r="C306" i="105"/>
  <c r="N305" i="105"/>
  <c r="J305" i="105"/>
  <c r="O305" i="105" s="1"/>
  <c r="F305" i="105"/>
  <c r="E305" i="105"/>
  <c r="D305" i="105"/>
  <c r="C305" i="105"/>
  <c r="N304" i="105"/>
  <c r="J304" i="105"/>
  <c r="O304" i="105" s="1"/>
  <c r="F304" i="105"/>
  <c r="E304" i="105"/>
  <c r="D304" i="105"/>
  <c r="C304" i="105"/>
  <c r="N303" i="105"/>
  <c r="J303" i="105"/>
  <c r="O303" i="105" s="1"/>
  <c r="F303" i="105"/>
  <c r="E303" i="105"/>
  <c r="D303" i="105"/>
  <c r="C303" i="105"/>
  <c r="N302" i="105"/>
  <c r="J302" i="105"/>
  <c r="F302" i="105"/>
  <c r="E302" i="105"/>
  <c r="D302" i="105"/>
  <c r="C302" i="105"/>
  <c r="N301" i="105"/>
  <c r="J301" i="105"/>
  <c r="O301" i="105" s="1"/>
  <c r="F301" i="105"/>
  <c r="E301" i="105"/>
  <c r="D301" i="105"/>
  <c r="C301" i="105"/>
  <c r="N300" i="105"/>
  <c r="J300" i="105"/>
  <c r="O300" i="105" s="1"/>
  <c r="F300" i="105"/>
  <c r="E300" i="105"/>
  <c r="D300" i="105"/>
  <c r="C300" i="105"/>
  <c r="N299" i="105"/>
  <c r="J299" i="105"/>
  <c r="O299" i="105" s="1"/>
  <c r="F299" i="105"/>
  <c r="E299" i="105"/>
  <c r="D299" i="105"/>
  <c r="C299" i="105"/>
  <c r="N298" i="105"/>
  <c r="J298" i="105"/>
  <c r="F298" i="105"/>
  <c r="E298" i="105"/>
  <c r="D298" i="105"/>
  <c r="C298" i="105"/>
  <c r="N297" i="105"/>
  <c r="J297" i="105"/>
  <c r="O297" i="105" s="1"/>
  <c r="F297" i="105"/>
  <c r="E297" i="105"/>
  <c r="D297" i="105"/>
  <c r="C297" i="105"/>
  <c r="N296" i="105"/>
  <c r="J296" i="105"/>
  <c r="O296" i="105" s="1"/>
  <c r="F296" i="105"/>
  <c r="E296" i="105"/>
  <c r="D296" i="105"/>
  <c r="C296" i="105"/>
  <c r="N295" i="105"/>
  <c r="J295" i="105"/>
  <c r="O295" i="105" s="1"/>
  <c r="F295" i="105"/>
  <c r="E295" i="105"/>
  <c r="D295" i="105"/>
  <c r="C295" i="105"/>
  <c r="N294" i="105"/>
  <c r="J294" i="105"/>
  <c r="F294" i="105"/>
  <c r="E294" i="105"/>
  <c r="D294" i="105"/>
  <c r="C294" i="105"/>
  <c r="O293" i="105"/>
  <c r="N293" i="105"/>
  <c r="D293" i="105"/>
  <c r="B293" i="105"/>
  <c r="A293" i="105"/>
  <c r="N292" i="105"/>
  <c r="I292" i="105"/>
  <c r="I939" i="105" s="1"/>
  <c r="H292" i="105"/>
  <c r="H939" i="105" s="1"/>
  <c r="D292" i="105"/>
  <c r="N291" i="105"/>
  <c r="J291" i="105"/>
  <c r="O291" i="105" s="1"/>
  <c r="F291" i="105"/>
  <c r="E291" i="105"/>
  <c r="D291" i="105"/>
  <c r="C291" i="105"/>
  <c r="N290" i="105"/>
  <c r="J290" i="105"/>
  <c r="O290" i="105" s="1"/>
  <c r="F290" i="105"/>
  <c r="E290" i="105"/>
  <c r="D290" i="105"/>
  <c r="C290" i="105"/>
  <c r="N289" i="105"/>
  <c r="J289" i="105"/>
  <c r="O289" i="105" s="1"/>
  <c r="F289" i="105"/>
  <c r="E289" i="105"/>
  <c r="D289" i="105"/>
  <c r="C289" i="105"/>
  <c r="N288" i="105"/>
  <c r="J288" i="105"/>
  <c r="F288" i="105"/>
  <c r="E288" i="105"/>
  <c r="D288" i="105"/>
  <c r="C288" i="105"/>
  <c r="N287" i="105"/>
  <c r="J287" i="105"/>
  <c r="O287" i="105" s="1"/>
  <c r="F287" i="105"/>
  <c r="E287" i="105"/>
  <c r="D287" i="105"/>
  <c r="C287" i="105"/>
  <c r="N286" i="105"/>
  <c r="J286" i="105"/>
  <c r="O286" i="105" s="1"/>
  <c r="F286" i="105"/>
  <c r="E286" i="105"/>
  <c r="D286" i="105"/>
  <c r="C286" i="105"/>
  <c r="N285" i="105"/>
  <c r="J285" i="105"/>
  <c r="O285" i="105" s="1"/>
  <c r="F285" i="105"/>
  <c r="E285" i="105"/>
  <c r="D285" i="105"/>
  <c r="C285" i="105"/>
  <c r="N284" i="105"/>
  <c r="J284" i="105"/>
  <c r="F284" i="105"/>
  <c r="E284" i="105"/>
  <c r="D284" i="105"/>
  <c r="C284" i="105"/>
  <c r="N283" i="105"/>
  <c r="J283" i="105"/>
  <c r="O283" i="105" s="1"/>
  <c r="F283" i="105"/>
  <c r="E283" i="105"/>
  <c r="D283" i="105"/>
  <c r="C283" i="105"/>
  <c r="N282" i="105"/>
  <c r="J282" i="105"/>
  <c r="O282" i="105" s="1"/>
  <c r="F282" i="105"/>
  <c r="E282" i="105"/>
  <c r="D282" i="105"/>
  <c r="C282" i="105"/>
  <c r="N281" i="105"/>
  <c r="J281" i="105"/>
  <c r="O281" i="105" s="1"/>
  <c r="F281" i="105"/>
  <c r="E281" i="105"/>
  <c r="D281" i="105"/>
  <c r="C281" i="105"/>
  <c r="N280" i="105"/>
  <c r="J280" i="105"/>
  <c r="F280" i="105"/>
  <c r="E280" i="105"/>
  <c r="D280" i="105"/>
  <c r="C280" i="105"/>
  <c r="N279" i="105"/>
  <c r="J279" i="105"/>
  <c r="O279" i="105" s="1"/>
  <c r="F279" i="105"/>
  <c r="E279" i="105"/>
  <c r="D279" i="105"/>
  <c r="C279" i="105"/>
  <c r="N278" i="105"/>
  <c r="J278" i="105"/>
  <c r="O278" i="105" s="1"/>
  <c r="F278" i="105"/>
  <c r="E278" i="105"/>
  <c r="D278" i="105"/>
  <c r="C278" i="105"/>
  <c r="O277" i="105"/>
  <c r="N277" i="105"/>
  <c r="F277" i="105"/>
  <c r="E277" i="105"/>
  <c r="D277" i="105"/>
  <c r="C277" i="105"/>
  <c r="N276" i="105"/>
  <c r="J276" i="105"/>
  <c r="O276" i="105" s="1"/>
  <c r="F276" i="105"/>
  <c r="E276" i="105"/>
  <c r="D276" i="105"/>
  <c r="C276" i="105"/>
  <c r="N275" i="105"/>
  <c r="J275" i="105"/>
  <c r="O275" i="105" s="1"/>
  <c r="F275" i="105"/>
  <c r="E275" i="105"/>
  <c r="D275" i="105"/>
  <c r="C275" i="105"/>
  <c r="N274" i="105"/>
  <c r="J274" i="105"/>
  <c r="F274" i="105"/>
  <c r="E274" i="105"/>
  <c r="D274" i="105"/>
  <c r="C274" i="105"/>
  <c r="N273" i="105"/>
  <c r="J273" i="105"/>
  <c r="O273" i="105" s="1"/>
  <c r="F273" i="105"/>
  <c r="E273" i="105"/>
  <c r="D273" i="105"/>
  <c r="C273" i="105"/>
  <c r="N272" i="105"/>
  <c r="J272" i="105"/>
  <c r="O272" i="105" s="1"/>
  <c r="F272" i="105"/>
  <c r="E272" i="105"/>
  <c r="D272" i="105"/>
  <c r="C272" i="105"/>
  <c r="N271" i="105"/>
  <c r="J271" i="105"/>
  <c r="O271" i="105" s="1"/>
  <c r="F271" i="105"/>
  <c r="E271" i="105"/>
  <c r="D271" i="105"/>
  <c r="C271" i="105"/>
  <c r="N270" i="105"/>
  <c r="J270" i="105"/>
  <c r="F270" i="105"/>
  <c r="E270" i="105"/>
  <c r="D270" i="105"/>
  <c r="C270" i="105"/>
  <c r="N269" i="105"/>
  <c r="J269" i="105"/>
  <c r="O269" i="105" s="1"/>
  <c r="F269" i="105"/>
  <c r="E269" i="105"/>
  <c r="D269" i="105"/>
  <c r="C269" i="105"/>
  <c r="N268" i="105"/>
  <c r="J268" i="105"/>
  <c r="O268" i="105" s="1"/>
  <c r="F268" i="105"/>
  <c r="E268" i="105"/>
  <c r="D268" i="105"/>
  <c r="C268" i="105"/>
  <c r="N267" i="105"/>
  <c r="J267" i="105"/>
  <c r="O267" i="105" s="1"/>
  <c r="F267" i="105"/>
  <c r="E267" i="105"/>
  <c r="D267" i="105"/>
  <c r="C267" i="105"/>
  <c r="N266" i="105"/>
  <c r="J266" i="105"/>
  <c r="F266" i="105"/>
  <c r="E266" i="105"/>
  <c r="D266" i="105"/>
  <c r="C266" i="105"/>
  <c r="N265" i="105"/>
  <c r="J265" i="105"/>
  <c r="O265" i="105" s="1"/>
  <c r="F265" i="105"/>
  <c r="E265" i="105"/>
  <c r="D265" i="105"/>
  <c r="C265" i="105"/>
  <c r="N264" i="105"/>
  <c r="J264" i="105"/>
  <c r="O264" i="105" s="1"/>
  <c r="F264" i="105"/>
  <c r="E264" i="105"/>
  <c r="D264" i="105"/>
  <c r="C264" i="105"/>
  <c r="N263" i="105"/>
  <c r="J263" i="105"/>
  <c r="O263" i="105" s="1"/>
  <c r="F263" i="105"/>
  <c r="E263" i="105"/>
  <c r="D263" i="105"/>
  <c r="C263" i="105"/>
  <c r="N262" i="105"/>
  <c r="J262" i="105"/>
  <c r="F262" i="105"/>
  <c r="E262" i="105"/>
  <c r="D262" i="105"/>
  <c r="C262" i="105"/>
  <c r="N261" i="105"/>
  <c r="J261" i="105"/>
  <c r="O261" i="105" s="1"/>
  <c r="F261" i="105"/>
  <c r="E261" i="105"/>
  <c r="D261" i="105"/>
  <c r="C261" i="105"/>
  <c r="N260" i="105"/>
  <c r="J260" i="105"/>
  <c r="O260" i="105" s="1"/>
  <c r="F260" i="105"/>
  <c r="E260" i="105"/>
  <c r="D260" i="105"/>
  <c r="C260" i="105"/>
  <c r="N259" i="105"/>
  <c r="J259" i="105"/>
  <c r="O259" i="105" s="1"/>
  <c r="F259" i="105"/>
  <c r="E259" i="105"/>
  <c r="D259" i="105"/>
  <c r="C259" i="105"/>
  <c r="N258" i="105"/>
  <c r="J258" i="105"/>
  <c r="F258" i="105"/>
  <c r="E258" i="105"/>
  <c r="D258" i="105"/>
  <c r="C258" i="105"/>
  <c r="N257" i="105"/>
  <c r="J257" i="105"/>
  <c r="O257" i="105" s="1"/>
  <c r="F257" i="105"/>
  <c r="E257" i="105"/>
  <c r="D257" i="105"/>
  <c r="C257" i="105"/>
  <c r="N256" i="105"/>
  <c r="J256" i="105"/>
  <c r="O256" i="105" s="1"/>
  <c r="F256" i="105"/>
  <c r="E256" i="105"/>
  <c r="D256" i="105"/>
  <c r="C256" i="105"/>
  <c r="N255" i="105"/>
  <c r="J255" i="105"/>
  <c r="O255" i="105" s="1"/>
  <c r="F255" i="105"/>
  <c r="E255" i="105"/>
  <c r="D255" i="105"/>
  <c r="C255" i="105"/>
  <c r="N254" i="105"/>
  <c r="J254" i="105"/>
  <c r="F254" i="105"/>
  <c r="E254" i="105"/>
  <c r="D254" i="105"/>
  <c r="C254" i="105"/>
  <c r="N253" i="105"/>
  <c r="J253" i="105"/>
  <c r="O253" i="105" s="1"/>
  <c r="F253" i="105"/>
  <c r="E253" i="105"/>
  <c r="D253" i="105"/>
  <c r="C253" i="105"/>
  <c r="O252" i="105"/>
  <c r="N252" i="105"/>
  <c r="D252" i="105"/>
  <c r="B252" i="105"/>
  <c r="A252" i="105"/>
  <c r="N251" i="105"/>
  <c r="I251" i="105"/>
  <c r="I938" i="105" s="1"/>
  <c r="H251" i="105"/>
  <c r="H938" i="105" s="1"/>
  <c r="D251" i="105"/>
  <c r="N250" i="105"/>
  <c r="J250" i="105"/>
  <c r="O250" i="105" s="1"/>
  <c r="F250" i="105"/>
  <c r="D250" i="105"/>
  <c r="C250" i="105"/>
  <c r="N249" i="105"/>
  <c r="J249" i="105"/>
  <c r="O249" i="105" s="1"/>
  <c r="F249" i="105"/>
  <c r="D249" i="105"/>
  <c r="C249" i="105"/>
  <c r="N248" i="105"/>
  <c r="J248" i="105"/>
  <c r="F248" i="105"/>
  <c r="D248" i="105"/>
  <c r="C248" i="105"/>
  <c r="N247" i="105"/>
  <c r="J247" i="105"/>
  <c r="O247" i="105" s="1"/>
  <c r="F247" i="105"/>
  <c r="D247" i="105"/>
  <c r="C247" i="105"/>
  <c r="N246" i="105"/>
  <c r="J246" i="105"/>
  <c r="O246" i="105" s="1"/>
  <c r="F246" i="105"/>
  <c r="D246" i="105"/>
  <c r="C246" i="105"/>
  <c r="N245" i="105"/>
  <c r="J245" i="105"/>
  <c r="O245" i="105" s="1"/>
  <c r="F245" i="105"/>
  <c r="D245" i="105"/>
  <c r="C245" i="105"/>
  <c r="N244" i="105"/>
  <c r="J244" i="105"/>
  <c r="F244" i="105"/>
  <c r="D244" i="105"/>
  <c r="C244" i="105"/>
  <c r="N243" i="105"/>
  <c r="J243" i="105"/>
  <c r="O243" i="105" s="1"/>
  <c r="F243" i="105"/>
  <c r="D243" i="105"/>
  <c r="C243" i="105"/>
  <c r="N242" i="105"/>
  <c r="J242" i="105"/>
  <c r="O242" i="105" s="1"/>
  <c r="F242" i="105"/>
  <c r="D242" i="105"/>
  <c r="C242" i="105"/>
  <c r="N241" i="105"/>
  <c r="J241" i="105"/>
  <c r="O241" i="105" s="1"/>
  <c r="F241" i="105"/>
  <c r="D241" i="105"/>
  <c r="C241" i="105"/>
  <c r="N240" i="105"/>
  <c r="J240" i="105"/>
  <c r="F240" i="105"/>
  <c r="D240" i="105"/>
  <c r="C240" i="105"/>
  <c r="N239" i="105"/>
  <c r="J239" i="105"/>
  <c r="O239" i="105" s="1"/>
  <c r="F239" i="105"/>
  <c r="D239" i="105"/>
  <c r="C239" i="105"/>
  <c r="N238" i="105"/>
  <c r="J238" i="105"/>
  <c r="F238" i="105"/>
  <c r="D238" i="105"/>
  <c r="C238" i="105"/>
  <c r="O237" i="105"/>
  <c r="N237" i="105"/>
  <c r="D237" i="105"/>
  <c r="B237" i="105"/>
  <c r="A237" i="105"/>
  <c r="N236" i="105"/>
  <c r="M236" i="105"/>
  <c r="L236" i="105"/>
  <c r="H236" i="105"/>
  <c r="H937" i="105" s="1"/>
  <c r="D236" i="105"/>
  <c r="N235" i="105"/>
  <c r="J235" i="105"/>
  <c r="F235" i="105"/>
  <c r="E235" i="105"/>
  <c r="D235" i="105"/>
  <c r="C235" i="105"/>
  <c r="N234" i="105"/>
  <c r="J234" i="105"/>
  <c r="O234" i="105" s="1"/>
  <c r="F234" i="105"/>
  <c r="E234" i="105"/>
  <c r="D234" i="105"/>
  <c r="C234" i="105"/>
  <c r="N233" i="105"/>
  <c r="J233" i="105"/>
  <c r="O233" i="105" s="1"/>
  <c r="F233" i="105"/>
  <c r="E233" i="105"/>
  <c r="D233" i="105"/>
  <c r="C233" i="105"/>
  <c r="N232" i="105"/>
  <c r="J232" i="105"/>
  <c r="O232" i="105" s="1"/>
  <c r="F232" i="105"/>
  <c r="E232" i="105"/>
  <c r="D232" i="105"/>
  <c r="C232" i="105"/>
  <c r="N231" i="105"/>
  <c r="J231" i="105"/>
  <c r="F231" i="105"/>
  <c r="E231" i="105"/>
  <c r="D231" i="105"/>
  <c r="C231" i="105"/>
  <c r="N230" i="105"/>
  <c r="J230" i="105"/>
  <c r="O230" i="105" s="1"/>
  <c r="F230" i="105"/>
  <c r="E230" i="105"/>
  <c r="D230" i="105"/>
  <c r="C230" i="105"/>
  <c r="N229" i="105"/>
  <c r="J229" i="105"/>
  <c r="O229" i="105" s="1"/>
  <c r="F229" i="105"/>
  <c r="E229" i="105"/>
  <c r="D229" i="105"/>
  <c r="C229" i="105"/>
  <c r="N228" i="105"/>
  <c r="J228" i="105"/>
  <c r="O228" i="105" s="1"/>
  <c r="F228" i="105"/>
  <c r="E228" i="105"/>
  <c r="D228" i="105"/>
  <c r="C228" i="105"/>
  <c r="N227" i="105"/>
  <c r="J227" i="105"/>
  <c r="F227" i="105"/>
  <c r="E227" i="105"/>
  <c r="D227" i="105"/>
  <c r="C227" i="105"/>
  <c r="N226" i="105"/>
  <c r="J226" i="105"/>
  <c r="O226" i="105" s="1"/>
  <c r="F226" i="105"/>
  <c r="E226" i="105"/>
  <c r="D226" i="105"/>
  <c r="C226" i="105"/>
  <c r="N225" i="105"/>
  <c r="J225" i="105"/>
  <c r="O225" i="105" s="1"/>
  <c r="F225" i="105"/>
  <c r="E225" i="105"/>
  <c r="D225" i="105"/>
  <c r="C225" i="105"/>
  <c r="N224" i="105"/>
  <c r="J224" i="105"/>
  <c r="O224" i="105" s="1"/>
  <c r="F224" i="105"/>
  <c r="E224" i="105"/>
  <c r="D224" i="105"/>
  <c r="C224" i="105"/>
  <c r="N223" i="105"/>
  <c r="J223" i="105"/>
  <c r="F223" i="105"/>
  <c r="E223" i="105"/>
  <c r="D223" i="105"/>
  <c r="C223" i="105"/>
  <c r="N222" i="105"/>
  <c r="J222" i="105"/>
  <c r="O222" i="105" s="1"/>
  <c r="F222" i="105"/>
  <c r="E222" i="105"/>
  <c r="D222" i="105"/>
  <c r="C222" i="105"/>
  <c r="N221" i="105"/>
  <c r="J221" i="105"/>
  <c r="O221" i="105" s="1"/>
  <c r="F221" i="105"/>
  <c r="E221" i="105"/>
  <c r="D221" i="105"/>
  <c r="C221" i="105"/>
  <c r="N220" i="105"/>
  <c r="J220" i="105"/>
  <c r="O220" i="105" s="1"/>
  <c r="F220" i="105"/>
  <c r="E220" i="105"/>
  <c r="D220" i="105"/>
  <c r="C220" i="105"/>
  <c r="N219" i="105"/>
  <c r="J219" i="105"/>
  <c r="F219" i="105"/>
  <c r="E219" i="105"/>
  <c r="D219" i="105"/>
  <c r="C219" i="105"/>
  <c r="N218" i="105"/>
  <c r="J218" i="105"/>
  <c r="O218" i="105" s="1"/>
  <c r="F218" i="105"/>
  <c r="E218" i="105"/>
  <c r="D218" i="105"/>
  <c r="C218" i="105"/>
  <c r="N217" i="105"/>
  <c r="J217" i="105"/>
  <c r="O217" i="105" s="1"/>
  <c r="F217" i="105"/>
  <c r="E217" i="105"/>
  <c r="D217" i="105"/>
  <c r="C217" i="105"/>
  <c r="N216" i="105"/>
  <c r="J216" i="105"/>
  <c r="O216" i="105" s="1"/>
  <c r="F216" i="105"/>
  <c r="E216" i="105"/>
  <c r="D216" i="105"/>
  <c r="C216" i="105"/>
  <c r="N215" i="105"/>
  <c r="J215" i="105"/>
  <c r="F215" i="105"/>
  <c r="E215" i="105"/>
  <c r="D215" i="105"/>
  <c r="C215" i="105"/>
  <c r="N214" i="105"/>
  <c r="J214" i="105"/>
  <c r="O214" i="105" s="1"/>
  <c r="F214" i="105"/>
  <c r="E214" i="105"/>
  <c r="D214" i="105"/>
  <c r="C214" i="105"/>
  <c r="N213" i="105"/>
  <c r="J213" i="105"/>
  <c r="O213" i="105" s="1"/>
  <c r="F213" i="105"/>
  <c r="E213" i="105"/>
  <c r="D213" i="105"/>
  <c r="C213" i="105"/>
  <c r="N212" i="105"/>
  <c r="J212" i="105"/>
  <c r="O212" i="105" s="1"/>
  <c r="F212" i="105"/>
  <c r="E212" i="105"/>
  <c r="D212" i="105"/>
  <c r="C212" i="105"/>
  <c r="N211" i="105"/>
  <c r="J211" i="105"/>
  <c r="F211" i="105"/>
  <c r="E211" i="105"/>
  <c r="D211" i="105"/>
  <c r="C211" i="105"/>
  <c r="N210" i="105"/>
  <c r="J210" i="105"/>
  <c r="O210" i="105" s="1"/>
  <c r="F210" i="105"/>
  <c r="E210" i="105"/>
  <c r="D210" i="105"/>
  <c r="C210" i="105"/>
  <c r="N209" i="105"/>
  <c r="J209" i="105"/>
  <c r="O209" i="105" s="1"/>
  <c r="F209" i="105"/>
  <c r="E209" i="105"/>
  <c r="D209" i="105"/>
  <c r="C209" i="105"/>
  <c r="O208" i="105"/>
  <c r="N208" i="105"/>
  <c r="J208" i="105"/>
  <c r="F208" i="105"/>
  <c r="E208" i="105"/>
  <c r="K208" i="105" s="1"/>
  <c r="D208" i="105"/>
  <c r="C208" i="105"/>
  <c r="N207" i="105"/>
  <c r="J207" i="105"/>
  <c r="F207" i="105"/>
  <c r="E207" i="105"/>
  <c r="D207" i="105"/>
  <c r="C207" i="105"/>
  <c r="N206" i="105"/>
  <c r="J206" i="105"/>
  <c r="O206" i="105" s="1"/>
  <c r="F206" i="105"/>
  <c r="E206" i="105"/>
  <c r="D206" i="105"/>
  <c r="C206" i="105"/>
  <c r="N205" i="105"/>
  <c r="J205" i="105"/>
  <c r="O205" i="105" s="1"/>
  <c r="F205" i="105"/>
  <c r="E205" i="105"/>
  <c r="D205" i="105"/>
  <c r="C205" i="105"/>
  <c r="N204" i="105"/>
  <c r="J204" i="105"/>
  <c r="O204" i="105" s="1"/>
  <c r="F204" i="105"/>
  <c r="E204" i="105"/>
  <c r="D204" i="105"/>
  <c r="C204" i="105"/>
  <c r="N203" i="105"/>
  <c r="J203" i="105"/>
  <c r="F203" i="105"/>
  <c r="E203" i="105"/>
  <c r="D203" i="105"/>
  <c r="C203" i="105"/>
  <c r="N202" i="105"/>
  <c r="J202" i="105"/>
  <c r="O202" i="105" s="1"/>
  <c r="F202" i="105"/>
  <c r="E202" i="105"/>
  <c r="D202" i="105"/>
  <c r="C202" i="105"/>
  <c r="N201" i="105"/>
  <c r="J201" i="105"/>
  <c r="O201" i="105" s="1"/>
  <c r="F201" i="105"/>
  <c r="E201" i="105"/>
  <c r="D201" i="105"/>
  <c r="C201" i="105"/>
  <c r="N200" i="105"/>
  <c r="J200" i="105"/>
  <c r="O200" i="105" s="1"/>
  <c r="F200" i="105"/>
  <c r="E200" i="105"/>
  <c r="D200" i="105"/>
  <c r="C200" i="105"/>
  <c r="N199" i="105"/>
  <c r="J199" i="105"/>
  <c r="F199" i="105"/>
  <c r="E199" i="105"/>
  <c r="D199" i="105"/>
  <c r="C199" i="105"/>
  <c r="N198" i="105"/>
  <c r="J198" i="105"/>
  <c r="O198" i="105" s="1"/>
  <c r="F198" i="105"/>
  <c r="E198" i="105"/>
  <c r="D198" i="105"/>
  <c r="C198" i="105"/>
  <c r="N197" i="105"/>
  <c r="J197" i="105"/>
  <c r="O197" i="105" s="1"/>
  <c r="F197" i="105"/>
  <c r="E197" i="105"/>
  <c r="D197" i="105"/>
  <c r="C197" i="105"/>
  <c r="N196" i="105"/>
  <c r="J196" i="105"/>
  <c r="O196" i="105" s="1"/>
  <c r="F196" i="105"/>
  <c r="E196" i="105"/>
  <c r="D196" i="105"/>
  <c r="C196" i="105"/>
  <c r="N195" i="105"/>
  <c r="J195" i="105"/>
  <c r="F195" i="105"/>
  <c r="E195" i="105"/>
  <c r="D195" i="105"/>
  <c r="C195" i="105"/>
  <c r="N194" i="105"/>
  <c r="J194" i="105"/>
  <c r="O194" i="105" s="1"/>
  <c r="F194" i="105"/>
  <c r="E194" i="105"/>
  <c r="D194" i="105"/>
  <c r="C194" i="105"/>
  <c r="N193" i="105"/>
  <c r="J193" i="105"/>
  <c r="O193" i="105" s="1"/>
  <c r="F193" i="105"/>
  <c r="E193" i="105"/>
  <c r="D193" i="105"/>
  <c r="C193" i="105"/>
  <c r="N192" i="105"/>
  <c r="J192" i="105"/>
  <c r="O192" i="105" s="1"/>
  <c r="F192" i="105"/>
  <c r="E192" i="105"/>
  <c r="D192" i="105"/>
  <c r="C192" i="105"/>
  <c r="N191" i="105"/>
  <c r="J191" i="105"/>
  <c r="F191" i="105"/>
  <c r="E191" i="105"/>
  <c r="D191" i="105"/>
  <c r="C191" i="105"/>
  <c r="N190" i="105"/>
  <c r="J190" i="105"/>
  <c r="O190" i="105" s="1"/>
  <c r="F190" i="105"/>
  <c r="E190" i="105"/>
  <c r="D190" i="105"/>
  <c r="C190" i="105"/>
  <c r="N189" i="105"/>
  <c r="J189" i="105"/>
  <c r="O189" i="105" s="1"/>
  <c r="F189" i="105"/>
  <c r="E189" i="105"/>
  <c r="D189" i="105"/>
  <c r="C189" i="105"/>
  <c r="N188" i="105"/>
  <c r="J188" i="105"/>
  <c r="O188" i="105" s="1"/>
  <c r="F188" i="105"/>
  <c r="E188" i="105"/>
  <c r="D188" i="105"/>
  <c r="C188" i="105"/>
  <c r="N187" i="105"/>
  <c r="J187" i="105"/>
  <c r="F187" i="105"/>
  <c r="E187" i="105"/>
  <c r="D187" i="105"/>
  <c r="C187" i="105"/>
  <c r="N186" i="105"/>
  <c r="J186" i="105"/>
  <c r="O186" i="105" s="1"/>
  <c r="F186" i="105"/>
  <c r="E186" i="105"/>
  <c r="D186" i="105"/>
  <c r="C186" i="105"/>
  <c r="N185" i="105"/>
  <c r="J185" i="105"/>
  <c r="O185" i="105" s="1"/>
  <c r="F185" i="105"/>
  <c r="E185" i="105"/>
  <c r="D185" i="105"/>
  <c r="C185" i="105"/>
  <c r="N184" i="105"/>
  <c r="J184" i="105"/>
  <c r="O184" i="105" s="1"/>
  <c r="F184" i="105"/>
  <c r="E184" i="105"/>
  <c r="D184" i="105"/>
  <c r="C184" i="105"/>
  <c r="N183" i="105"/>
  <c r="J183" i="105"/>
  <c r="F183" i="105"/>
  <c r="E183" i="105"/>
  <c r="D183" i="105"/>
  <c r="C183" i="105"/>
  <c r="N182" i="105"/>
  <c r="J182" i="105"/>
  <c r="O182" i="105" s="1"/>
  <c r="F182" i="105"/>
  <c r="E182" i="105"/>
  <c r="D182" i="105"/>
  <c r="C182" i="105"/>
  <c r="N181" i="105"/>
  <c r="J181" i="105"/>
  <c r="O181" i="105" s="1"/>
  <c r="F181" i="105"/>
  <c r="E181" i="105"/>
  <c r="D181" i="105"/>
  <c r="C181" i="105"/>
  <c r="N180" i="105"/>
  <c r="J180" i="105"/>
  <c r="O180" i="105" s="1"/>
  <c r="F180" i="105"/>
  <c r="E180" i="105"/>
  <c r="D180" i="105"/>
  <c r="C180" i="105"/>
  <c r="N179" i="105"/>
  <c r="J179" i="105"/>
  <c r="F179" i="105"/>
  <c r="E179" i="105"/>
  <c r="D179" i="105"/>
  <c r="C179" i="105"/>
  <c r="N178" i="105"/>
  <c r="J178" i="105"/>
  <c r="O178" i="105" s="1"/>
  <c r="F178" i="105"/>
  <c r="E178" i="105"/>
  <c r="D178" i="105"/>
  <c r="C178" i="105"/>
  <c r="N177" i="105"/>
  <c r="J177" i="105"/>
  <c r="O177" i="105" s="1"/>
  <c r="F177" i="105"/>
  <c r="E177" i="105"/>
  <c r="D177" i="105"/>
  <c r="C177" i="105"/>
  <c r="N176" i="105"/>
  <c r="J176" i="105"/>
  <c r="O176" i="105" s="1"/>
  <c r="F176" i="105"/>
  <c r="E176" i="105"/>
  <c r="D176" i="105"/>
  <c r="C176" i="105"/>
  <c r="N175" i="105"/>
  <c r="J175" i="105"/>
  <c r="F175" i="105"/>
  <c r="E175" i="105"/>
  <c r="D175" i="105"/>
  <c r="C175" i="105"/>
  <c r="N174" i="105"/>
  <c r="J174" i="105"/>
  <c r="O174" i="105" s="1"/>
  <c r="F174" i="105"/>
  <c r="E174" i="105"/>
  <c r="K174" i="105" s="1"/>
  <c r="D174" i="105"/>
  <c r="C174" i="105"/>
  <c r="N173" i="105"/>
  <c r="J173" i="105"/>
  <c r="F173" i="105"/>
  <c r="E173" i="105"/>
  <c r="D173" i="105"/>
  <c r="C173" i="105"/>
  <c r="N172" i="105"/>
  <c r="J172" i="105"/>
  <c r="O172" i="105" s="1"/>
  <c r="F172" i="105"/>
  <c r="E172" i="105"/>
  <c r="D172" i="105"/>
  <c r="C172" i="105"/>
  <c r="N171" i="105"/>
  <c r="J171" i="105"/>
  <c r="F171" i="105"/>
  <c r="E171" i="105"/>
  <c r="D171" i="105"/>
  <c r="C171" i="105"/>
  <c r="N170" i="105"/>
  <c r="J170" i="105"/>
  <c r="O170" i="105" s="1"/>
  <c r="F170" i="105"/>
  <c r="E170" i="105"/>
  <c r="D170" i="105"/>
  <c r="C170" i="105"/>
  <c r="N169" i="105"/>
  <c r="J169" i="105"/>
  <c r="F169" i="105"/>
  <c r="E169" i="105"/>
  <c r="D169" i="105"/>
  <c r="C169" i="105"/>
  <c r="N168" i="105"/>
  <c r="J168" i="105"/>
  <c r="O168" i="105" s="1"/>
  <c r="F168" i="105"/>
  <c r="E168" i="105"/>
  <c r="D168" i="105"/>
  <c r="C168" i="105"/>
  <c r="N167" i="105"/>
  <c r="J167" i="105"/>
  <c r="O167" i="105" s="1"/>
  <c r="F167" i="105"/>
  <c r="E167" i="105"/>
  <c r="D167" i="105"/>
  <c r="C167" i="105"/>
  <c r="N166" i="105"/>
  <c r="J166" i="105"/>
  <c r="O166" i="105" s="1"/>
  <c r="F166" i="105"/>
  <c r="E166" i="105"/>
  <c r="D166" i="105"/>
  <c r="C166" i="105"/>
  <c r="N165" i="105"/>
  <c r="J165" i="105"/>
  <c r="O165" i="105" s="1"/>
  <c r="F165" i="105"/>
  <c r="E165" i="105"/>
  <c r="D165" i="105"/>
  <c r="C165" i="105"/>
  <c r="N164" i="105"/>
  <c r="J164" i="105"/>
  <c r="O164" i="105" s="1"/>
  <c r="F164" i="105"/>
  <c r="E164" i="105"/>
  <c r="D164" i="105"/>
  <c r="C164" i="105"/>
  <c r="N163" i="105"/>
  <c r="J163" i="105"/>
  <c r="O163" i="105" s="1"/>
  <c r="F163" i="105"/>
  <c r="E163" i="105"/>
  <c r="D163" i="105"/>
  <c r="C163" i="105"/>
  <c r="N162" i="105"/>
  <c r="J162" i="105"/>
  <c r="O162" i="105" s="1"/>
  <c r="F162" i="105"/>
  <c r="E162" i="105"/>
  <c r="D162" i="105"/>
  <c r="C162" i="105"/>
  <c r="N161" i="105"/>
  <c r="J161" i="105"/>
  <c r="O161" i="105" s="1"/>
  <c r="F161" i="105"/>
  <c r="E161" i="105"/>
  <c r="D161" i="105"/>
  <c r="C161" i="105"/>
  <c r="O160" i="105"/>
  <c r="N160" i="105"/>
  <c r="D160" i="105"/>
  <c r="N159" i="105"/>
  <c r="J159" i="105"/>
  <c r="O159" i="105" s="1"/>
  <c r="F159" i="105"/>
  <c r="E159" i="105"/>
  <c r="D159" i="105"/>
  <c r="C159" i="105"/>
  <c r="N158" i="105"/>
  <c r="J158" i="105"/>
  <c r="O158" i="105" s="1"/>
  <c r="F158" i="105"/>
  <c r="E158" i="105"/>
  <c r="D158" i="105"/>
  <c r="C158" i="105"/>
  <c r="N157" i="105"/>
  <c r="J157" i="105"/>
  <c r="O157" i="105" s="1"/>
  <c r="F157" i="105"/>
  <c r="E157" i="105"/>
  <c r="D157" i="105"/>
  <c r="C157" i="105"/>
  <c r="N156" i="105"/>
  <c r="J156" i="105"/>
  <c r="O156" i="105" s="1"/>
  <c r="F156" i="105"/>
  <c r="E156" i="105"/>
  <c r="D156" i="105"/>
  <c r="C156" i="105"/>
  <c r="N155" i="105"/>
  <c r="J155" i="105"/>
  <c r="O155" i="105" s="1"/>
  <c r="F155" i="105"/>
  <c r="E155" i="105"/>
  <c r="D155" i="105"/>
  <c r="C155" i="105"/>
  <c r="N154" i="105"/>
  <c r="J154" i="105"/>
  <c r="O154" i="105" s="1"/>
  <c r="F154" i="105"/>
  <c r="E154" i="105"/>
  <c r="D154" i="105"/>
  <c r="C154" i="105"/>
  <c r="N153" i="105"/>
  <c r="J153" i="105"/>
  <c r="O153" i="105" s="1"/>
  <c r="F153" i="105"/>
  <c r="E153" i="105"/>
  <c r="D153" i="105"/>
  <c r="C153" i="105"/>
  <c r="N152" i="105"/>
  <c r="J152" i="105"/>
  <c r="O152" i="105" s="1"/>
  <c r="F152" i="105"/>
  <c r="E152" i="105"/>
  <c r="D152" i="105"/>
  <c r="C152" i="105"/>
  <c r="N151" i="105"/>
  <c r="J151" i="105"/>
  <c r="O151" i="105" s="1"/>
  <c r="F151" i="105"/>
  <c r="E151" i="105"/>
  <c r="D151" i="105"/>
  <c r="C151" i="105"/>
  <c r="N150" i="105"/>
  <c r="J150" i="105"/>
  <c r="O150" i="105" s="1"/>
  <c r="F150" i="105"/>
  <c r="E150" i="105"/>
  <c r="D150" i="105"/>
  <c r="C150" i="105"/>
  <c r="N149" i="105"/>
  <c r="J149" i="105"/>
  <c r="O149" i="105" s="1"/>
  <c r="F149" i="105"/>
  <c r="E149" i="105"/>
  <c r="D149" i="105"/>
  <c r="C149" i="105"/>
  <c r="N148" i="105"/>
  <c r="J148" i="105"/>
  <c r="O148" i="105" s="1"/>
  <c r="F148" i="105"/>
  <c r="E148" i="105"/>
  <c r="D148" i="105"/>
  <c r="C148" i="105"/>
  <c r="N147" i="105"/>
  <c r="J147" i="105"/>
  <c r="O147" i="105" s="1"/>
  <c r="F147" i="105"/>
  <c r="E147" i="105"/>
  <c r="D147" i="105"/>
  <c r="C147" i="105"/>
  <c r="N146" i="105"/>
  <c r="I146" i="105"/>
  <c r="I236" i="105" s="1"/>
  <c r="I937" i="105" s="1"/>
  <c r="F146" i="105"/>
  <c r="E146" i="105"/>
  <c r="D146" i="105"/>
  <c r="C146" i="105"/>
  <c r="O145" i="105"/>
  <c r="N145" i="105"/>
  <c r="D145" i="105"/>
  <c r="B145" i="105"/>
  <c r="A145" i="105"/>
  <c r="N144" i="105"/>
  <c r="I144" i="105"/>
  <c r="I936" i="105" s="1"/>
  <c r="H144" i="105"/>
  <c r="H936" i="105" s="1"/>
  <c r="D144" i="105"/>
  <c r="N143" i="105"/>
  <c r="J143" i="105"/>
  <c r="O143" i="105" s="1"/>
  <c r="F143" i="105"/>
  <c r="E143" i="105"/>
  <c r="D143" i="105"/>
  <c r="C143" i="105"/>
  <c r="N142" i="105"/>
  <c r="J142" i="105"/>
  <c r="O142" i="105" s="1"/>
  <c r="F142" i="105"/>
  <c r="E142" i="105"/>
  <c r="D142" i="105"/>
  <c r="C142" i="105"/>
  <c r="N141" i="105"/>
  <c r="J141" i="105"/>
  <c r="O141" i="105" s="1"/>
  <c r="F141" i="105"/>
  <c r="E141" i="105"/>
  <c r="D141" i="105"/>
  <c r="C141" i="105"/>
  <c r="N140" i="105"/>
  <c r="J140" i="105"/>
  <c r="O140" i="105" s="1"/>
  <c r="F140" i="105"/>
  <c r="E140" i="105"/>
  <c r="D140" i="105"/>
  <c r="C140" i="105"/>
  <c r="N139" i="105"/>
  <c r="J139" i="105"/>
  <c r="O139" i="105" s="1"/>
  <c r="F139" i="105"/>
  <c r="E139" i="105"/>
  <c r="D139" i="105"/>
  <c r="C139" i="105"/>
  <c r="N138" i="105"/>
  <c r="J138" i="105"/>
  <c r="O138" i="105" s="1"/>
  <c r="F138" i="105"/>
  <c r="E138" i="105"/>
  <c r="D138" i="105"/>
  <c r="C138" i="105"/>
  <c r="N137" i="105"/>
  <c r="J137" i="105"/>
  <c r="O137" i="105" s="1"/>
  <c r="F137" i="105"/>
  <c r="E137" i="105"/>
  <c r="D137" i="105"/>
  <c r="C137" i="105"/>
  <c r="N136" i="105"/>
  <c r="J136" i="105"/>
  <c r="O136" i="105" s="1"/>
  <c r="F136" i="105"/>
  <c r="E136" i="105"/>
  <c r="D136" i="105"/>
  <c r="C136" i="105"/>
  <c r="N135" i="105"/>
  <c r="J135" i="105"/>
  <c r="O135" i="105" s="1"/>
  <c r="F135" i="105"/>
  <c r="D135" i="105"/>
  <c r="C135" i="105"/>
  <c r="N134" i="105"/>
  <c r="J134" i="105"/>
  <c r="O134" i="105" s="1"/>
  <c r="F134" i="105"/>
  <c r="D134" i="105"/>
  <c r="C134" i="105"/>
  <c r="N133" i="105"/>
  <c r="J133" i="105"/>
  <c r="O133" i="105" s="1"/>
  <c r="F133" i="105"/>
  <c r="D133" i="105"/>
  <c r="C133" i="105"/>
  <c r="N132" i="105"/>
  <c r="J132" i="105"/>
  <c r="O132" i="105" s="1"/>
  <c r="F132" i="105"/>
  <c r="D132" i="105"/>
  <c r="C132" i="105"/>
  <c r="N131" i="105"/>
  <c r="J131" i="105"/>
  <c r="O131" i="105" s="1"/>
  <c r="F131" i="105"/>
  <c r="D131" i="105"/>
  <c r="C131" i="105"/>
  <c r="N130" i="105"/>
  <c r="J130" i="105"/>
  <c r="O130" i="105" s="1"/>
  <c r="F130" i="105"/>
  <c r="D130" i="105"/>
  <c r="C130" i="105"/>
  <c r="N129" i="105"/>
  <c r="J129" i="105"/>
  <c r="O129" i="105" s="1"/>
  <c r="F129" i="105"/>
  <c r="D129" i="105"/>
  <c r="C129" i="105"/>
  <c r="N128" i="105"/>
  <c r="J128" i="105"/>
  <c r="O128" i="105" s="1"/>
  <c r="F128" i="105"/>
  <c r="D128" i="105"/>
  <c r="C128" i="105"/>
  <c r="N127" i="105"/>
  <c r="J127" i="105"/>
  <c r="O127" i="105" s="1"/>
  <c r="F127" i="105"/>
  <c r="D127" i="105"/>
  <c r="C127" i="105"/>
  <c r="N126" i="105"/>
  <c r="J126" i="105"/>
  <c r="O126" i="105" s="1"/>
  <c r="F126" i="105"/>
  <c r="D126" i="105"/>
  <c r="C126" i="105"/>
  <c r="N125" i="105"/>
  <c r="J125" i="105"/>
  <c r="O125" i="105" s="1"/>
  <c r="F125" i="105"/>
  <c r="D125" i="105"/>
  <c r="C125" i="105"/>
  <c r="N124" i="105"/>
  <c r="J124" i="105"/>
  <c r="O124" i="105" s="1"/>
  <c r="F124" i="105"/>
  <c r="D124" i="105"/>
  <c r="C124" i="105"/>
  <c r="O123" i="105"/>
  <c r="N123" i="105"/>
  <c r="F123" i="105"/>
  <c r="E123" i="105"/>
  <c r="D123" i="105"/>
  <c r="N122" i="105"/>
  <c r="J122" i="105"/>
  <c r="O122" i="105" s="1"/>
  <c r="F122" i="105"/>
  <c r="D122" i="105"/>
  <c r="C122" i="105"/>
  <c r="N121" i="105"/>
  <c r="J121" i="105"/>
  <c r="O121" i="105" s="1"/>
  <c r="F121" i="105"/>
  <c r="D121" i="105"/>
  <c r="C121" i="105"/>
  <c r="N120" i="105"/>
  <c r="J120" i="105"/>
  <c r="O120" i="105" s="1"/>
  <c r="F120" i="105"/>
  <c r="D120" i="105"/>
  <c r="C120" i="105"/>
  <c r="N119" i="105"/>
  <c r="J119" i="105"/>
  <c r="O119" i="105" s="1"/>
  <c r="F119" i="105"/>
  <c r="D119" i="105"/>
  <c r="C119" i="105"/>
  <c r="N118" i="105"/>
  <c r="J118" i="105"/>
  <c r="O118" i="105" s="1"/>
  <c r="F118" i="105"/>
  <c r="D118" i="105"/>
  <c r="C118" i="105"/>
  <c r="N117" i="105"/>
  <c r="J117" i="105"/>
  <c r="O117" i="105" s="1"/>
  <c r="F117" i="105"/>
  <c r="D117" i="105"/>
  <c r="C117" i="105"/>
  <c r="N116" i="105"/>
  <c r="J116" i="105"/>
  <c r="O116" i="105" s="1"/>
  <c r="F116" i="105"/>
  <c r="D116" i="105"/>
  <c r="C116" i="105"/>
  <c r="N115" i="105"/>
  <c r="J115" i="105"/>
  <c r="O115" i="105" s="1"/>
  <c r="F115" i="105"/>
  <c r="D115" i="105"/>
  <c r="C115" i="105"/>
  <c r="N114" i="105"/>
  <c r="J114" i="105"/>
  <c r="O114" i="105" s="1"/>
  <c r="F114" i="105"/>
  <c r="D114" i="105"/>
  <c r="C114" i="105"/>
  <c r="N113" i="105"/>
  <c r="J113" i="105"/>
  <c r="O113" i="105" s="1"/>
  <c r="F113" i="105"/>
  <c r="D113" i="105"/>
  <c r="C113" i="105"/>
  <c r="N112" i="105"/>
  <c r="J112" i="105"/>
  <c r="O112" i="105" s="1"/>
  <c r="F112" i="105"/>
  <c r="D112" i="105"/>
  <c r="C112" i="105"/>
  <c r="N111" i="105"/>
  <c r="J111" i="105"/>
  <c r="O111" i="105" s="1"/>
  <c r="F111" i="105"/>
  <c r="D111" i="105"/>
  <c r="C111" i="105"/>
  <c r="N110" i="105"/>
  <c r="J110" i="105"/>
  <c r="O110" i="105" s="1"/>
  <c r="F110" i="105"/>
  <c r="D110" i="105"/>
  <c r="C110" i="105"/>
  <c r="N109" i="105"/>
  <c r="J109" i="105"/>
  <c r="O109" i="105" s="1"/>
  <c r="F109" i="105"/>
  <c r="D109" i="105"/>
  <c r="C109" i="105"/>
  <c r="N108" i="105"/>
  <c r="J108" i="105"/>
  <c r="O108" i="105" s="1"/>
  <c r="F108" i="105"/>
  <c r="D108" i="105"/>
  <c r="C108" i="105"/>
  <c r="O107" i="105"/>
  <c r="N107" i="105"/>
  <c r="D107" i="105"/>
  <c r="C107" i="105"/>
  <c r="B107" i="105"/>
  <c r="A107" i="105"/>
  <c r="N106" i="105"/>
  <c r="I106" i="105"/>
  <c r="I935" i="105" s="1"/>
  <c r="H106" i="105"/>
  <c r="H935" i="105" s="1"/>
  <c r="D106" i="105"/>
  <c r="N105" i="105"/>
  <c r="J105" i="105"/>
  <c r="O105" i="105" s="1"/>
  <c r="F105" i="105"/>
  <c r="E105" i="105"/>
  <c r="D105" i="105"/>
  <c r="C105" i="105"/>
  <c r="N104" i="105"/>
  <c r="J104" i="105"/>
  <c r="O104" i="105" s="1"/>
  <c r="F104" i="105"/>
  <c r="E104" i="105"/>
  <c r="D104" i="105"/>
  <c r="C104" i="105"/>
  <c r="N103" i="105"/>
  <c r="J103" i="105"/>
  <c r="O103" i="105" s="1"/>
  <c r="F103" i="105"/>
  <c r="E103" i="105"/>
  <c r="D103" i="105"/>
  <c r="C103" i="105"/>
  <c r="N102" i="105"/>
  <c r="J102" i="105"/>
  <c r="O102" i="105" s="1"/>
  <c r="F102" i="105"/>
  <c r="E102" i="105"/>
  <c r="D102" i="105"/>
  <c r="C102" i="105"/>
  <c r="N101" i="105"/>
  <c r="J101" i="105"/>
  <c r="O101" i="105" s="1"/>
  <c r="F101" i="105"/>
  <c r="E101" i="105"/>
  <c r="D101" i="105"/>
  <c r="C101" i="105"/>
  <c r="N100" i="105"/>
  <c r="J100" i="105"/>
  <c r="O100" i="105" s="1"/>
  <c r="F100" i="105"/>
  <c r="E100" i="105"/>
  <c r="D100" i="105"/>
  <c r="C100" i="105"/>
  <c r="N99" i="105"/>
  <c r="J99" i="105"/>
  <c r="O99" i="105" s="1"/>
  <c r="F99" i="105"/>
  <c r="E99" i="105"/>
  <c r="D99" i="105"/>
  <c r="C99" i="105"/>
  <c r="N98" i="105"/>
  <c r="J98" i="105"/>
  <c r="O98" i="105" s="1"/>
  <c r="F98" i="105"/>
  <c r="E98" i="105"/>
  <c r="D98" i="105"/>
  <c r="C98" i="105"/>
  <c r="N97" i="105"/>
  <c r="J97" i="105"/>
  <c r="O97" i="105" s="1"/>
  <c r="F97" i="105"/>
  <c r="E97" i="105"/>
  <c r="D97" i="105"/>
  <c r="C97" i="105"/>
  <c r="N96" i="105"/>
  <c r="J96" i="105"/>
  <c r="O96" i="105" s="1"/>
  <c r="F96" i="105"/>
  <c r="E96" i="105"/>
  <c r="D96" i="105"/>
  <c r="C96" i="105"/>
  <c r="N95" i="105"/>
  <c r="J95" i="105"/>
  <c r="O95" i="105" s="1"/>
  <c r="F95" i="105"/>
  <c r="E95" i="105"/>
  <c r="D95" i="105"/>
  <c r="C95" i="105"/>
  <c r="N94" i="105"/>
  <c r="J94" i="105"/>
  <c r="O94" i="105" s="1"/>
  <c r="F94" i="105"/>
  <c r="E94" i="105"/>
  <c r="D94" i="105"/>
  <c r="C94" i="105"/>
  <c r="N93" i="105"/>
  <c r="J93" i="105"/>
  <c r="O93" i="105" s="1"/>
  <c r="F93" i="105"/>
  <c r="E93" i="105"/>
  <c r="D93" i="105"/>
  <c r="C93" i="105"/>
  <c r="O92" i="105"/>
  <c r="N92" i="105"/>
  <c r="D92" i="105"/>
  <c r="B92" i="105"/>
  <c r="A92" i="105"/>
  <c r="N91" i="105"/>
  <c r="I91" i="105"/>
  <c r="I934" i="105" s="1"/>
  <c r="H91" i="105"/>
  <c r="H934" i="105" s="1"/>
  <c r="D91" i="105"/>
  <c r="N90" i="105"/>
  <c r="J90" i="105"/>
  <c r="O90" i="105" s="1"/>
  <c r="F90" i="105"/>
  <c r="E90" i="105"/>
  <c r="D90" i="105"/>
  <c r="C90" i="105"/>
  <c r="N89" i="105"/>
  <c r="J89" i="105"/>
  <c r="O89" i="105" s="1"/>
  <c r="F89" i="105"/>
  <c r="E89" i="105"/>
  <c r="D89" i="105"/>
  <c r="C89" i="105"/>
  <c r="N88" i="105"/>
  <c r="J88" i="105"/>
  <c r="O88" i="105" s="1"/>
  <c r="F88" i="105"/>
  <c r="E88" i="105"/>
  <c r="D88" i="105"/>
  <c r="C88" i="105"/>
  <c r="N87" i="105"/>
  <c r="J87" i="105"/>
  <c r="F87" i="105"/>
  <c r="E87" i="105"/>
  <c r="D87" i="105"/>
  <c r="C87" i="105"/>
  <c r="N86" i="105"/>
  <c r="J86" i="105"/>
  <c r="O86" i="105" s="1"/>
  <c r="F86" i="105"/>
  <c r="E86" i="105"/>
  <c r="D86" i="105"/>
  <c r="C86" i="105"/>
  <c r="N85" i="105"/>
  <c r="J85" i="105"/>
  <c r="O85" i="105" s="1"/>
  <c r="F85" i="105"/>
  <c r="E85" i="105"/>
  <c r="D85" i="105"/>
  <c r="C85" i="105"/>
  <c r="N84" i="105"/>
  <c r="J84" i="105"/>
  <c r="O84" i="105" s="1"/>
  <c r="F84" i="105"/>
  <c r="E84" i="105"/>
  <c r="D84" i="105"/>
  <c r="C84" i="105"/>
  <c r="N83" i="105"/>
  <c r="J83" i="105"/>
  <c r="F83" i="105"/>
  <c r="E83" i="105"/>
  <c r="D83" i="105"/>
  <c r="C83" i="105"/>
  <c r="N82" i="105"/>
  <c r="J82" i="105"/>
  <c r="O82" i="105" s="1"/>
  <c r="F82" i="105"/>
  <c r="E82" i="105"/>
  <c r="D82" i="105"/>
  <c r="C82" i="105"/>
  <c r="N81" i="105"/>
  <c r="J81" i="105"/>
  <c r="O81" i="105" s="1"/>
  <c r="F81" i="105"/>
  <c r="E81" i="105"/>
  <c r="D81" i="105"/>
  <c r="C81" i="105"/>
  <c r="N80" i="105"/>
  <c r="J80" i="105"/>
  <c r="O80" i="105" s="1"/>
  <c r="F80" i="105"/>
  <c r="E80" i="105"/>
  <c r="D80" i="105"/>
  <c r="C80" i="105"/>
  <c r="N79" i="105"/>
  <c r="J79" i="105"/>
  <c r="F79" i="105"/>
  <c r="E79" i="105"/>
  <c r="D79" i="105"/>
  <c r="C79" i="105"/>
  <c r="N78" i="105"/>
  <c r="J78" i="105"/>
  <c r="O78" i="105" s="1"/>
  <c r="F78" i="105"/>
  <c r="E78" i="105"/>
  <c r="D78" i="105"/>
  <c r="C78" i="105"/>
  <c r="N77" i="105"/>
  <c r="J77" i="105"/>
  <c r="O77" i="105" s="1"/>
  <c r="F77" i="105"/>
  <c r="E77" i="105"/>
  <c r="D77" i="105"/>
  <c r="C77" i="105"/>
  <c r="N76" i="105"/>
  <c r="J76" i="105"/>
  <c r="O76" i="105" s="1"/>
  <c r="F76" i="105"/>
  <c r="E76" i="105"/>
  <c r="D76" i="105"/>
  <c r="C76" i="105"/>
  <c r="N75" i="105"/>
  <c r="J75" i="105"/>
  <c r="O75" i="105" s="1"/>
  <c r="F75" i="105"/>
  <c r="E75" i="105"/>
  <c r="D75" i="105"/>
  <c r="C75" i="105"/>
  <c r="N74" i="105"/>
  <c r="J74" i="105"/>
  <c r="F74" i="105"/>
  <c r="E74" i="105"/>
  <c r="D74" i="105"/>
  <c r="C74" i="105"/>
  <c r="N73" i="105"/>
  <c r="J73" i="105"/>
  <c r="O73" i="105" s="1"/>
  <c r="F73" i="105"/>
  <c r="E73" i="105"/>
  <c r="D73" i="105"/>
  <c r="C73" i="105"/>
  <c r="N72" i="105"/>
  <c r="J72" i="105"/>
  <c r="O72" i="105" s="1"/>
  <c r="F72" i="105"/>
  <c r="E72" i="105"/>
  <c r="D72" i="105"/>
  <c r="C72" i="105"/>
  <c r="N71" i="105"/>
  <c r="J71" i="105"/>
  <c r="O71" i="105" s="1"/>
  <c r="F71" i="105"/>
  <c r="E71" i="105"/>
  <c r="D71" i="105"/>
  <c r="C71" i="105"/>
  <c r="N70" i="105"/>
  <c r="J70" i="105"/>
  <c r="F70" i="105"/>
  <c r="E70" i="105"/>
  <c r="D70" i="105"/>
  <c r="C70" i="105"/>
  <c r="N69" i="105"/>
  <c r="J69" i="105"/>
  <c r="O69" i="105" s="1"/>
  <c r="F69" i="105"/>
  <c r="E69" i="105"/>
  <c r="D69" i="105"/>
  <c r="C69" i="105"/>
  <c r="N68" i="105"/>
  <c r="J68" i="105"/>
  <c r="O68" i="105" s="1"/>
  <c r="F68" i="105"/>
  <c r="E68" i="105"/>
  <c r="D68" i="105"/>
  <c r="C68" i="105"/>
  <c r="N67" i="105"/>
  <c r="J67" i="105"/>
  <c r="O67" i="105" s="1"/>
  <c r="F67" i="105"/>
  <c r="E67" i="105"/>
  <c r="D67" i="105"/>
  <c r="C67" i="105"/>
  <c r="N66" i="105"/>
  <c r="J66" i="105"/>
  <c r="F66" i="105"/>
  <c r="E66" i="105"/>
  <c r="D66" i="105"/>
  <c r="C66" i="105"/>
  <c r="N65" i="105"/>
  <c r="J65" i="105"/>
  <c r="O65" i="105" s="1"/>
  <c r="F65" i="105"/>
  <c r="E65" i="105"/>
  <c r="D65" i="105"/>
  <c r="C65" i="105"/>
  <c r="N64" i="105"/>
  <c r="J64" i="105"/>
  <c r="O64" i="105" s="1"/>
  <c r="F64" i="105"/>
  <c r="E64" i="105"/>
  <c r="D64" i="105"/>
  <c r="C64" i="105"/>
  <c r="N63" i="105"/>
  <c r="J63" i="105"/>
  <c r="O63" i="105" s="1"/>
  <c r="F63" i="105"/>
  <c r="E63" i="105"/>
  <c r="D63" i="105"/>
  <c r="C63" i="105"/>
  <c r="N62" i="105"/>
  <c r="J62" i="105"/>
  <c r="F62" i="105"/>
  <c r="E62" i="105"/>
  <c r="D62" i="105"/>
  <c r="C62" i="105"/>
  <c r="N61" i="105"/>
  <c r="J61" i="105"/>
  <c r="O61" i="105" s="1"/>
  <c r="F61" i="105"/>
  <c r="E61" i="105"/>
  <c r="D61" i="105"/>
  <c r="C61" i="105"/>
  <c r="N60" i="105"/>
  <c r="J60" i="105"/>
  <c r="O60" i="105" s="1"/>
  <c r="F60" i="105"/>
  <c r="E60" i="105"/>
  <c r="D60" i="105"/>
  <c r="C60" i="105"/>
  <c r="N59" i="105"/>
  <c r="J59" i="105"/>
  <c r="O59" i="105" s="1"/>
  <c r="F59" i="105"/>
  <c r="E59" i="105"/>
  <c r="D59" i="105"/>
  <c r="C59" i="105"/>
  <c r="N58" i="105"/>
  <c r="J58" i="105"/>
  <c r="F58" i="105"/>
  <c r="E58" i="105"/>
  <c r="D58" i="105"/>
  <c r="C58" i="105"/>
  <c r="N57" i="105"/>
  <c r="J57" i="105"/>
  <c r="O57" i="105" s="1"/>
  <c r="F57" i="105"/>
  <c r="E57" i="105"/>
  <c r="D57" i="105"/>
  <c r="C57" i="105"/>
  <c r="N56" i="105"/>
  <c r="J56" i="105"/>
  <c r="O56" i="105" s="1"/>
  <c r="F56" i="105"/>
  <c r="E56" i="105"/>
  <c r="D56" i="105"/>
  <c r="C56" i="105"/>
  <c r="N55" i="105"/>
  <c r="J55" i="105"/>
  <c r="O55" i="105" s="1"/>
  <c r="F55" i="105"/>
  <c r="E55" i="105"/>
  <c r="D55" i="105"/>
  <c r="C55" i="105"/>
  <c r="N54" i="105"/>
  <c r="J54" i="105"/>
  <c r="F54" i="105"/>
  <c r="E54" i="105"/>
  <c r="D54" i="105"/>
  <c r="C54" i="105"/>
  <c r="N53" i="105"/>
  <c r="J53" i="105"/>
  <c r="O53" i="105" s="1"/>
  <c r="F53" i="105"/>
  <c r="E53" i="105"/>
  <c r="D53" i="105"/>
  <c r="C53" i="105"/>
  <c r="N52" i="105"/>
  <c r="J52" i="105"/>
  <c r="O52" i="105" s="1"/>
  <c r="F52" i="105"/>
  <c r="E52" i="105"/>
  <c r="D52" i="105"/>
  <c r="C52" i="105"/>
  <c r="N51" i="105"/>
  <c r="J51" i="105"/>
  <c r="O51" i="105" s="1"/>
  <c r="F51" i="105"/>
  <c r="E51" i="105"/>
  <c r="D51" i="105"/>
  <c r="C51" i="105"/>
  <c r="N50" i="105"/>
  <c r="J50" i="105"/>
  <c r="F50" i="105"/>
  <c r="E50" i="105"/>
  <c r="D50" i="105"/>
  <c r="C50" i="105"/>
  <c r="N49" i="105"/>
  <c r="J49" i="105"/>
  <c r="O49" i="105" s="1"/>
  <c r="F49" i="105"/>
  <c r="E49" i="105"/>
  <c r="D49" i="105"/>
  <c r="C49" i="105"/>
  <c r="N48" i="105"/>
  <c r="J48" i="105"/>
  <c r="O48" i="105" s="1"/>
  <c r="F48" i="105"/>
  <c r="E48" i="105"/>
  <c r="D48" i="105"/>
  <c r="C48" i="105"/>
  <c r="N47" i="105"/>
  <c r="J47" i="105"/>
  <c r="O47" i="105" s="1"/>
  <c r="F47" i="105"/>
  <c r="E47" i="105"/>
  <c r="D47" i="105"/>
  <c r="C47" i="105"/>
  <c r="N46" i="105"/>
  <c r="J46" i="105"/>
  <c r="F46" i="105"/>
  <c r="E46" i="105"/>
  <c r="D46" i="105"/>
  <c r="C46" i="105"/>
  <c r="N45" i="105"/>
  <c r="J45" i="105"/>
  <c r="O45" i="105" s="1"/>
  <c r="F45" i="105"/>
  <c r="E45" i="105"/>
  <c r="D45" i="105"/>
  <c r="C45" i="105"/>
  <c r="N44" i="105"/>
  <c r="J44" i="105"/>
  <c r="O44" i="105" s="1"/>
  <c r="F44" i="105"/>
  <c r="E44" i="105"/>
  <c r="D44" i="105"/>
  <c r="C44" i="105"/>
  <c r="N43" i="105"/>
  <c r="J43" i="105"/>
  <c r="O43" i="105" s="1"/>
  <c r="F43" i="105"/>
  <c r="E43" i="105"/>
  <c r="D43" i="105"/>
  <c r="C43" i="105"/>
  <c r="N42" i="105"/>
  <c r="J42" i="105"/>
  <c r="F42" i="105"/>
  <c r="E42" i="105"/>
  <c r="D42" i="105"/>
  <c r="C42" i="105"/>
  <c r="N41" i="105"/>
  <c r="J41" i="105"/>
  <c r="O41" i="105" s="1"/>
  <c r="F41" i="105"/>
  <c r="E41" i="105"/>
  <c r="D41" i="105"/>
  <c r="C41" i="105"/>
  <c r="N40" i="105"/>
  <c r="J40" i="105"/>
  <c r="O40" i="105" s="1"/>
  <c r="F40" i="105"/>
  <c r="E40" i="105"/>
  <c r="D40" i="105"/>
  <c r="C40" i="105"/>
  <c r="N39" i="105"/>
  <c r="J39" i="105"/>
  <c r="O39" i="105" s="1"/>
  <c r="F39" i="105"/>
  <c r="E39" i="105"/>
  <c r="D39" i="105"/>
  <c r="C39" i="105"/>
  <c r="N38" i="105"/>
  <c r="J38" i="105"/>
  <c r="F38" i="105"/>
  <c r="E38" i="105"/>
  <c r="D38" i="105"/>
  <c r="C38" i="105"/>
  <c r="N37" i="105"/>
  <c r="J37" i="105"/>
  <c r="O37" i="105" s="1"/>
  <c r="F37" i="105"/>
  <c r="E37" i="105"/>
  <c r="D37" i="105"/>
  <c r="C37" i="105"/>
  <c r="N36" i="105"/>
  <c r="J36" i="105"/>
  <c r="O36" i="105" s="1"/>
  <c r="F36" i="105"/>
  <c r="E36" i="105"/>
  <c r="D36" i="105"/>
  <c r="C36" i="105"/>
  <c r="N35" i="105"/>
  <c r="J35" i="105"/>
  <c r="O35" i="105" s="1"/>
  <c r="F35" i="105"/>
  <c r="E35" i="105"/>
  <c r="D35" i="105"/>
  <c r="C35" i="105"/>
  <c r="N34" i="105"/>
  <c r="J34" i="105"/>
  <c r="F34" i="105"/>
  <c r="E34" i="105"/>
  <c r="D34" i="105"/>
  <c r="C34" i="105"/>
  <c r="N33" i="105"/>
  <c r="J33" i="105"/>
  <c r="O33" i="105" s="1"/>
  <c r="F33" i="105"/>
  <c r="E33" i="105"/>
  <c r="D33" i="105"/>
  <c r="C33" i="105"/>
  <c r="N32" i="105"/>
  <c r="J32" i="105"/>
  <c r="O32" i="105" s="1"/>
  <c r="F32" i="105"/>
  <c r="E32" i="105"/>
  <c r="D32" i="105"/>
  <c r="C32" i="105"/>
  <c r="N31" i="105"/>
  <c r="J31" i="105"/>
  <c r="O31" i="105" s="1"/>
  <c r="F31" i="105"/>
  <c r="E31" i="105"/>
  <c r="D31" i="105"/>
  <c r="C31" i="105"/>
  <c r="N30" i="105"/>
  <c r="J30" i="105"/>
  <c r="F30" i="105"/>
  <c r="E30" i="105"/>
  <c r="D30" i="105"/>
  <c r="C30" i="105"/>
  <c r="N29" i="105"/>
  <c r="J29" i="105"/>
  <c r="O29" i="105" s="1"/>
  <c r="F29" i="105"/>
  <c r="E29" i="105"/>
  <c r="D29" i="105"/>
  <c r="C29" i="105"/>
  <c r="N28" i="105"/>
  <c r="J28" i="105"/>
  <c r="O28" i="105" s="1"/>
  <c r="F28" i="105"/>
  <c r="E28" i="105"/>
  <c r="D28" i="105"/>
  <c r="C28" i="105"/>
  <c r="N27" i="105"/>
  <c r="J27" i="105"/>
  <c r="O27" i="105" s="1"/>
  <c r="F27" i="105"/>
  <c r="E27" i="105"/>
  <c r="D27" i="105"/>
  <c r="C27" i="105"/>
  <c r="N26" i="105"/>
  <c r="J26" i="105"/>
  <c r="F26" i="105"/>
  <c r="E26" i="105"/>
  <c r="D26" i="105"/>
  <c r="C26" i="105"/>
  <c r="N25" i="105"/>
  <c r="J25" i="105"/>
  <c r="O25" i="105" s="1"/>
  <c r="F25" i="105"/>
  <c r="E25" i="105"/>
  <c r="D25" i="105"/>
  <c r="C25" i="105"/>
  <c r="N24" i="105"/>
  <c r="J24" i="105"/>
  <c r="O24" i="105" s="1"/>
  <c r="F24" i="105"/>
  <c r="E24" i="105"/>
  <c r="D24" i="105"/>
  <c r="C24" i="105"/>
  <c r="N23" i="105"/>
  <c r="J23" i="105"/>
  <c r="O23" i="105" s="1"/>
  <c r="F23" i="105"/>
  <c r="E23" i="105"/>
  <c r="D23" i="105"/>
  <c r="C23" i="105"/>
  <c r="N22" i="105"/>
  <c r="J22" i="105"/>
  <c r="F22" i="105"/>
  <c r="E22" i="105"/>
  <c r="D22" i="105"/>
  <c r="C22" i="105"/>
  <c r="N21" i="105"/>
  <c r="J21" i="105"/>
  <c r="O21" i="105" s="1"/>
  <c r="F21" i="105"/>
  <c r="E21" i="105"/>
  <c r="D21" i="105"/>
  <c r="C21" i="105"/>
  <c r="N20" i="105"/>
  <c r="J20" i="105"/>
  <c r="O20" i="105" s="1"/>
  <c r="F20" i="105"/>
  <c r="E20" i="105"/>
  <c r="D20" i="105"/>
  <c r="C20" i="105"/>
  <c r="N19" i="105"/>
  <c r="J19" i="105"/>
  <c r="O19" i="105" s="1"/>
  <c r="F19" i="105"/>
  <c r="E19" i="105"/>
  <c r="D19" i="105"/>
  <c r="C19" i="105"/>
  <c r="N18" i="105"/>
  <c r="J18" i="105"/>
  <c r="F18" i="105"/>
  <c r="E18" i="105"/>
  <c r="D18" i="105"/>
  <c r="C18" i="105"/>
  <c r="N17" i="105"/>
  <c r="J17" i="105"/>
  <c r="O17" i="105" s="1"/>
  <c r="F17" i="105"/>
  <c r="E17" i="105"/>
  <c r="D17" i="105"/>
  <c r="C17" i="105"/>
  <c r="N16" i="105"/>
  <c r="J16" i="105"/>
  <c r="O16" i="105" s="1"/>
  <c r="F16" i="105"/>
  <c r="E16" i="105"/>
  <c r="D16" i="105"/>
  <c r="C16" i="105"/>
  <c r="N15" i="105"/>
  <c r="J15" i="105"/>
  <c r="O15" i="105" s="1"/>
  <c r="F15" i="105"/>
  <c r="E15" i="105"/>
  <c r="D15" i="105"/>
  <c r="C15" i="105"/>
  <c r="N14" i="105"/>
  <c r="J14" i="105"/>
  <c r="F14" i="105"/>
  <c r="E14" i="105"/>
  <c r="D14" i="105"/>
  <c r="C14" i="105"/>
  <c r="N13" i="105"/>
  <c r="J13" i="105"/>
  <c r="O13" i="105" s="1"/>
  <c r="F13" i="105"/>
  <c r="E13" i="105"/>
  <c r="D13" i="105"/>
  <c r="C13" i="105"/>
  <c r="N12" i="105"/>
  <c r="J12" i="105"/>
  <c r="O12" i="105" s="1"/>
  <c r="F12" i="105"/>
  <c r="E12" i="105"/>
  <c r="D12" i="105"/>
  <c r="C12" i="105"/>
  <c r="N11" i="105"/>
  <c r="J11" i="105"/>
  <c r="O11" i="105" s="1"/>
  <c r="F11" i="105"/>
  <c r="E11" i="105"/>
  <c r="D11" i="105"/>
  <c r="C11" i="105"/>
  <c r="N10" i="105"/>
  <c r="J10" i="105"/>
  <c r="F10" i="105"/>
  <c r="E10" i="105"/>
  <c r="D10" i="105"/>
  <c r="C10" i="105"/>
  <c r="N9" i="105"/>
  <c r="J9" i="105"/>
  <c r="F9" i="105"/>
  <c r="E9" i="105"/>
  <c r="D9" i="105"/>
  <c r="C9" i="105"/>
  <c r="N8" i="105"/>
  <c r="D8" i="105"/>
  <c r="C8" i="105"/>
  <c r="B8" i="105"/>
  <c r="A8" i="105"/>
  <c r="C998" i="104"/>
  <c r="C40" i="117" s="1"/>
  <c r="D987" i="104"/>
  <c r="D31" i="117" s="1"/>
  <c r="C987" i="104"/>
  <c r="C31" i="117" s="1"/>
  <c r="B987" i="104"/>
  <c r="B31" i="117" s="1"/>
  <c r="A987" i="104"/>
  <c r="A31" i="117" s="1"/>
  <c r="D986" i="104"/>
  <c r="D30" i="117" s="1"/>
  <c r="C986" i="104"/>
  <c r="C30" i="117" s="1"/>
  <c r="B986" i="104"/>
  <c r="B30" i="117" s="1"/>
  <c r="A986" i="104"/>
  <c r="A30" i="117" s="1"/>
  <c r="A985" i="104"/>
  <c r="A29" i="117" s="1"/>
  <c r="A984" i="104"/>
  <c r="A28" i="117" s="1"/>
  <c r="A983" i="104"/>
  <c r="A27" i="117" s="1"/>
  <c r="A982" i="104"/>
  <c r="A26" i="117" s="1"/>
  <c r="A981" i="104"/>
  <c r="A25" i="117" s="1"/>
  <c r="D980" i="104"/>
  <c r="D24" i="117" s="1"/>
  <c r="C980" i="104"/>
  <c r="C24" i="117" s="1"/>
  <c r="B980" i="104"/>
  <c r="B24" i="117" s="1"/>
  <c r="A980" i="104"/>
  <c r="A24" i="117" s="1"/>
  <c r="A979" i="104"/>
  <c r="A23" i="117" s="1"/>
  <c r="C978" i="104"/>
  <c r="C22" i="117" s="1"/>
  <c r="A978" i="104"/>
  <c r="A22" i="117" s="1"/>
  <c r="A977" i="104"/>
  <c r="A21" i="117" s="1"/>
  <c r="A976" i="104"/>
  <c r="A20" i="117" s="1"/>
  <c r="A975" i="104"/>
  <c r="A19" i="117" s="1"/>
  <c r="A974" i="104"/>
  <c r="A18" i="117" s="1"/>
  <c r="A973" i="104"/>
  <c r="A16" i="117" s="1"/>
  <c r="A972" i="104"/>
  <c r="A15" i="117" s="1"/>
  <c r="A970" i="104"/>
  <c r="A13" i="117" s="1"/>
  <c r="A969" i="104"/>
  <c r="A12" i="117" s="1"/>
  <c r="A968" i="104"/>
  <c r="A11" i="117" s="1"/>
  <c r="K965" i="104"/>
  <c r="I965" i="104"/>
  <c r="H965" i="104"/>
  <c r="G965" i="104"/>
  <c r="F965" i="104"/>
  <c r="E965" i="104"/>
  <c r="D965" i="104"/>
  <c r="B965" i="104"/>
  <c r="A965" i="104"/>
  <c r="A963" i="104"/>
  <c r="A962" i="104"/>
  <c r="A961" i="104"/>
  <c r="F952" i="104"/>
  <c r="G947" i="104" s="1"/>
  <c r="I947" i="104" s="1"/>
  <c r="D952" i="104"/>
  <c r="L951" i="104"/>
  <c r="E951" i="104"/>
  <c r="D951" i="104"/>
  <c r="C951" i="104"/>
  <c r="L950" i="104"/>
  <c r="E950" i="104"/>
  <c r="D950" i="104"/>
  <c r="C950" i="104"/>
  <c r="L949" i="104"/>
  <c r="E949" i="104"/>
  <c r="D949" i="104"/>
  <c r="C949" i="104"/>
  <c r="L948" i="104"/>
  <c r="E948" i="104"/>
  <c r="D948" i="104"/>
  <c r="C948" i="104"/>
  <c r="L947" i="104"/>
  <c r="E947" i="104"/>
  <c r="D947" i="104"/>
  <c r="C947" i="104"/>
  <c r="L946" i="104"/>
  <c r="E946" i="104"/>
  <c r="D946" i="104"/>
  <c r="C946" i="104"/>
  <c r="L945" i="104"/>
  <c r="E945" i="104"/>
  <c r="D945" i="104"/>
  <c r="C945" i="104"/>
  <c r="L944" i="104"/>
  <c r="E944" i="104"/>
  <c r="D944" i="104"/>
  <c r="C944" i="104"/>
  <c r="L943" i="104"/>
  <c r="E943" i="104"/>
  <c r="D943" i="104"/>
  <c r="C943" i="104"/>
  <c r="L942" i="104"/>
  <c r="E942" i="104"/>
  <c r="D942" i="104"/>
  <c r="C942" i="104"/>
  <c r="L941" i="104"/>
  <c r="E941" i="104"/>
  <c r="D941" i="104"/>
  <c r="C941" i="104"/>
  <c r="L940" i="104"/>
  <c r="E940" i="104"/>
  <c r="D940" i="104"/>
  <c r="C940" i="104"/>
  <c r="L939" i="104"/>
  <c r="E939" i="104"/>
  <c r="D939" i="104"/>
  <c r="C939" i="104"/>
  <c r="L938" i="104"/>
  <c r="E938" i="104"/>
  <c r="D938" i="104"/>
  <c r="C938" i="104"/>
  <c r="L937" i="104"/>
  <c r="G937" i="104"/>
  <c r="I937" i="104" s="1"/>
  <c r="E937" i="104"/>
  <c r="D937" i="104"/>
  <c r="C937" i="104"/>
  <c r="L936" i="104"/>
  <c r="E936" i="104"/>
  <c r="D936" i="104"/>
  <c r="C936" i="104"/>
  <c r="L935" i="104"/>
  <c r="G935" i="104"/>
  <c r="I935" i="104" s="1"/>
  <c r="E935" i="104"/>
  <c r="D935" i="104"/>
  <c r="C935" i="104"/>
  <c r="L934" i="104"/>
  <c r="E934" i="104"/>
  <c r="D934" i="104"/>
  <c r="C934" i="104"/>
  <c r="L933" i="104"/>
  <c r="E933" i="104"/>
  <c r="D933" i="104"/>
  <c r="C933" i="104"/>
  <c r="L932" i="104"/>
  <c r="E932" i="104"/>
  <c r="D932" i="104"/>
  <c r="C932" i="104"/>
  <c r="L931" i="104"/>
  <c r="E931" i="104"/>
  <c r="D931" i="104"/>
  <c r="C931" i="104"/>
  <c r="L930" i="104"/>
  <c r="E930" i="104"/>
  <c r="D930" i="104"/>
  <c r="C930" i="104"/>
  <c r="L929" i="104"/>
  <c r="E929" i="104"/>
  <c r="D929" i="104"/>
  <c r="C929" i="104"/>
  <c r="L928" i="104"/>
  <c r="E928" i="104"/>
  <c r="D928" i="104"/>
  <c r="C928" i="104"/>
  <c r="L927" i="104"/>
  <c r="D927" i="104"/>
  <c r="C927" i="104"/>
  <c r="L926" i="104"/>
  <c r="D926" i="104"/>
  <c r="C926" i="104"/>
  <c r="L925" i="104"/>
  <c r="D925" i="104"/>
  <c r="C925" i="104"/>
  <c r="L924" i="104"/>
  <c r="D924" i="104"/>
  <c r="C924" i="104"/>
  <c r="L923" i="104"/>
  <c r="D923" i="104"/>
  <c r="C923" i="104"/>
  <c r="L922" i="104"/>
  <c r="D922" i="104"/>
  <c r="C922" i="104"/>
  <c r="L921" i="104"/>
  <c r="D921" i="104"/>
  <c r="C921" i="104"/>
  <c r="L920" i="104"/>
  <c r="D920" i="104"/>
  <c r="C920" i="104"/>
  <c r="L919" i="104"/>
  <c r="D919" i="104"/>
  <c r="C919" i="104"/>
  <c r="L918" i="104"/>
  <c r="D918" i="104"/>
  <c r="C918" i="104"/>
  <c r="L917" i="104"/>
  <c r="D917" i="104"/>
  <c r="C917" i="104"/>
  <c r="L916" i="104"/>
  <c r="D916" i="104"/>
  <c r="C916" i="104"/>
  <c r="L915" i="104"/>
  <c r="D915" i="104"/>
  <c r="C915" i="104"/>
  <c r="L914" i="104"/>
  <c r="D914" i="104"/>
  <c r="C914" i="104"/>
  <c r="L913" i="104"/>
  <c r="D913" i="104"/>
  <c r="C913" i="104"/>
  <c r="L912" i="104"/>
  <c r="D912" i="104"/>
  <c r="C912" i="104"/>
  <c r="L911" i="104"/>
  <c r="E911" i="104"/>
  <c r="D911" i="104"/>
  <c r="C911" i="104"/>
  <c r="L910" i="104"/>
  <c r="G910" i="104"/>
  <c r="I910" i="104" s="1"/>
  <c r="E910" i="104"/>
  <c r="D910" i="104"/>
  <c r="C910" i="104"/>
  <c r="L909" i="104"/>
  <c r="G909" i="104"/>
  <c r="I909" i="104" s="1"/>
  <c r="E909" i="104"/>
  <c r="D909" i="104"/>
  <c r="C909" i="104"/>
  <c r="L908" i="104"/>
  <c r="E908" i="104"/>
  <c r="D908" i="104"/>
  <c r="C908" i="104"/>
  <c r="L907" i="104"/>
  <c r="E907" i="104"/>
  <c r="D907" i="104"/>
  <c r="C907" i="104"/>
  <c r="L906" i="104"/>
  <c r="E906" i="104"/>
  <c r="D906" i="104"/>
  <c r="C906" i="104"/>
  <c r="L905" i="104"/>
  <c r="G905" i="104"/>
  <c r="I905" i="104" s="1"/>
  <c r="E905" i="104"/>
  <c r="D905" i="104"/>
  <c r="C905" i="104"/>
  <c r="L904" i="104"/>
  <c r="E904" i="104"/>
  <c r="D904" i="104"/>
  <c r="C904" i="104"/>
  <c r="L903" i="104"/>
  <c r="G903" i="104"/>
  <c r="I903" i="104" s="1"/>
  <c r="E903" i="104"/>
  <c r="D903" i="104"/>
  <c r="C903" i="104"/>
  <c r="L902" i="104"/>
  <c r="E902" i="104"/>
  <c r="D902" i="104"/>
  <c r="C902" i="104"/>
  <c r="L901" i="104"/>
  <c r="E901" i="104"/>
  <c r="D901" i="104"/>
  <c r="C901" i="104"/>
  <c r="L900" i="104"/>
  <c r="G900" i="104"/>
  <c r="I900" i="104" s="1"/>
  <c r="E900" i="104"/>
  <c r="D900" i="104"/>
  <c r="C900" i="104"/>
  <c r="L899" i="104"/>
  <c r="G899" i="104"/>
  <c r="I899" i="104" s="1"/>
  <c r="E899" i="104"/>
  <c r="D899" i="104"/>
  <c r="C899" i="104"/>
  <c r="L898" i="104"/>
  <c r="E898" i="104"/>
  <c r="D898" i="104"/>
  <c r="C898" i="104"/>
  <c r="L897" i="104"/>
  <c r="E897" i="104"/>
  <c r="D897" i="104"/>
  <c r="C897" i="104"/>
  <c r="L896" i="104"/>
  <c r="G896" i="104"/>
  <c r="I896" i="104" s="1"/>
  <c r="E896" i="104"/>
  <c r="D896" i="104"/>
  <c r="C896" i="104"/>
  <c r="L895" i="104"/>
  <c r="G895" i="104"/>
  <c r="I895" i="104" s="1"/>
  <c r="E895" i="104"/>
  <c r="D895" i="104"/>
  <c r="C895" i="104"/>
  <c r="L894" i="104"/>
  <c r="E894" i="104"/>
  <c r="D894" i="104"/>
  <c r="C894" i="104"/>
  <c r="L893" i="104"/>
  <c r="E893" i="104"/>
  <c r="D893" i="104"/>
  <c r="C893" i="104"/>
  <c r="L892" i="104"/>
  <c r="G892" i="104"/>
  <c r="I892" i="104" s="1"/>
  <c r="E892" i="104"/>
  <c r="D892" i="104"/>
  <c r="C892" i="104"/>
  <c r="L891" i="104"/>
  <c r="G891" i="104"/>
  <c r="I891" i="104" s="1"/>
  <c r="E891" i="104"/>
  <c r="D891" i="104"/>
  <c r="C891" i="104"/>
  <c r="L890" i="104"/>
  <c r="G890" i="104"/>
  <c r="I890" i="104" s="1"/>
  <c r="E890" i="104"/>
  <c r="D890" i="104"/>
  <c r="C890" i="104"/>
  <c r="L889" i="104"/>
  <c r="E889" i="104"/>
  <c r="D889" i="104"/>
  <c r="C889" i="104"/>
  <c r="L888" i="104"/>
  <c r="G888" i="104"/>
  <c r="I888" i="104" s="1"/>
  <c r="E888" i="104"/>
  <c r="D888" i="104"/>
  <c r="C888" i="104"/>
  <c r="L887" i="104"/>
  <c r="G887" i="104"/>
  <c r="I887" i="104" s="1"/>
  <c r="E887" i="104"/>
  <c r="D887" i="104"/>
  <c r="C887" i="104"/>
  <c r="L886" i="104"/>
  <c r="G886" i="104"/>
  <c r="I886" i="104" s="1"/>
  <c r="E886" i="104"/>
  <c r="D886" i="104"/>
  <c r="C886" i="104"/>
  <c r="L885" i="104"/>
  <c r="E885" i="104"/>
  <c r="D885" i="104"/>
  <c r="C885" i="104"/>
  <c r="L884" i="104"/>
  <c r="G884" i="104"/>
  <c r="I884" i="104" s="1"/>
  <c r="E884" i="104"/>
  <c r="D884" i="104"/>
  <c r="C884" i="104"/>
  <c r="L883" i="104"/>
  <c r="G883" i="104"/>
  <c r="I883" i="104" s="1"/>
  <c r="E883" i="104"/>
  <c r="D883" i="104"/>
  <c r="C883" i="104"/>
  <c r="L882" i="104"/>
  <c r="G882" i="104"/>
  <c r="I882" i="104" s="1"/>
  <c r="E882" i="104"/>
  <c r="D882" i="104"/>
  <c r="C882" i="104"/>
  <c r="L881" i="104"/>
  <c r="E881" i="104"/>
  <c r="D881" i="104"/>
  <c r="C881" i="104"/>
  <c r="L880" i="104"/>
  <c r="G880" i="104"/>
  <c r="I880" i="104" s="1"/>
  <c r="E880" i="104"/>
  <c r="D880" i="104"/>
  <c r="C880" i="104"/>
  <c r="L879" i="104"/>
  <c r="G879" i="104"/>
  <c r="I879" i="104" s="1"/>
  <c r="E879" i="104"/>
  <c r="D879" i="104"/>
  <c r="C879" i="104"/>
  <c r="L878" i="104"/>
  <c r="G878" i="104"/>
  <c r="I878" i="104" s="1"/>
  <c r="E878" i="104"/>
  <c r="D878" i="104"/>
  <c r="C878" i="104"/>
  <c r="L877" i="104"/>
  <c r="E877" i="104"/>
  <c r="D877" i="104"/>
  <c r="C877" i="104"/>
  <c r="L876" i="104"/>
  <c r="D876" i="104"/>
  <c r="B876" i="104"/>
  <c r="A876" i="104"/>
  <c r="D874" i="104"/>
  <c r="L873" i="104"/>
  <c r="E873" i="104"/>
  <c r="F873" i="104" s="1"/>
  <c r="D873" i="104"/>
  <c r="C873" i="104"/>
  <c r="L872" i="104"/>
  <c r="E872" i="104"/>
  <c r="F872" i="104" s="1"/>
  <c r="D872" i="104"/>
  <c r="C872" i="104"/>
  <c r="L871" i="104"/>
  <c r="E871" i="104"/>
  <c r="F871" i="104" s="1"/>
  <c r="D871" i="104"/>
  <c r="C871" i="104"/>
  <c r="L870" i="104"/>
  <c r="E870" i="104"/>
  <c r="F870" i="104" s="1"/>
  <c r="D870" i="104"/>
  <c r="C870" i="104"/>
  <c r="L869" i="104"/>
  <c r="E869" i="104"/>
  <c r="F869" i="104" s="1"/>
  <c r="D869" i="104"/>
  <c r="C869" i="104"/>
  <c r="L868" i="104"/>
  <c r="E868" i="104"/>
  <c r="F868" i="104" s="1"/>
  <c r="D868" i="104"/>
  <c r="C868" i="104"/>
  <c r="L867" i="104"/>
  <c r="E867" i="104"/>
  <c r="F867" i="104" s="1"/>
  <c r="D867" i="104"/>
  <c r="C867" i="104"/>
  <c r="L866" i="104"/>
  <c r="D866" i="104"/>
  <c r="B866" i="104"/>
  <c r="A866" i="104"/>
  <c r="A865" i="104"/>
  <c r="D860" i="104"/>
  <c r="L859" i="104"/>
  <c r="E859" i="104"/>
  <c r="F859" i="104" s="1"/>
  <c r="D859" i="104"/>
  <c r="C859" i="104"/>
  <c r="L858" i="104"/>
  <c r="E858" i="104"/>
  <c r="F858" i="104" s="1"/>
  <c r="D858" i="104"/>
  <c r="C858" i="104"/>
  <c r="L857" i="104"/>
  <c r="E857" i="104"/>
  <c r="F857" i="104" s="1"/>
  <c r="D857" i="104"/>
  <c r="C857" i="104"/>
  <c r="L856" i="104"/>
  <c r="E856" i="104"/>
  <c r="F856" i="104" s="1"/>
  <c r="D856" i="104"/>
  <c r="C856" i="104"/>
  <c r="L855" i="104"/>
  <c r="E855" i="104"/>
  <c r="F855" i="104" s="1"/>
  <c r="D855" i="104"/>
  <c r="C855" i="104"/>
  <c r="L854" i="104"/>
  <c r="E854" i="104"/>
  <c r="F854" i="104" s="1"/>
  <c r="D854" i="104"/>
  <c r="C854" i="104"/>
  <c r="L853" i="104"/>
  <c r="E853" i="104"/>
  <c r="D853" i="104"/>
  <c r="C853" i="104"/>
  <c r="L852" i="104"/>
  <c r="D852" i="104"/>
  <c r="B852" i="104"/>
  <c r="A852" i="104"/>
  <c r="D850" i="104"/>
  <c r="L849" i="104"/>
  <c r="E849" i="104"/>
  <c r="F849" i="104" s="1"/>
  <c r="D849" i="104"/>
  <c r="C849" i="104"/>
  <c r="L848" i="104"/>
  <c r="E848" i="104"/>
  <c r="F848" i="104" s="1"/>
  <c r="D848" i="104"/>
  <c r="C848" i="104"/>
  <c r="L847" i="104"/>
  <c r="E847" i="104"/>
  <c r="F847" i="104" s="1"/>
  <c r="D847" i="104"/>
  <c r="C847" i="104"/>
  <c r="L846" i="104"/>
  <c r="E846" i="104"/>
  <c r="F846" i="104" s="1"/>
  <c r="D846" i="104"/>
  <c r="C846" i="104"/>
  <c r="L845" i="104"/>
  <c r="E845" i="104"/>
  <c r="F845" i="104" s="1"/>
  <c r="D845" i="104"/>
  <c r="C845" i="104"/>
  <c r="L844" i="104"/>
  <c r="E844" i="104"/>
  <c r="F844" i="104" s="1"/>
  <c r="D844" i="104"/>
  <c r="C844" i="104"/>
  <c r="L843" i="104"/>
  <c r="E843" i="104"/>
  <c r="F843" i="104" s="1"/>
  <c r="D843" i="104"/>
  <c r="C843" i="104"/>
  <c r="L842" i="104"/>
  <c r="E842" i="104"/>
  <c r="F842" i="104" s="1"/>
  <c r="D842" i="104"/>
  <c r="C842" i="104"/>
  <c r="L841" i="104"/>
  <c r="E841" i="104"/>
  <c r="F841" i="104" s="1"/>
  <c r="D841" i="104"/>
  <c r="C841" i="104"/>
  <c r="L840" i="104"/>
  <c r="E840" i="104"/>
  <c r="F840" i="104" s="1"/>
  <c r="D840" i="104"/>
  <c r="C840" i="104"/>
  <c r="L839" i="104"/>
  <c r="E839" i="104"/>
  <c r="F839" i="104" s="1"/>
  <c r="D839" i="104"/>
  <c r="C839" i="104"/>
  <c r="L838" i="104"/>
  <c r="E838" i="104"/>
  <c r="F838" i="104" s="1"/>
  <c r="D838" i="104"/>
  <c r="C838" i="104"/>
  <c r="L837" i="104"/>
  <c r="E837" i="104"/>
  <c r="F837" i="104" s="1"/>
  <c r="D837" i="104"/>
  <c r="C837" i="104"/>
  <c r="L836" i="104"/>
  <c r="E836" i="104"/>
  <c r="F836" i="104" s="1"/>
  <c r="D836" i="104"/>
  <c r="C836" i="104"/>
  <c r="L835" i="104"/>
  <c r="E835" i="104"/>
  <c r="F835" i="104" s="1"/>
  <c r="D835" i="104"/>
  <c r="C835" i="104"/>
  <c r="L834" i="104"/>
  <c r="E834" i="104"/>
  <c r="F834" i="104" s="1"/>
  <c r="D834" i="104"/>
  <c r="C834" i="104"/>
  <c r="L833" i="104"/>
  <c r="E833" i="104"/>
  <c r="F833" i="104" s="1"/>
  <c r="D833" i="104"/>
  <c r="C833" i="104"/>
  <c r="L832" i="104"/>
  <c r="E832" i="104"/>
  <c r="F832" i="104" s="1"/>
  <c r="D832" i="104"/>
  <c r="C832" i="104"/>
  <c r="L831" i="104"/>
  <c r="E831" i="104"/>
  <c r="F831" i="104" s="1"/>
  <c r="D831" i="104"/>
  <c r="C831" i="104"/>
  <c r="L830" i="104"/>
  <c r="E830" i="104"/>
  <c r="F830" i="104" s="1"/>
  <c r="D830" i="104"/>
  <c r="C830" i="104"/>
  <c r="L829" i="104"/>
  <c r="E829" i="104"/>
  <c r="F829" i="104" s="1"/>
  <c r="D829" i="104"/>
  <c r="C829" i="104"/>
  <c r="L828" i="104"/>
  <c r="E828" i="104"/>
  <c r="F828" i="104" s="1"/>
  <c r="D828" i="104"/>
  <c r="C828" i="104"/>
  <c r="L827" i="104"/>
  <c r="E827" i="104"/>
  <c r="E850" i="104" s="1"/>
  <c r="D827" i="104"/>
  <c r="C827" i="104"/>
  <c r="L826" i="104"/>
  <c r="D826" i="104"/>
  <c r="B826" i="104"/>
  <c r="A826" i="104"/>
  <c r="D824" i="104"/>
  <c r="L823" i="104"/>
  <c r="E823" i="104"/>
  <c r="F823" i="104" s="1"/>
  <c r="D823" i="104"/>
  <c r="C823" i="104"/>
  <c r="L822" i="104"/>
  <c r="E822" i="104"/>
  <c r="F822" i="104" s="1"/>
  <c r="D822" i="104"/>
  <c r="C822" i="104"/>
  <c r="L821" i="104"/>
  <c r="E821" i="104"/>
  <c r="F821" i="104" s="1"/>
  <c r="D821" i="104"/>
  <c r="C821" i="104"/>
  <c r="L820" i="104"/>
  <c r="E820" i="104"/>
  <c r="F820" i="104" s="1"/>
  <c r="D820" i="104"/>
  <c r="C820" i="104"/>
  <c r="L819" i="104"/>
  <c r="E819" i="104"/>
  <c r="F819" i="104" s="1"/>
  <c r="D819" i="104"/>
  <c r="C819" i="104"/>
  <c r="L818" i="104"/>
  <c r="E818" i="104"/>
  <c r="F818" i="104" s="1"/>
  <c r="D818" i="104"/>
  <c r="C818" i="104"/>
  <c r="L817" i="104"/>
  <c r="E817" i="104"/>
  <c r="F817" i="104" s="1"/>
  <c r="D817" i="104"/>
  <c r="C817" i="104"/>
  <c r="L816" i="104"/>
  <c r="E816" i="104"/>
  <c r="F816" i="104" s="1"/>
  <c r="D816" i="104"/>
  <c r="C816" i="104"/>
  <c r="L815" i="104"/>
  <c r="E815" i="104"/>
  <c r="F815" i="104" s="1"/>
  <c r="D815" i="104"/>
  <c r="C815" i="104"/>
  <c r="L814" i="104"/>
  <c r="E814" i="104"/>
  <c r="E824" i="104" s="1"/>
  <c r="E992" i="104" s="1"/>
  <c r="D814" i="104"/>
  <c r="C814" i="104"/>
  <c r="L813" i="104"/>
  <c r="D813" i="104"/>
  <c r="B813" i="104"/>
  <c r="A813" i="104"/>
  <c r="D811" i="104"/>
  <c r="L810" i="104"/>
  <c r="E810" i="104"/>
  <c r="E991" i="104" s="1"/>
  <c r="D810" i="104"/>
  <c r="C810" i="104"/>
  <c r="L809" i="104"/>
  <c r="D809" i="104"/>
  <c r="B809" i="104"/>
  <c r="A809" i="104"/>
  <c r="D803" i="104"/>
  <c r="C803" i="104"/>
  <c r="L802" i="104"/>
  <c r="E802" i="104"/>
  <c r="F802" i="104" s="1"/>
  <c r="D802" i="104"/>
  <c r="C802" i="104"/>
  <c r="L801" i="104"/>
  <c r="E801" i="104"/>
  <c r="F801" i="104" s="1"/>
  <c r="D801" i="104"/>
  <c r="C801" i="104"/>
  <c r="L800" i="104"/>
  <c r="E800" i="104"/>
  <c r="F800" i="104" s="1"/>
  <c r="D800" i="104"/>
  <c r="C800" i="104"/>
  <c r="L799" i="104"/>
  <c r="E799" i="104"/>
  <c r="F799" i="104" s="1"/>
  <c r="D799" i="104"/>
  <c r="C799" i="104"/>
  <c r="L798" i="104"/>
  <c r="E798" i="104"/>
  <c r="F798" i="104" s="1"/>
  <c r="D798" i="104"/>
  <c r="C798" i="104"/>
  <c r="L797" i="104"/>
  <c r="E797" i="104"/>
  <c r="F797" i="104" s="1"/>
  <c r="D797" i="104"/>
  <c r="C797" i="104"/>
  <c r="L796" i="104"/>
  <c r="E796" i="104"/>
  <c r="F796" i="104" s="1"/>
  <c r="D796" i="104"/>
  <c r="C796" i="104"/>
  <c r="L795" i="104"/>
  <c r="E795" i="104"/>
  <c r="F795" i="104" s="1"/>
  <c r="D795" i="104"/>
  <c r="C795" i="104"/>
  <c r="L794" i="104"/>
  <c r="E794" i="104"/>
  <c r="F794" i="104" s="1"/>
  <c r="D794" i="104"/>
  <c r="C794" i="104"/>
  <c r="L793" i="104"/>
  <c r="E793" i="104"/>
  <c r="F793" i="104" s="1"/>
  <c r="D793" i="104"/>
  <c r="C793" i="104"/>
  <c r="L792" i="104"/>
  <c r="E792" i="104"/>
  <c r="E803" i="104" s="1"/>
  <c r="E987" i="104" s="1"/>
  <c r="D792" i="104"/>
  <c r="C792" i="104"/>
  <c r="L791" i="104"/>
  <c r="D791" i="104"/>
  <c r="C791" i="104"/>
  <c r="B791" i="104"/>
  <c r="A791" i="104"/>
  <c r="D789" i="104"/>
  <c r="C789" i="104"/>
  <c r="D788" i="104"/>
  <c r="C788" i="104"/>
  <c r="L787" i="104"/>
  <c r="E787" i="104"/>
  <c r="F787" i="104" s="1"/>
  <c r="D787" i="104"/>
  <c r="C787" i="104"/>
  <c r="L786" i="104"/>
  <c r="E786" i="104"/>
  <c r="F786" i="104" s="1"/>
  <c r="D786" i="104"/>
  <c r="C786" i="104"/>
  <c r="L785" i="104"/>
  <c r="E785" i="104"/>
  <c r="F785" i="104" s="1"/>
  <c r="D785" i="104"/>
  <c r="C785" i="104"/>
  <c r="L784" i="104"/>
  <c r="E784" i="104"/>
  <c r="F784" i="104" s="1"/>
  <c r="D784" i="104"/>
  <c r="C784" i="104"/>
  <c r="L783" i="104"/>
  <c r="E783" i="104"/>
  <c r="F783" i="104" s="1"/>
  <c r="D783" i="104"/>
  <c r="C783" i="104"/>
  <c r="L782" i="104"/>
  <c r="E782" i="104"/>
  <c r="F782" i="104" s="1"/>
  <c r="D782" i="104"/>
  <c r="C782" i="104"/>
  <c r="L781" i="104"/>
  <c r="E781" i="104"/>
  <c r="F781" i="104" s="1"/>
  <c r="D781" i="104"/>
  <c r="C781" i="104"/>
  <c r="L780" i="104"/>
  <c r="E780" i="104"/>
  <c r="F780" i="104" s="1"/>
  <c r="D780" i="104"/>
  <c r="C780" i="104"/>
  <c r="L779" i="104"/>
  <c r="E779" i="104"/>
  <c r="F779" i="104" s="1"/>
  <c r="D779" i="104"/>
  <c r="C779" i="104"/>
  <c r="L778" i="104"/>
  <c r="E778" i="104"/>
  <c r="E788" i="104" s="1"/>
  <c r="D778" i="104"/>
  <c r="C778" i="104"/>
  <c r="L777" i="104"/>
  <c r="D777" i="104"/>
  <c r="C777" i="104"/>
  <c r="D776" i="104"/>
  <c r="C776" i="104"/>
  <c r="L775" i="104"/>
  <c r="E775" i="104"/>
  <c r="F775" i="104" s="1"/>
  <c r="D775" i="104"/>
  <c r="C775" i="104"/>
  <c r="L774" i="104"/>
  <c r="E774" i="104"/>
  <c r="F774" i="104" s="1"/>
  <c r="D774" i="104"/>
  <c r="C774" i="104"/>
  <c r="L773" i="104"/>
  <c r="E773" i="104"/>
  <c r="F773" i="104" s="1"/>
  <c r="D773" i="104"/>
  <c r="C773" i="104"/>
  <c r="L772" i="104"/>
  <c r="E772" i="104"/>
  <c r="F772" i="104" s="1"/>
  <c r="D772" i="104"/>
  <c r="C772" i="104"/>
  <c r="L771" i="104"/>
  <c r="E771" i="104"/>
  <c r="F771" i="104" s="1"/>
  <c r="D771" i="104"/>
  <c r="C771" i="104"/>
  <c r="L770" i="104"/>
  <c r="E770" i="104"/>
  <c r="F770" i="104" s="1"/>
  <c r="D770" i="104"/>
  <c r="C770" i="104"/>
  <c r="L769" i="104"/>
  <c r="E769" i="104"/>
  <c r="F769" i="104" s="1"/>
  <c r="D769" i="104"/>
  <c r="C769" i="104"/>
  <c r="L768" i="104"/>
  <c r="E768" i="104"/>
  <c r="F768" i="104" s="1"/>
  <c r="D768" i="104"/>
  <c r="C768" i="104"/>
  <c r="L767" i="104"/>
  <c r="E767" i="104"/>
  <c r="F767" i="104" s="1"/>
  <c r="D767" i="104"/>
  <c r="C767" i="104"/>
  <c r="L766" i="104"/>
  <c r="E766" i="104"/>
  <c r="D766" i="104"/>
  <c r="C766" i="104"/>
  <c r="L765" i="104"/>
  <c r="D765" i="104"/>
  <c r="C765" i="104"/>
  <c r="L764" i="104"/>
  <c r="D764" i="104"/>
  <c r="C764" i="104"/>
  <c r="L763" i="104"/>
  <c r="E763" i="104"/>
  <c r="F763" i="104" s="1"/>
  <c r="D763" i="104"/>
  <c r="C763" i="104"/>
  <c r="L762" i="104"/>
  <c r="E762" i="104"/>
  <c r="F762" i="104" s="1"/>
  <c r="D762" i="104"/>
  <c r="C762" i="104"/>
  <c r="L761" i="104"/>
  <c r="E761" i="104"/>
  <c r="F761" i="104" s="1"/>
  <c r="D761" i="104"/>
  <c r="C761" i="104"/>
  <c r="L760" i="104"/>
  <c r="E760" i="104"/>
  <c r="F760" i="104" s="1"/>
  <c r="D760" i="104"/>
  <c r="C760" i="104"/>
  <c r="L759" i="104"/>
  <c r="E759" i="104"/>
  <c r="F759" i="104" s="1"/>
  <c r="D759" i="104"/>
  <c r="C759" i="104"/>
  <c r="L758" i="104"/>
  <c r="E758" i="104"/>
  <c r="F758" i="104" s="1"/>
  <c r="D758" i="104"/>
  <c r="C758" i="104"/>
  <c r="L757" i="104"/>
  <c r="E757" i="104"/>
  <c r="F757" i="104" s="1"/>
  <c r="D757" i="104"/>
  <c r="C757" i="104"/>
  <c r="L756" i="104"/>
  <c r="E756" i="104"/>
  <c r="F756" i="104" s="1"/>
  <c r="D756" i="104"/>
  <c r="C756" i="104"/>
  <c r="L755" i="104"/>
  <c r="E755" i="104"/>
  <c r="F755" i="104" s="1"/>
  <c r="D755" i="104"/>
  <c r="C755" i="104"/>
  <c r="L754" i="104"/>
  <c r="E754" i="104"/>
  <c r="F754" i="104" s="1"/>
  <c r="D754" i="104"/>
  <c r="C754" i="104"/>
  <c r="L753" i="104"/>
  <c r="E753" i="104"/>
  <c r="F753" i="104" s="1"/>
  <c r="D753" i="104"/>
  <c r="C753" i="104"/>
  <c r="L752" i="104"/>
  <c r="E752" i="104"/>
  <c r="F752" i="104" s="1"/>
  <c r="D752" i="104"/>
  <c r="C752" i="104"/>
  <c r="L751" i="104"/>
  <c r="E751" i="104"/>
  <c r="F751" i="104" s="1"/>
  <c r="D751" i="104"/>
  <c r="C751" i="104"/>
  <c r="L750" i="104"/>
  <c r="E750" i="104"/>
  <c r="F750" i="104" s="1"/>
  <c r="D750" i="104"/>
  <c r="C750" i="104"/>
  <c r="L749" i="104"/>
  <c r="E749" i="104"/>
  <c r="F749" i="104" s="1"/>
  <c r="D749" i="104"/>
  <c r="C749" i="104"/>
  <c r="L748" i="104"/>
  <c r="E748" i="104"/>
  <c r="F748" i="104" s="1"/>
  <c r="D748" i="104"/>
  <c r="C748" i="104"/>
  <c r="L747" i="104"/>
  <c r="E747" i="104"/>
  <c r="F747" i="104" s="1"/>
  <c r="D747" i="104"/>
  <c r="C747" i="104"/>
  <c r="L746" i="104"/>
  <c r="E746" i="104"/>
  <c r="F746" i="104" s="1"/>
  <c r="D746" i="104"/>
  <c r="C746" i="104"/>
  <c r="L745" i="104"/>
  <c r="E745" i="104"/>
  <c r="F745" i="104" s="1"/>
  <c r="D745" i="104"/>
  <c r="C745" i="104"/>
  <c r="L744" i="104"/>
  <c r="E744" i="104"/>
  <c r="F744" i="104" s="1"/>
  <c r="D744" i="104"/>
  <c r="C744" i="104"/>
  <c r="L743" i="104"/>
  <c r="E743" i="104"/>
  <c r="F743" i="104" s="1"/>
  <c r="D743" i="104"/>
  <c r="C743" i="104"/>
  <c r="L742" i="104"/>
  <c r="E742" i="104"/>
  <c r="F742" i="104" s="1"/>
  <c r="D742" i="104"/>
  <c r="C742" i="104"/>
  <c r="L741" i="104"/>
  <c r="E741" i="104"/>
  <c r="F741" i="104" s="1"/>
  <c r="D741" i="104"/>
  <c r="C741" i="104"/>
  <c r="L740" i="104"/>
  <c r="E740" i="104"/>
  <c r="F740" i="104" s="1"/>
  <c r="D740" i="104"/>
  <c r="C740" i="104"/>
  <c r="L739" i="104"/>
  <c r="E739" i="104"/>
  <c r="F739" i="104" s="1"/>
  <c r="D739" i="104"/>
  <c r="C739" i="104"/>
  <c r="L738" i="104"/>
  <c r="E738" i="104"/>
  <c r="F738" i="104" s="1"/>
  <c r="D738" i="104"/>
  <c r="C738" i="104"/>
  <c r="L737" i="104"/>
  <c r="E737" i="104"/>
  <c r="F737" i="104" s="1"/>
  <c r="D737" i="104"/>
  <c r="C737" i="104"/>
  <c r="L736" i="104"/>
  <c r="E736" i="104"/>
  <c r="F736" i="104" s="1"/>
  <c r="D736" i="104"/>
  <c r="C736" i="104"/>
  <c r="L735" i="104"/>
  <c r="E735" i="104"/>
  <c r="F735" i="104" s="1"/>
  <c r="D735" i="104"/>
  <c r="C735" i="104"/>
  <c r="L734" i="104"/>
  <c r="E734" i="104"/>
  <c r="F734" i="104" s="1"/>
  <c r="D734" i="104"/>
  <c r="C734" i="104"/>
  <c r="L733" i="104"/>
  <c r="E733" i="104"/>
  <c r="F733" i="104" s="1"/>
  <c r="D733" i="104"/>
  <c r="C733" i="104"/>
  <c r="L732" i="104"/>
  <c r="E732" i="104"/>
  <c r="F732" i="104" s="1"/>
  <c r="D732" i="104"/>
  <c r="C732" i="104"/>
  <c r="L731" i="104"/>
  <c r="E731" i="104"/>
  <c r="F731" i="104" s="1"/>
  <c r="D731" i="104"/>
  <c r="C731" i="104"/>
  <c r="L730" i="104"/>
  <c r="E730" i="104"/>
  <c r="F730" i="104" s="1"/>
  <c r="D730" i="104"/>
  <c r="C730" i="104"/>
  <c r="L729" i="104"/>
  <c r="E729" i="104"/>
  <c r="F729" i="104" s="1"/>
  <c r="D729" i="104"/>
  <c r="C729" i="104"/>
  <c r="L728" i="104"/>
  <c r="E728" i="104"/>
  <c r="F728" i="104" s="1"/>
  <c r="D728" i="104"/>
  <c r="C728" i="104"/>
  <c r="L727" i="104"/>
  <c r="E727" i="104"/>
  <c r="F727" i="104" s="1"/>
  <c r="D727" i="104"/>
  <c r="C727" i="104"/>
  <c r="L726" i="104"/>
  <c r="E726" i="104"/>
  <c r="F726" i="104" s="1"/>
  <c r="D726" i="104"/>
  <c r="C726" i="104"/>
  <c r="L725" i="104"/>
  <c r="E725" i="104"/>
  <c r="F725" i="104" s="1"/>
  <c r="D725" i="104"/>
  <c r="C725" i="104"/>
  <c r="L724" i="104"/>
  <c r="E724" i="104"/>
  <c r="F724" i="104" s="1"/>
  <c r="D724" i="104"/>
  <c r="C724" i="104"/>
  <c r="L723" i="104"/>
  <c r="E723" i="104"/>
  <c r="F723" i="104" s="1"/>
  <c r="D723" i="104"/>
  <c r="C723" i="104"/>
  <c r="L722" i="104"/>
  <c r="E722" i="104"/>
  <c r="F722" i="104" s="1"/>
  <c r="D722" i="104"/>
  <c r="C722" i="104"/>
  <c r="L721" i="104"/>
  <c r="E721" i="104"/>
  <c r="F721" i="104" s="1"/>
  <c r="D721" i="104"/>
  <c r="C721" i="104"/>
  <c r="L720" i="104"/>
  <c r="E720" i="104"/>
  <c r="F720" i="104" s="1"/>
  <c r="D720" i="104"/>
  <c r="C720" i="104"/>
  <c r="L719" i="104"/>
  <c r="E719" i="104"/>
  <c r="F719" i="104" s="1"/>
  <c r="D719" i="104"/>
  <c r="C719" i="104"/>
  <c r="L718" i="104"/>
  <c r="E718" i="104"/>
  <c r="F718" i="104" s="1"/>
  <c r="D718" i="104"/>
  <c r="C718" i="104"/>
  <c r="L717" i="104"/>
  <c r="E717" i="104"/>
  <c r="F717" i="104" s="1"/>
  <c r="D717" i="104"/>
  <c r="C717" i="104"/>
  <c r="L716" i="104"/>
  <c r="E716" i="104"/>
  <c r="F716" i="104" s="1"/>
  <c r="D716" i="104"/>
  <c r="C716" i="104"/>
  <c r="L715" i="104"/>
  <c r="E715" i="104"/>
  <c r="F715" i="104" s="1"/>
  <c r="D715" i="104"/>
  <c r="C715" i="104"/>
  <c r="L714" i="104"/>
  <c r="E714" i="104"/>
  <c r="F714" i="104" s="1"/>
  <c r="D714" i="104"/>
  <c r="C714" i="104"/>
  <c r="L713" i="104"/>
  <c r="E713" i="104"/>
  <c r="F713" i="104" s="1"/>
  <c r="D713" i="104"/>
  <c r="C713" i="104"/>
  <c r="L712" i="104"/>
  <c r="E712" i="104"/>
  <c r="F712" i="104" s="1"/>
  <c r="D712" i="104"/>
  <c r="C712" i="104"/>
  <c r="L711" i="104"/>
  <c r="E711" i="104"/>
  <c r="F711" i="104" s="1"/>
  <c r="D711" i="104"/>
  <c r="C711" i="104"/>
  <c r="L710" i="104"/>
  <c r="E710" i="104"/>
  <c r="F710" i="104" s="1"/>
  <c r="D710" i="104"/>
  <c r="C710" i="104"/>
  <c r="L709" i="104"/>
  <c r="E709" i="104"/>
  <c r="E764" i="104" s="1"/>
  <c r="D709" i="104"/>
  <c r="C709" i="104"/>
  <c r="L708" i="104"/>
  <c r="D708" i="104"/>
  <c r="C708" i="104"/>
  <c r="L707" i="104"/>
  <c r="D707" i="104"/>
  <c r="C707" i="104"/>
  <c r="B707" i="104"/>
  <c r="A707" i="104"/>
  <c r="D705" i="104"/>
  <c r="L704" i="104"/>
  <c r="D704" i="104"/>
  <c r="C704" i="104"/>
  <c r="L703" i="104"/>
  <c r="D703" i="104"/>
  <c r="C703" i="104"/>
  <c r="L702" i="104"/>
  <c r="D702" i="104"/>
  <c r="C702" i="104"/>
  <c r="L701" i="104"/>
  <c r="D701" i="104"/>
  <c r="C701" i="104"/>
  <c r="L700" i="104"/>
  <c r="D700" i="104"/>
  <c r="C700" i="104"/>
  <c r="L699" i="104"/>
  <c r="D699" i="104"/>
  <c r="C699" i="104"/>
  <c r="L698" i="104"/>
  <c r="D698" i="104"/>
  <c r="C698" i="104"/>
  <c r="L697" i="104"/>
  <c r="D697" i="104"/>
  <c r="C697" i="104"/>
  <c r="L696" i="104"/>
  <c r="D696" i="104"/>
  <c r="C696" i="104"/>
  <c r="L695" i="104"/>
  <c r="D695" i="104"/>
  <c r="C695" i="104"/>
  <c r="L694" i="104"/>
  <c r="D694" i="104"/>
  <c r="C694" i="104"/>
  <c r="L693" i="104"/>
  <c r="D693" i="104"/>
  <c r="C693" i="104"/>
  <c r="L692" i="104"/>
  <c r="D692" i="104"/>
  <c r="C692" i="104"/>
  <c r="L691" i="104"/>
  <c r="D691" i="104"/>
  <c r="C691" i="104"/>
  <c r="L690" i="104"/>
  <c r="D690" i="104"/>
  <c r="C690" i="104"/>
  <c r="L689" i="104"/>
  <c r="D689" i="104"/>
  <c r="C689" i="104"/>
  <c r="L688" i="104"/>
  <c r="D688" i="104"/>
  <c r="C688" i="104"/>
  <c r="L687" i="104"/>
  <c r="D687" i="104"/>
  <c r="C687" i="104"/>
  <c r="L686" i="104"/>
  <c r="D686" i="104"/>
  <c r="C686" i="104"/>
  <c r="L685" i="104"/>
  <c r="D685" i="104"/>
  <c r="C685" i="104"/>
  <c r="L684" i="104"/>
  <c r="D684" i="104"/>
  <c r="C684" i="104"/>
  <c r="L683" i="104"/>
  <c r="D683" i="104"/>
  <c r="C683" i="104"/>
  <c r="L682" i="104"/>
  <c r="D682" i="104"/>
  <c r="C682" i="104"/>
  <c r="L681" i="104"/>
  <c r="D681" i="104"/>
  <c r="C681" i="104"/>
  <c r="L680" i="104"/>
  <c r="D680" i="104"/>
  <c r="C680" i="104"/>
  <c r="L679" i="104"/>
  <c r="D679" i="104"/>
  <c r="C679" i="104"/>
  <c r="L678" i="104"/>
  <c r="D678" i="104"/>
  <c r="C678" i="104"/>
  <c r="L677" i="104"/>
  <c r="D677" i="104"/>
  <c r="C677" i="104"/>
  <c r="L676" i="104"/>
  <c r="D676" i="104"/>
  <c r="C676" i="104"/>
  <c r="L675" i="104"/>
  <c r="D675" i="104"/>
  <c r="C675" i="104"/>
  <c r="L674" i="104"/>
  <c r="D674" i="104"/>
  <c r="C674" i="104"/>
  <c r="L673" i="104"/>
  <c r="D673" i="104"/>
  <c r="C673" i="104"/>
  <c r="B673" i="104"/>
  <c r="A673" i="104"/>
  <c r="C672" i="104"/>
  <c r="L671" i="104"/>
  <c r="D671" i="104"/>
  <c r="L670" i="104"/>
  <c r="E670" i="104"/>
  <c r="F670" i="104" s="1"/>
  <c r="D670" i="104"/>
  <c r="C670" i="104"/>
  <c r="L669" i="104"/>
  <c r="E669" i="104"/>
  <c r="F669" i="104" s="1"/>
  <c r="D669" i="104"/>
  <c r="C669" i="104"/>
  <c r="L668" i="104"/>
  <c r="E668" i="104"/>
  <c r="F668" i="104" s="1"/>
  <c r="D668" i="104"/>
  <c r="C668" i="104"/>
  <c r="L667" i="104"/>
  <c r="E667" i="104"/>
  <c r="F667" i="104" s="1"/>
  <c r="D667" i="104"/>
  <c r="C667" i="104"/>
  <c r="L666" i="104"/>
  <c r="E666" i="104"/>
  <c r="F666" i="104" s="1"/>
  <c r="D666" i="104"/>
  <c r="C666" i="104"/>
  <c r="L665" i="104"/>
  <c r="E665" i="104"/>
  <c r="F665" i="104" s="1"/>
  <c r="D665" i="104"/>
  <c r="C665" i="104"/>
  <c r="L664" i="104"/>
  <c r="E664" i="104"/>
  <c r="F664" i="104" s="1"/>
  <c r="D664" i="104"/>
  <c r="C664" i="104"/>
  <c r="L663" i="104"/>
  <c r="E663" i="104"/>
  <c r="F663" i="104" s="1"/>
  <c r="D663" i="104"/>
  <c r="C663" i="104"/>
  <c r="L662" i="104"/>
  <c r="E662" i="104"/>
  <c r="F662" i="104" s="1"/>
  <c r="D662" i="104"/>
  <c r="C662" i="104"/>
  <c r="L661" i="104"/>
  <c r="E661" i="104"/>
  <c r="F661" i="104" s="1"/>
  <c r="D661" i="104"/>
  <c r="C661" i="104"/>
  <c r="L660" i="104"/>
  <c r="E660" i="104"/>
  <c r="F660" i="104" s="1"/>
  <c r="D660" i="104"/>
  <c r="C660" i="104"/>
  <c r="L659" i="104"/>
  <c r="E659" i="104"/>
  <c r="F659" i="104" s="1"/>
  <c r="D659" i="104"/>
  <c r="C659" i="104"/>
  <c r="L658" i="104"/>
  <c r="E658" i="104"/>
  <c r="F658" i="104" s="1"/>
  <c r="D658" i="104"/>
  <c r="C658" i="104"/>
  <c r="L657" i="104"/>
  <c r="E657" i="104"/>
  <c r="F657" i="104" s="1"/>
  <c r="D657" i="104"/>
  <c r="C657" i="104"/>
  <c r="L656" i="104"/>
  <c r="E656" i="104"/>
  <c r="F656" i="104" s="1"/>
  <c r="D656" i="104"/>
  <c r="C656" i="104"/>
  <c r="L655" i="104"/>
  <c r="E655" i="104"/>
  <c r="F655" i="104" s="1"/>
  <c r="D655" i="104"/>
  <c r="C655" i="104"/>
  <c r="L654" i="104"/>
  <c r="E654" i="104"/>
  <c r="F654" i="104" s="1"/>
  <c r="D654" i="104"/>
  <c r="C654" i="104"/>
  <c r="L653" i="104"/>
  <c r="E653" i="104"/>
  <c r="F653" i="104" s="1"/>
  <c r="D653" i="104"/>
  <c r="C653" i="104"/>
  <c r="L652" i="104"/>
  <c r="E652" i="104"/>
  <c r="F652" i="104" s="1"/>
  <c r="D652" i="104"/>
  <c r="C652" i="104"/>
  <c r="L651" i="104"/>
  <c r="E651" i="104"/>
  <c r="D651" i="104"/>
  <c r="C651" i="104"/>
  <c r="L650" i="104"/>
  <c r="D650" i="104"/>
  <c r="C650" i="104"/>
  <c r="B650" i="104"/>
  <c r="A650" i="104"/>
  <c r="D648" i="104"/>
  <c r="C648" i="104"/>
  <c r="L647" i="104"/>
  <c r="E647" i="104"/>
  <c r="F647" i="104" s="1"/>
  <c r="D647" i="104"/>
  <c r="C647" i="104"/>
  <c r="L646" i="104"/>
  <c r="E646" i="104"/>
  <c r="F646" i="104" s="1"/>
  <c r="D646" i="104"/>
  <c r="C646" i="104"/>
  <c r="L645" i="104"/>
  <c r="D645" i="104"/>
  <c r="C645" i="104"/>
  <c r="L644" i="104"/>
  <c r="E644" i="104"/>
  <c r="F644" i="104" s="1"/>
  <c r="D644" i="104"/>
  <c r="C644" i="104"/>
  <c r="L643" i="104"/>
  <c r="D643" i="104"/>
  <c r="C643" i="104"/>
  <c r="L642" i="104"/>
  <c r="D642" i="104"/>
  <c r="C642" i="104"/>
  <c r="L641" i="104"/>
  <c r="E641" i="104"/>
  <c r="F641" i="104" s="1"/>
  <c r="D641" i="104"/>
  <c r="C641" i="104"/>
  <c r="L640" i="104"/>
  <c r="E640" i="104"/>
  <c r="F640" i="104" s="1"/>
  <c r="D640" i="104"/>
  <c r="C640" i="104"/>
  <c r="L639" i="104"/>
  <c r="D639" i="104"/>
  <c r="C639" i="104"/>
  <c r="L638" i="104"/>
  <c r="E638" i="104"/>
  <c r="F638" i="104" s="1"/>
  <c r="D638" i="104"/>
  <c r="C638" i="104"/>
  <c r="L637" i="104"/>
  <c r="D637" i="104"/>
  <c r="C637" i="104"/>
  <c r="L636" i="104"/>
  <c r="D636" i="104"/>
  <c r="C636" i="104"/>
  <c r="L635" i="104"/>
  <c r="D635" i="104"/>
  <c r="C635" i="104"/>
  <c r="L634" i="104"/>
  <c r="E634" i="104"/>
  <c r="F634" i="104" s="1"/>
  <c r="D634" i="104"/>
  <c r="C634" i="104"/>
  <c r="L633" i="104"/>
  <c r="D633" i="104"/>
  <c r="C633" i="104"/>
  <c r="L632" i="104"/>
  <c r="E632" i="104"/>
  <c r="F632" i="104" s="1"/>
  <c r="D632" i="104"/>
  <c r="C632" i="104"/>
  <c r="L631" i="104"/>
  <c r="D631" i="104"/>
  <c r="C631" i="104"/>
  <c r="L630" i="104"/>
  <c r="E630" i="104"/>
  <c r="F630" i="104" s="1"/>
  <c r="D630" i="104"/>
  <c r="C630" i="104"/>
  <c r="L629" i="104"/>
  <c r="D629" i="104"/>
  <c r="C629" i="104"/>
  <c r="L628" i="104"/>
  <c r="D628" i="104"/>
  <c r="C628" i="104"/>
  <c r="L627" i="104"/>
  <c r="D627" i="104"/>
  <c r="C627" i="104"/>
  <c r="L626" i="104"/>
  <c r="D626" i="104"/>
  <c r="C626" i="104"/>
  <c r="L625" i="104"/>
  <c r="D625" i="104"/>
  <c r="C625" i="104"/>
  <c r="L624" i="104"/>
  <c r="D624" i="104"/>
  <c r="C624" i="104"/>
  <c r="L623" i="104"/>
  <c r="D623" i="104"/>
  <c r="C623" i="104"/>
  <c r="L622" i="104"/>
  <c r="D622" i="104"/>
  <c r="C622" i="104"/>
  <c r="L621" i="104"/>
  <c r="D621" i="104"/>
  <c r="D983" i="104" s="1"/>
  <c r="D27" i="117" s="1"/>
  <c r="B621" i="104"/>
  <c r="A621" i="104"/>
  <c r="D619" i="104"/>
  <c r="L618" i="104"/>
  <c r="E618" i="104"/>
  <c r="F618" i="104" s="1"/>
  <c r="D618" i="104"/>
  <c r="C618" i="104"/>
  <c r="L617" i="104"/>
  <c r="E617" i="104"/>
  <c r="F617" i="104" s="1"/>
  <c r="D617" i="104"/>
  <c r="C617" i="104"/>
  <c r="L616" i="104"/>
  <c r="E616" i="104"/>
  <c r="F616" i="104" s="1"/>
  <c r="D616" i="104"/>
  <c r="C616" i="104"/>
  <c r="L615" i="104"/>
  <c r="E615" i="104"/>
  <c r="F615" i="104" s="1"/>
  <c r="D615" i="104"/>
  <c r="C615" i="104"/>
  <c r="L614" i="104"/>
  <c r="E614" i="104"/>
  <c r="F614" i="104" s="1"/>
  <c r="D614" i="104"/>
  <c r="C614" i="104"/>
  <c r="L613" i="104"/>
  <c r="E613" i="104"/>
  <c r="F613" i="104" s="1"/>
  <c r="D613" i="104"/>
  <c r="C613" i="104"/>
  <c r="L612" i="104"/>
  <c r="E612" i="104"/>
  <c r="F612" i="104" s="1"/>
  <c r="D612" i="104"/>
  <c r="C612" i="104"/>
  <c r="L611" i="104"/>
  <c r="E611" i="104"/>
  <c r="F611" i="104" s="1"/>
  <c r="D611" i="104"/>
  <c r="C611" i="104"/>
  <c r="L610" i="104"/>
  <c r="E610" i="104"/>
  <c r="F610" i="104" s="1"/>
  <c r="D610" i="104"/>
  <c r="C610" i="104"/>
  <c r="L609" i="104"/>
  <c r="E609" i="104"/>
  <c r="F609" i="104" s="1"/>
  <c r="D609" i="104"/>
  <c r="C609" i="104"/>
  <c r="L608" i="104"/>
  <c r="E608" i="104"/>
  <c r="F608" i="104" s="1"/>
  <c r="D608" i="104"/>
  <c r="C608" i="104"/>
  <c r="L607" i="104"/>
  <c r="E607" i="104"/>
  <c r="F607" i="104" s="1"/>
  <c r="D607" i="104"/>
  <c r="C607" i="104"/>
  <c r="L606" i="104"/>
  <c r="E606" i="104"/>
  <c r="F606" i="104" s="1"/>
  <c r="D606" i="104"/>
  <c r="C606" i="104"/>
  <c r="L605" i="104"/>
  <c r="E605" i="104"/>
  <c r="F605" i="104" s="1"/>
  <c r="D605" i="104"/>
  <c r="C605" i="104"/>
  <c r="L604" i="104"/>
  <c r="E604" i="104"/>
  <c r="F604" i="104" s="1"/>
  <c r="D604" i="104"/>
  <c r="C604" i="104"/>
  <c r="L603" i="104"/>
  <c r="E603" i="104"/>
  <c r="F603" i="104" s="1"/>
  <c r="D603" i="104"/>
  <c r="C603" i="104"/>
  <c r="L602" i="104"/>
  <c r="E602" i="104"/>
  <c r="F602" i="104" s="1"/>
  <c r="D602" i="104"/>
  <c r="C602" i="104"/>
  <c r="L601" i="104"/>
  <c r="E601" i="104"/>
  <c r="F601" i="104" s="1"/>
  <c r="D601" i="104"/>
  <c r="C601" i="104"/>
  <c r="L600" i="104"/>
  <c r="E600" i="104"/>
  <c r="F600" i="104" s="1"/>
  <c r="D600" i="104"/>
  <c r="C600" i="104"/>
  <c r="L599" i="104"/>
  <c r="E599" i="104"/>
  <c r="F599" i="104" s="1"/>
  <c r="D599" i="104"/>
  <c r="C599" i="104"/>
  <c r="L598" i="104"/>
  <c r="E598" i="104"/>
  <c r="F598" i="104" s="1"/>
  <c r="D598" i="104"/>
  <c r="C598" i="104"/>
  <c r="L597" i="104"/>
  <c r="E597" i="104"/>
  <c r="F597" i="104" s="1"/>
  <c r="D597" i="104"/>
  <c r="C597" i="104"/>
  <c r="L596" i="104"/>
  <c r="E596" i="104"/>
  <c r="F596" i="104" s="1"/>
  <c r="D596" i="104"/>
  <c r="C596" i="104"/>
  <c r="L595" i="104"/>
  <c r="E595" i="104"/>
  <c r="F595" i="104" s="1"/>
  <c r="D595" i="104"/>
  <c r="C595" i="104"/>
  <c r="L594" i="104"/>
  <c r="E594" i="104"/>
  <c r="F594" i="104" s="1"/>
  <c r="D594" i="104"/>
  <c r="C594" i="104"/>
  <c r="L593" i="104"/>
  <c r="E593" i="104"/>
  <c r="F593" i="104" s="1"/>
  <c r="D593" i="104"/>
  <c r="C593" i="104"/>
  <c r="L592" i="104"/>
  <c r="E592" i="104"/>
  <c r="F592" i="104" s="1"/>
  <c r="D592" i="104"/>
  <c r="C592" i="104"/>
  <c r="L591" i="104"/>
  <c r="E591" i="104"/>
  <c r="F591" i="104" s="1"/>
  <c r="D591" i="104"/>
  <c r="C591" i="104"/>
  <c r="L590" i="104"/>
  <c r="E590" i="104"/>
  <c r="F590" i="104" s="1"/>
  <c r="D590" i="104"/>
  <c r="C590" i="104"/>
  <c r="L589" i="104"/>
  <c r="E589" i="104"/>
  <c r="F589" i="104" s="1"/>
  <c r="D589" i="104"/>
  <c r="C589" i="104"/>
  <c r="L588" i="104"/>
  <c r="E588" i="104"/>
  <c r="E620" i="104" s="1"/>
  <c r="D588" i="104"/>
  <c r="C588" i="104"/>
  <c r="L587" i="104"/>
  <c r="E587" i="104"/>
  <c r="F587" i="104" s="1"/>
  <c r="D587" i="104"/>
  <c r="C587" i="104"/>
  <c r="L586" i="104"/>
  <c r="D586" i="104"/>
  <c r="C586" i="104"/>
  <c r="L585" i="104"/>
  <c r="D585" i="104"/>
  <c r="B585" i="104"/>
  <c r="A585" i="104"/>
  <c r="D583" i="104"/>
  <c r="L582" i="104"/>
  <c r="E582" i="104"/>
  <c r="E583" i="104" s="1"/>
  <c r="E981" i="104" s="1"/>
  <c r="D582" i="104"/>
  <c r="C582" i="104"/>
  <c r="L581" i="104"/>
  <c r="D581" i="104"/>
  <c r="B581" i="104"/>
  <c r="A581" i="104"/>
  <c r="D579" i="104"/>
  <c r="L578" i="104"/>
  <c r="E578" i="104"/>
  <c r="F578" i="104" s="1"/>
  <c r="D578" i="104"/>
  <c r="C578" i="104"/>
  <c r="L577" i="104"/>
  <c r="E577" i="104"/>
  <c r="F577" i="104" s="1"/>
  <c r="D577" i="104"/>
  <c r="C577" i="104"/>
  <c r="E576" i="104"/>
  <c r="F576" i="104" s="1"/>
  <c r="D576" i="104"/>
  <c r="C576" i="104"/>
  <c r="L575" i="104"/>
  <c r="E575" i="104"/>
  <c r="F575" i="104" s="1"/>
  <c r="D575" i="104"/>
  <c r="C575" i="104"/>
  <c r="L574" i="104"/>
  <c r="E574" i="104"/>
  <c r="E579" i="104" s="1"/>
  <c r="E980" i="104" s="1"/>
  <c r="D574" i="104"/>
  <c r="C574" i="104"/>
  <c r="L573" i="104"/>
  <c r="D573" i="104"/>
  <c r="B573" i="104"/>
  <c r="A573" i="104"/>
  <c r="D571" i="104"/>
  <c r="L570" i="104"/>
  <c r="E570" i="104"/>
  <c r="F570" i="104" s="1"/>
  <c r="D570" i="104"/>
  <c r="C570" i="104"/>
  <c r="L569" i="104"/>
  <c r="E569" i="104"/>
  <c r="F569" i="104" s="1"/>
  <c r="D569" i="104"/>
  <c r="C569" i="104"/>
  <c r="L568" i="104"/>
  <c r="E568" i="104"/>
  <c r="F568" i="104" s="1"/>
  <c r="D568" i="104"/>
  <c r="C568" i="104"/>
  <c r="L567" i="104"/>
  <c r="E567" i="104"/>
  <c r="F567" i="104" s="1"/>
  <c r="D567" i="104"/>
  <c r="C567" i="104"/>
  <c r="L566" i="104"/>
  <c r="E566" i="104"/>
  <c r="F566" i="104" s="1"/>
  <c r="D566" i="104"/>
  <c r="C566" i="104"/>
  <c r="L565" i="104"/>
  <c r="E565" i="104"/>
  <c r="F565" i="104" s="1"/>
  <c r="D565" i="104"/>
  <c r="C565" i="104"/>
  <c r="L564" i="104"/>
  <c r="E564" i="104"/>
  <c r="F564" i="104" s="1"/>
  <c r="D564" i="104"/>
  <c r="C564" i="104"/>
  <c r="L563" i="104"/>
  <c r="E563" i="104"/>
  <c r="F563" i="104" s="1"/>
  <c r="D563" i="104"/>
  <c r="C563" i="104"/>
  <c r="L562" i="104"/>
  <c r="E562" i="104"/>
  <c r="F562" i="104" s="1"/>
  <c r="D562" i="104"/>
  <c r="C562" i="104"/>
  <c r="L561" i="104"/>
  <c r="E561" i="104"/>
  <c r="F561" i="104" s="1"/>
  <c r="D561" i="104"/>
  <c r="C561" i="104"/>
  <c r="L560" i="104"/>
  <c r="E560" i="104"/>
  <c r="F560" i="104" s="1"/>
  <c r="D560" i="104"/>
  <c r="C560" i="104"/>
  <c r="L559" i="104"/>
  <c r="E559" i="104"/>
  <c r="F559" i="104" s="1"/>
  <c r="D559" i="104"/>
  <c r="C559" i="104"/>
  <c r="L558" i="104"/>
  <c r="E558" i="104"/>
  <c r="F558" i="104" s="1"/>
  <c r="D558" i="104"/>
  <c r="C558" i="104"/>
  <c r="L557" i="104"/>
  <c r="E557" i="104"/>
  <c r="F557" i="104" s="1"/>
  <c r="D557" i="104"/>
  <c r="C557" i="104"/>
  <c r="L556" i="104"/>
  <c r="E556" i="104"/>
  <c r="F556" i="104" s="1"/>
  <c r="D556" i="104"/>
  <c r="C556" i="104"/>
  <c r="L555" i="104"/>
  <c r="E555" i="104"/>
  <c r="F555" i="104" s="1"/>
  <c r="D555" i="104"/>
  <c r="C555" i="104"/>
  <c r="L554" i="104"/>
  <c r="E554" i="104"/>
  <c r="F554" i="104" s="1"/>
  <c r="D554" i="104"/>
  <c r="C554" i="104"/>
  <c r="L553" i="104"/>
  <c r="E553" i="104"/>
  <c r="F553" i="104" s="1"/>
  <c r="D553" i="104"/>
  <c r="C553" i="104"/>
  <c r="L552" i="104"/>
  <c r="E552" i="104"/>
  <c r="F552" i="104" s="1"/>
  <c r="D552" i="104"/>
  <c r="C552" i="104"/>
  <c r="L551" i="104"/>
  <c r="E551" i="104"/>
  <c r="F551" i="104" s="1"/>
  <c r="D551" i="104"/>
  <c r="C551" i="104"/>
  <c r="L550" i="104"/>
  <c r="E550" i="104"/>
  <c r="F550" i="104" s="1"/>
  <c r="D550" i="104"/>
  <c r="C550" i="104"/>
  <c r="L549" i="104"/>
  <c r="E549" i="104"/>
  <c r="F549" i="104" s="1"/>
  <c r="D549" i="104"/>
  <c r="C549" i="104"/>
  <c r="L548" i="104"/>
  <c r="E548" i="104"/>
  <c r="F548" i="104" s="1"/>
  <c r="D548" i="104"/>
  <c r="C548" i="104"/>
  <c r="L547" i="104"/>
  <c r="E547" i="104"/>
  <c r="F547" i="104" s="1"/>
  <c r="D547" i="104"/>
  <c r="C547" i="104"/>
  <c r="L546" i="104"/>
  <c r="E546" i="104"/>
  <c r="F546" i="104" s="1"/>
  <c r="D546" i="104"/>
  <c r="C546" i="104"/>
  <c r="L545" i="104"/>
  <c r="E545" i="104"/>
  <c r="F545" i="104" s="1"/>
  <c r="D545" i="104"/>
  <c r="C545" i="104"/>
  <c r="L544" i="104"/>
  <c r="E544" i="104"/>
  <c r="F544" i="104" s="1"/>
  <c r="D544" i="104"/>
  <c r="C544" i="104"/>
  <c r="L543" i="104"/>
  <c r="E543" i="104"/>
  <c r="F543" i="104" s="1"/>
  <c r="D543" i="104"/>
  <c r="C543" i="104"/>
  <c r="L542" i="104"/>
  <c r="E542" i="104"/>
  <c r="F542" i="104" s="1"/>
  <c r="D542" i="104"/>
  <c r="C542" i="104"/>
  <c r="L541" i="104"/>
  <c r="E541" i="104"/>
  <c r="F541" i="104" s="1"/>
  <c r="D541" i="104"/>
  <c r="C541" i="104"/>
  <c r="L540" i="104"/>
  <c r="E540" i="104"/>
  <c r="F540" i="104" s="1"/>
  <c r="D540" i="104"/>
  <c r="C540" i="104"/>
  <c r="L539" i="104"/>
  <c r="E539" i="104"/>
  <c r="F539" i="104" s="1"/>
  <c r="D539" i="104"/>
  <c r="C539" i="104"/>
  <c r="L538" i="104"/>
  <c r="E538" i="104"/>
  <c r="F538" i="104" s="1"/>
  <c r="D538" i="104"/>
  <c r="C538" i="104"/>
  <c r="L537" i="104"/>
  <c r="E537" i="104"/>
  <c r="F537" i="104" s="1"/>
  <c r="D537" i="104"/>
  <c r="C537" i="104"/>
  <c r="L536" i="104"/>
  <c r="E536" i="104"/>
  <c r="F536" i="104" s="1"/>
  <c r="D536" i="104"/>
  <c r="C536" i="104"/>
  <c r="L535" i="104"/>
  <c r="E535" i="104"/>
  <c r="F535" i="104" s="1"/>
  <c r="D535" i="104"/>
  <c r="C535" i="104"/>
  <c r="L534" i="104"/>
  <c r="E534" i="104"/>
  <c r="F534" i="104" s="1"/>
  <c r="D534" i="104"/>
  <c r="C534" i="104"/>
  <c r="L533" i="104"/>
  <c r="E533" i="104"/>
  <c r="F533" i="104" s="1"/>
  <c r="D533" i="104"/>
  <c r="C533" i="104"/>
  <c r="L532" i="104"/>
  <c r="E532" i="104"/>
  <c r="F532" i="104" s="1"/>
  <c r="D532" i="104"/>
  <c r="C532" i="104"/>
  <c r="L531" i="104"/>
  <c r="E531" i="104"/>
  <c r="F531" i="104" s="1"/>
  <c r="D531" i="104"/>
  <c r="C531" i="104"/>
  <c r="L530" i="104"/>
  <c r="E530" i="104"/>
  <c r="F530" i="104" s="1"/>
  <c r="D530" i="104"/>
  <c r="C530" i="104"/>
  <c r="L529" i="104"/>
  <c r="E529" i="104"/>
  <c r="F529" i="104" s="1"/>
  <c r="D529" i="104"/>
  <c r="C529" i="104"/>
  <c r="L528" i="104"/>
  <c r="E528" i="104"/>
  <c r="F528" i="104" s="1"/>
  <c r="D528" i="104"/>
  <c r="C528" i="104"/>
  <c r="L527" i="104"/>
  <c r="E527" i="104"/>
  <c r="F527" i="104" s="1"/>
  <c r="D527" i="104"/>
  <c r="C527" i="104"/>
  <c r="L526" i="104"/>
  <c r="E526" i="104"/>
  <c r="F526" i="104" s="1"/>
  <c r="D526" i="104"/>
  <c r="C526" i="104"/>
  <c r="L525" i="104"/>
  <c r="E525" i="104"/>
  <c r="F525" i="104" s="1"/>
  <c r="D525" i="104"/>
  <c r="C525" i="104"/>
  <c r="L524" i="104"/>
  <c r="E524" i="104"/>
  <c r="F524" i="104" s="1"/>
  <c r="D524" i="104"/>
  <c r="C524" i="104"/>
  <c r="L523" i="104"/>
  <c r="E523" i="104"/>
  <c r="F523" i="104" s="1"/>
  <c r="D523" i="104"/>
  <c r="C523" i="104"/>
  <c r="L522" i="104"/>
  <c r="E522" i="104"/>
  <c r="F522" i="104" s="1"/>
  <c r="D522" i="104"/>
  <c r="C522" i="104"/>
  <c r="L521" i="104"/>
  <c r="E521" i="104"/>
  <c r="D521" i="104"/>
  <c r="C521" i="104"/>
  <c r="L520" i="104"/>
  <c r="D520" i="104"/>
  <c r="B520" i="104"/>
  <c r="A520" i="104"/>
  <c r="D518" i="104"/>
  <c r="L517" i="104"/>
  <c r="E517" i="104"/>
  <c r="F517" i="104" s="1"/>
  <c r="D517" i="104"/>
  <c r="C517" i="104"/>
  <c r="L516" i="104"/>
  <c r="D516" i="104"/>
  <c r="C516" i="104"/>
  <c r="L515" i="104"/>
  <c r="D515" i="104"/>
  <c r="C515" i="104"/>
  <c r="L514" i="104"/>
  <c r="D514" i="104"/>
  <c r="C514" i="104"/>
  <c r="L513" i="104"/>
  <c r="D513" i="104"/>
  <c r="C513" i="104"/>
  <c r="L512" i="104"/>
  <c r="D512" i="104"/>
  <c r="C512" i="104"/>
  <c r="L511" i="104"/>
  <c r="D511" i="104"/>
  <c r="C511" i="104"/>
  <c r="L510" i="104"/>
  <c r="D510" i="104"/>
  <c r="C510" i="104"/>
  <c r="L509" i="104"/>
  <c r="D509" i="104"/>
  <c r="C509" i="104"/>
  <c r="L508" i="104"/>
  <c r="D508" i="104"/>
  <c r="C508" i="104"/>
  <c r="L507" i="104"/>
  <c r="D507" i="104"/>
  <c r="C507" i="104"/>
  <c r="L506" i="104"/>
  <c r="D506" i="104"/>
  <c r="C506" i="104"/>
  <c r="L505" i="104"/>
  <c r="D505" i="104"/>
  <c r="C505" i="104"/>
  <c r="L504" i="104"/>
  <c r="D504" i="104"/>
  <c r="C504" i="104"/>
  <c r="L503" i="104"/>
  <c r="D503" i="104"/>
  <c r="C503" i="104"/>
  <c r="L502" i="104"/>
  <c r="D502" i="104"/>
  <c r="C502" i="104"/>
  <c r="L501" i="104"/>
  <c r="D501" i="104"/>
  <c r="C501" i="104"/>
  <c r="L500" i="104"/>
  <c r="D500" i="104"/>
  <c r="C500" i="104"/>
  <c r="L499" i="104"/>
  <c r="D499" i="104"/>
  <c r="C499" i="104"/>
  <c r="L498" i="104"/>
  <c r="D498" i="104"/>
  <c r="C498" i="104"/>
  <c r="L497" i="104"/>
  <c r="D497" i="104"/>
  <c r="C497" i="104"/>
  <c r="L496" i="104"/>
  <c r="D496" i="104"/>
  <c r="C496" i="104"/>
  <c r="L495" i="104"/>
  <c r="D495" i="104"/>
  <c r="C495" i="104"/>
  <c r="L494" i="104"/>
  <c r="D494" i="104"/>
  <c r="C494" i="104"/>
  <c r="L493" i="104"/>
  <c r="D493" i="104"/>
  <c r="C493" i="104"/>
  <c r="L492" i="104"/>
  <c r="D492" i="104"/>
  <c r="C492" i="104"/>
  <c r="L491" i="104"/>
  <c r="D491" i="104"/>
  <c r="C491" i="104"/>
  <c r="L490" i="104"/>
  <c r="D490" i="104"/>
  <c r="C490" i="104"/>
  <c r="L489" i="104"/>
  <c r="D489" i="104"/>
  <c r="C489" i="104"/>
  <c r="L488" i="104"/>
  <c r="D488" i="104"/>
  <c r="C488" i="104"/>
  <c r="L487" i="104"/>
  <c r="D487" i="104"/>
  <c r="C487" i="104"/>
  <c r="L486" i="104"/>
  <c r="D486" i="104"/>
  <c r="C486" i="104"/>
  <c r="L485" i="104"/>
  <c r="D485" i="104"/>
  <c r="C485" i="104"/>
  <c r="L484" i="104"/>
  <c r="D484" i="104"/>
  <c r="C484" i="104"/>
  <c r="L483" i="104"/>
  <c r="D483" i="104"/>
  <c r="C483" i="104"/>
  <c r="L482" i="104"/>
  <c r="D482" i="104"/>
  <c r="C482" i="104"/>
  <c r="L481" i="104"/>
  <c r="D481" i="104"/>
  <c r="C481" i="104"/>
  <c r="L480" i="104"/>
  <c r="D480" i="104"/>
  <c r="C480" i="104"/>
  <c r="L479" i="104"/>
  <c r="D479" i="104"/>
  <c r="C479" i="104"/>
  <c r="L478" i="104"/>
  <c r="D478" i="104"/>
  <c r="C478" i="104"/>
  <c r="L477" i="104"/>
  <c r="D477" i="104"/>
  <c r="C477" i="104"/>
  <c r="L476" i="104"/>
  <c r="D476" i="104"/>
  <c r="C476" i="104"/>
  <c r="L475" i="104"/>
  <c r="D475" i="104"/>
  <c r="C475" i="104"/>
  <c r="L474" i="104"/>
  <c r="D474" i="104"/>
  <c r="C474" i="104"/>
  <c r="L473" i="104"/>
  <c r="D473" i="104"/>
  <c r="C473" i="104"/>
  <c r="L472" i="104"/>
  <c r="D472" i="104"/>
  <c r="C472" i="104"/>
  <c r="L471" i="104"/>
  <c r="D471" i="104"/>
  <c r="C471" i="104"/>
  <c r="L470" i="104"/>
  <c r="D470" i="104"/>
  <c r="C470" i="104"/>
  <c r="L469" i="104"/>
  <c r="D469" i="104"/>
  <c r="C469" i="104"/>
  <c r="L468" i="104"/>
  <c r="D468" i="104"/>
  <c r="C468" i="104"/>
  <c r="L467" i="104"/>
  <c r="D467" i="104"/>
  <c r="C467" i="104"/>
  <c r="L466" i="104"/>
  <c r="D466" i="104"/>
  <c r="C466" i="104"/>
  <c r="L465" i="104"/>
  <c r="D465" i="104"/>
  <c r="C465" i="104"/>
  <c r="L464" i="104"/>
  <c r="D464" i="104"/>
  <c r="C464" i="104"/>
  <c r="L463" i="104"/>
  <c r="D463" i="104"/>
  <c r="C463" i="104"/>
  <c r="L462" i="104"/>
  <c r="D462" i="104"/>
  <c r="C462" i="104"/>
  <c r="L461" i="104"/>
  <c r="D461" i="104"/>
  <c r="C461" i="104"/>
  <c r="L460" i="104"/>
  <c r="D460" i="104"/>
  <c r="C460" i="104"/>
  <c r="L459" i="104"/>
  <c r="D459" i="104"/>
  <c r="C459" i="104"/>
  <c r="L458" i="104"/>
  <c r="D458" i="104"/>
  <c r="C458" i="104"/>
  <c r="L457" i="104"/>
  <c r="D457" i="104"/>
  <c r="C457" i="104"/>
  <c r="L456" i="104"/>
  <c r="D456" i="104"/>
  <c r="C456" i="104"/>
  <c r="L455" i="104"/>
  <c r="D455" i="104"/>
  <c r="C455" i="104"/>
  <c r="L454" i="104"/>
  <c r="D454" i="104"/>
  <c r="C454" i="104"/>
  <c r="L453" i="104"/>
  <c r="D453" i="104"/>
  <c r="C453" i="104"/>
  <c r="L452" i="104"/>
  <c r="D452" i="104"/>
  <c r="C452" i="104"/>
  <c r="L451" i="104"/>
  <c r="D451" i="104"/>
  <c r="C451" i="104"/>
  <c r="L450" i="104"/>
  <c r="D450" i="104"/>
  <c r="C450" i="104"/>
  <c r="L449" i="104"/>
  <c r="D449" i="104"/>
  <c r="C449" i="104"/>
  <c r="L448" i="104"/>
  <c r="D448" i="104"/>
  <c r="C448" i="104"/>
  <c r="L447" i="104"/>
  <c r="D447" i="104"/>
  <c r="C447" i="104"/>
  <c r="L446" i="104"/>
  <c r="D446" i="104"/>
  <c r="C446" i="104"/>
  <c r="L445" i="104"/>
  <c r="D445" i="104"/>
  <c r="C445" i="104"/>
  <c r="L444" i="104"/>
  <c r="D444" i="104"/>
  <c r="C444" i="104"/>
  <c r="L443" i="104"/>
  <c r="D443" i="104"/>
  <c r="C443" i="104"/>
  <c r="L442" i="104"/>
  <c r="D442" i="104"/>
  <c r="C442" i="104"/>
  <c r="L441" i="104"/>
  <c r="D441" i="104"/>
  <c r="C441" i="104"/>
  <c r="L440" i="104"/>
  <c r="D440" i="104"/>
  <c r="C440" i="104"/>
  <c r="L439" i="104"/>
  <c r="D439" i="104"/>
  <c r="C439" i="104"/>
  <c r="L438" i="104"/>
  <c r="D438" i="104"/>
  <c r="C438" i="104"/>
  <c r="L437" i="104"/>
  <c r="D437" i="104"/>
  <c r="C437" i="104"/>
  <c r="L436" i="104"/>
  <c r="E436" i="104"/>
  <c r="F436" i="104" s="1"/>
  <c r="D436" i="104"/>
  <c r="L435" i="104"/>
  <c r="E435" i="104"/>
  <c r="F435" i="104" s="1"/>
  <c r="D435" i="104"/>
  <c r="C435" i="104"/>
  <c r="L434" i="104"/>
  <c r="D434" i="104"/>
  <c r="B434" i="104"/>
  <c r="A434" i="104"/>
  <c r="D432" i="104"/>
  <c r="L431" i="104"/>
  <c r="E431" i="104"/>
  <c r="F431" i="104" s="1"/>
  <c r="D431" i="104"/>
  <c r="C431" i="104"/>
  <c r="L430" i="104"/>
  <c r="E430" i="104"/>
  <c r="F430" i="104" s="1"/>
  <c r="D430" i="104"/>
  <c r="C430" i="104"/>
  <c r="L429" i="104"/>
  <c r="E429" i="104"/>
  <c r="D429" i="104"/>
  <c r="C429" i="104"/>
  <c r="L428" i="104"/>
  <c r="E428" i="104"/>
  <c r="F428" i="104" s="1"/>
  <c r="D428" i="104"/>
  <c r="C428" i="104"/>
  <c r="L427" i="104"/>
  <c r="D427" i="104"/>
  <c r="B427" i="104"/>
  <c r="A427" i="104"/>
  <c r="D425" i="104"/>
  <c r="L424" i="104"/>
  <c r="E424" i="104"/>
  <c r="F424" i="104" s="1"/>
  <c r="D424" i="104"/>
  <c r="C424" i="104"/>
  <c r="L423" i="104"/>
  <c r="E423" i="104"/>
  <c r="F423" i="104" s="1"/>
  <c r="D423" i="104"/>
  <c r="C423" i="104"/>
  <c r="L422" i="104"/>
  <c r="E422" i="104"/>
  <c r="F422" i="104" s="1"/>
  <c r="D422" i="104"/>
  <c r="C422" i="104"/>
  <c r="L421" i="104"/>
  <c r="E421" i="104"/>
  <c r="F421" i="104" s="1"/>
  <c r="D421" i="104"/>
  <c r="C421" i="104"/>
  <c r="L420" i="104"/>
  <c r="E420" i="104"/>
  <c r="F420" i="104" s="1"/>
  <c r="D420" i="104"/>
  <c r="C420" i="104"/>
  <c r="L419" i="104"/>
  <c r="E419" i="104"/>
  <c r="F419" i="104" s="1"/>
  <c r="D419" i="104"/>
  <c r="C419" i="104"/>
  <c r="L418" i="104"/>
  <c r="E418" i="104"/>
  <c r="F418" i="104" s="1"/>
  <c r="D418" i="104"/>
  <c r="C418" i="104"/>
  <c r="L417" i="104"/>
  <c r="E417" i="104"/>
  <c r="F417" i="104" s="1"/>
  <c r="D417" i="104"/>
  <c r="C417" i="104"/>
  <c r="L416" i="104"/>
  <c r="E416" i="104"/>
  <c r="F416" i="104" s="1"/>
  <c r="D416" i="104"/>
  <c r="C416" i="104"/>
  <c r="L415" i="104"/>
  <c r="E415" i="104"/>
  <c r="F415" i="104" s="1"/>
  <c r="D415" i="104"/>
  <c r="C415" i="104"/>
  <c r="L414" i="104"/>
  <c r="E414" i="104"/>
  <c r="F414" i="104" s="1"/>
  <c r="D414" i="104"/>
  <c r="C414" i="104"/>
  <c r="L413" i="104"/>
  <c r="E413" i="104"/>
  <c r="F413" i="104" s="1"/>
  <c r="D413" i="104"/>
  <c r="C413" i="104"/>
  <c r="L412" i="104"/>
  <c r="E412" i="104"/>
  <c r="F412" i="104" s="1"/>
  <c r="D412" i="104"/>
  <c r="C412" i="104"/>
  <c r="L411" i="104"/>
  <c r="E411" i="104"/>
  <c r="F411" i="104" s="1"/>
  <c r="D411" i="104"/>
  <c r="C411" i="104"/>
  <c r="L410" i="104"/>
  <c r="E410" i="104"/>
  <c r="F410" i="104" s="1"/>
  <c r="D410" i="104"/>
  <c r="C410" i="104"/>
  <c r="L409" i="104"/>
  <c r="E409" i="104"/>
  <c r="F409" i="104" s="1"/>
  <c r="D409" i="104"/>
  <c r="C409" i="104"/>
  <c r="L408" i="104"/>
  <c r="E408" i="104"/>
  <c r="F408" i="104" s="1"/>
  <c r="D408" i="104"/>
  <c r="C408" i="104"/>
  <c r="L407" i="104"/>
  <c r="E407" i="104"/>
  <c r="F407" i="104" s="1"/>
  <c r="D407" i="104"/>
  <c r="C407" i="104"/>
  <c r="L406" i="104"/>
  <c r="E406" i="104"/>
  <c r="F406" i="104" s="1"/>
  <c r="D406" i="104"/>
  <c r="C406" i="104"/>
  <c r="L405" i="104"/>
  <c r="E405" i="104"/>
  <c r="F405" i="104" s="1"/>
  <c r="D405" i="104"/>
  <c r="C405" i="104"/>
  <c r="L404" i="104"/>
  <c r="E404" i="104"/>
  <c r="F404" i="104" s="1"/>
  <c r="D404" i="104"/>
  <c r="C404" i="104"/>
  <c r="L403" i="104"/>
  <c r="E403" i="104"/>
  <c r="F403" i="104" s="1"/>
  <c r="D403" i="104"/>
  <c r="C403" i="104"/>
  <c r="L402" i="104"/>
  <c r="E402" i="104"/>
  <c r="F402" i="104" s="1"/>
  <c r="D402" i="104"/>
  <c r="C402" i="104"/>
  <c r="L401" i="104"/>
  <c r="E401" i="104"/>
  <c r="F401" i="104" s="1"/>
  <c r="D401" i="104"/>
  <c r="C401" i="104"/>
  <c r="L400" i="104"/>
  <c r="E400" i="104"/>
  <c r="F400" i="104" s="1"/>
  <c r="D400" i="104"/>
  <c r="C400" i="104"/>
  <c r="L399" i="104"/>
  <c r="E399" i="104"/>
  <c r="F399" i="104" s="1"/>
  <c r="D399" i="104"/>
  <c r="C399" i="104"/>
  <c r="L398" i="104"/>
  <c r="E398" i="104"/>
  <c r="F398" i="104" s="1"/>
  <c r="D398" i="104"/>
  <c r="C398" i="104"/>
  <c r="L397" i="104"/>
  <c r="E397" i="104"/>
  <c r="F397" i="104" s="1"/>
  <c r="D397" i="104"/>
  <c r="C397" i="104"/>
  <c r="L396" i="104"/>
  <c r="E396" i="104"/>
  <c r="F396" i="104" s="1"/>
  <c r="D396" i="104"/>
  <c r="C396" i="104"/>
  <c r="L395" i="104"/>
  <c r="E395" i="104"/>
  <c r="F395" i="104" s="1"/>
  <c r="D395" i="104"/>
  <c r="C395" i="104"/>
  <c r="L394" i="104"/>
  <c r="E394" i="104"/>
  <c r="F394" i="104" s="1"/>
  <c r="D394" i="104"/>
  <c r="C394" i="104"/>
  <c r="L393" i="104"/>
  <c r="E393" i="104"/>
  <c r="F393" i="104" s="1"/>
  <c r="D393" i="104"/>
  <c r="C393" i="104"/>
  <c r="L392" i="104"/>
  <c r="E392" i="104"/>
  <c r="F392" i="104" s="1"/>
  <c r="D392" i="104"/>
  <c r="C392" i="104"/>
  <c r="L391" i="104"/>
  <c r="E391" i="104"/>
  <c r="F391" i="104" s="1"/>
  <c r="D391" i="104"/>
  <c r="C391" i="104"/>
  <c r="L390" i="104"/>
  <c r="E390" i="104"/>
  <c r="F390" i="104" s="1"/>
  <c r="D390" i="104"/>
  <c r="C390" i="104"/>
  <c r="L389" i="104"/>
  <c r="D389" i="104"/>
  <c r="B389" i="104"/>
  <c r="A389" i="104"/>
  <c r="D387" i="104"/>
  <c r="L386" i="104"/>
  <c r="D386" i="104"/>
  <c r="C386" i="104"/>
  <c r="L385" i="104"/>
  <c r="D385" i="104"/>
  <c r="C385" i="104"/>
  <c r="L384" i="104"/>
  <c r="D384" i="104"/>
  <c r="C384" i="104"/>
  <c r="L383" i="104"/>
  <c r="D383" i="104"/>
  <c r="C383" i="104"/>
  <c r="L382" i="104"/>
  <c r="D382" i="104"/>
  <c r="C382" i="104"/>
  <c r="L381" i="104"/>
  <c r="E381" i="104"/>
  <c r="F381" i="104" s="1"/>
  <c r="D381" i="104"/>
  <c r="C381" i="104"/>
  <c r="L380" i="104"/>
  <c r="E380" i="104"/>
  <c r="F380" i="104" s="1"/>
  <c r="D380" i="104"/>
  <c r="C380" i="104"/>
  <c r="L379" i="104"/>
  <c r="D379" i="104"/>
  <c r="B379" i="104"/>
  <c r="A379" i="104"/>
  <c r="D377" i="104"/>
  <c r="C377" i="104"/>
  <c r="L376" i="104"/>
  <c r="E376" i="104"/>
  <c r="F376" i="104" s="1"/>
  <c r="D376" i="104"/>
  <c r="C376" i="104"/>
  <c r="L375" i="104"/>
  <c r="E375" i="104"/>
  <c r="F375" i="104" s="1"/>
  <c r="D375" i="104"/>
  <c r="C375" i="104"/>
  <c r="L374" i="104"/>
  <c r="E374" i="104"/>
  <c r="F374" i="104" s="1"/>
  <c r="D374" i="104"/>
  <c r="C374" i="104"/>
  <c r="L373" i="104"/>
  <c r="E373" i="104"/>
  <c r="F373" i="104" s="1"/>
  <c r="D373" i="104"/>
  <c r="C373" i="104"/>
  <c r="L372" i="104"/>
  <c r="E372" i="104"/>
  <c r="F372" i="104" s="1"/>
  <c r="D372" i="104"/>
  <c r="C372" i="104"/>
  <c r="L371" i="104"/>
  <c r="E371" i="104"/>
  <c r="F371" i="104" s="1"/>
  <c r="D371" i="104"/>
  <c r="C371" i="104"/>
  <c r="L370" i="104"/>
  <c r="E370" i="104"/>
  <c r="F370" i="104" s="1"/>
  <c r="D370" i="104"/>
  <c r="C370" i="104"/>
  <c r="L369" i="104"/>
  <c r="E369" i="104"/>
  <c r="F369" i="104" s="1"/>
  <c r="D369" i="104"/>
  <c r="C369" i="104"/>
  <c r="L368" i="104"/>
  <c r="E368" i="104"/>
  <c r="F368" i="104" s="1"/>
  <c r="D368" i="104"/>
  <c r="C368" i="104"/>
  <c r="L367" i="104"/>
  <c r="E367" i="104"/>
  <c r="F367" i="104" s="1"/>
  <c r="D367" i="104"/>
  <c r="C367" i="104"/>
  <c r="L366" i="104"/>
  <c r="E366" i="104"/>
  <c r="F366" i="104" s="1"/>
  <c r="D366" i="104"/>
  <c r="C366" i="104"/>
  <c r="L365" i="104"/>
  <c r="E365" i="104"/>
  <c r="F365" i="104" s="1"/>
  <c r="D365" i="104"/>
  <c r="C365" i="104"/>
  <c r="L364" i="104"/>
  <c r="E364" i="104"/>
  <c r="F364" i="104" s="1"/>
  <c r="D364" i="104"/>
  <c r="C364" i="104"/>
  <c r="L363" i="104"/>
  <c r="E363" i="104"/>
  <c r="F363" i="104" s="1"/>
  <c r="D363" i="104"/>
  <c r="C363" i="104"/>
  <c r="L362" i="104"/>
  <c r="E362" i="104"/>
  <c r="F362" i="104" s="1"/>
  <c r="D362" i="104"/>
  <c r="C362" i="104"/>
  <c r="L361" i="104"/>
  <c r="E361" i="104"/>
  <c r="F361" i="104" s="1"/>
  <c r="D361" i="104"/>
  <c r="C361" i="104"/>
  <c r="L360" i="104"/>
  <c r="E360" i="104"/>
  <c r="F360" i="104" s="1"/>
  <c r="D360" i="104"/>
  <c r="C360" i="104"/>
  <c r="L359" i="104"/>
  <c r="E359" i="104"/>
  <c r="F359" i="104" s="1"/>
  <c r="D359" i="104"/>
  <c r="C359" i="104"/>
  <c r="L358" i="104"/>
  <c r="E358" i="104"/>
  <c r="F358" i="104" s="1"/>
  <c r="D358" i="104"/>
  <c r="C358" i="104"/>
  <c r="L357" i="104"/>
  <c r="E357" i="104"/>
  <c r="F357" i="104" s="1"/>
  <c r="D357" i="104"/>
  <c r="C357" i="104"/>
  <c r="L356" i="104"/>
  <c r="E356" i="104"/>
  <c r="F356" i="104" s="1"/>
  <c r="D356" i="104"/>
  <c r="C356" i="104"/>
  <c r="L355" i="104"/>
  <c r="E355" i="104"/>
  <c r="F355" i="104" s="1"/>
  <c r="D355" i="104"/>
  <c r="C355" i="104"/>
  <c r="L354" i="104"/>
  <c r="E354" i="104"/>
  <c r="F354" i="104" s="1"/>
  <c r="D354" i="104"/>
  <c r="C354" i="104"/>
  <c r="L353" i="104"/>
  <c r="E353" i="104"/>
  <c r="F353" i="104" s="1"/>
  <c r="D353" i="104"/>
  <c r="C353" i="104"/>
  <c r="L352" i="104"/>
  <c r="E352" i="104"/>
  <c r="F352" i="104" s="1"/>
  <c r="D352" i="104"/>
  <c r="C352" i="104"/>
  <c r="L351" i="104"/>
  <c r="E351" i="104"/>
  <c r="F351" i="104" s="1"/>
  <c r="D351" i="104"/>
  <c r="C351" i="104"/>
  <c r="L350" i="104"/>
  <c r="E350" i="104"/>
  <c r="F350" i="104" s="1"/>
  <c r="D350" i="104"/>
  <c r="C350" i="104"/>
  <c r="L349" i="104"/>
  <c r="E349" i="104"/>
  <c r="F349" i="104" s="1"/>
  <c r="D349" i="104"/>
  <c r="C349" i="104"/>
  <c r="L348" i="104"/>
  <c r="E348" i="104"/>
  <c r="F348" i="104" s="1"/>
  <c r="D348" i="104"/>
  <c r="C348" i="104"/>
  <c r="L347" i="104"/>
  <c r="E347" i="104"/>
  <c r="F347" i="104" s="1"/>
  <c r="D347" i="104"/>
  <c r="C347" i="104"/>
  <c r="L346" i="104"/>
  <c r="E346" i="104"/>
  <c r="F346" i="104" s="1"/>
  <c r="D346" i="104"/>
  <c r="C346" i="104"/>
  <c r="L345" i="104"/>
  <c r="E345" i="104"/>
  <c r="F345" i="104" s="1"/>
  <c r="D345" i="104"/>
  <c r="C345" i="104"/>
  <c r="L344" i="104"/>
  <c r="E344" i="104"/>
  <c r="F344" i="104" s="1"/>
  <c r="D344" i="104"/>
  <c r="C344" i="104"/>
  <c r="L343" i="104"/>
  <c r="E343" i="104"/>
  <c r="F343" i="104" s="1"/>
  <c r="D343" i="104"/>
  <c r="C343" i="104"/>
  <c r="L342" i="104"/>
  <c r="E342" i="104"/>
  <c r="F342" i="104" s="1"/>
  <c r="D342" i="104"/>
  <c r="C342" i="104"/>
  <c r="L341" i="104"/>
  <c r="E341" i="104"/>
  <c r="F341" i="104" s="1"/>
  <c r="D341" i="104"/>
  <c r="C341" i="104"/>
  <c r="L340" i="104"/>
  <c r="E340" i="104"/>
  <c r="F340" i="104" s="1"/>
  <c r="D340" i="104"/>
  <c r="C340" i="104"/>
  <c r="L339" i="104"/>
  <c r="E339" i="104"/>
  <c r="F339" i="104" s="1"/>
  <c r="D339" i="104"/>
  <c r="C339" i="104"/>
  <c r="L338" i="104"/>
  <c r="E338" i="104"/>
  <c r="F338" i="104" s="1"/>
  <c r="D338" i="104"/>
  <c r="C338" i="104"/>
  <c r="L337" i="104"/>
  <c r="E337" i="104"/>
  <c r="F337" i="104" s="1"/>
  <c r="D337" i="104"/>
  <c r="C337" i="104"/>
  <c r="L336" i="104"/>
  <c r="E336" i="104"/>
  <c r="F336" i="104" s="1"/>
  <c r="D336" i="104"/>
  <c r="C336" i="104"/>
  <c r="L335" i="104"/>
  <c r="E335" i="104"/>
  <c r="F335" i="104" s="1"/>
  <c r="D335" i="104"/>
  <c r="C335" i="104"/>
  <c r="L334" i="104"/>
  <c r="E334" i="104"/>
  <c r="F334" i="104" s="1"/>
  <c r="D334" i="104"/>
  <c r="C334" i="104"/>
  <c r="L333" i="104"/>
  <c r="E333" i="104"/>
  <c r="F333" i="104" s="1"/>
  <c r="D333" i="104"/>
  <c r="C333" i="104"/>
  <c r="L332" i="104"/>
  <c r="E332" i="104"/>
  <c r="F332" i="104" s="1"/>
  <c r="D332" i="104"/>
  <c r="C332" i="104"/>
  <c r="L331" i="104"/>
  <c r="E331" i="104"/>
  <c r="F331" i="104" s="1"/>
  <c r="D331" i="104"/>
  <c r="C331" i="104"/>
  <c r="L330" i="104"/>
  <c r="E330" i="104"/>
  <c r="F330" i="104" s="1"/>
  <c r="D330" i="104"/>
  <c r="C330" i="104"/>
  <c r="L329" i="104"/>
  <c r="E329" i="104"/>
  <c r="F329" i="104" s="1"/>
  <c r="D329" i="104"/>
  <c r="C329" i="104"/>
  <c r="L328" i="104"/>
  <c r="E328" i="104"/>
  <c r="F328" i="104" s="1"/>
  <c r="D328" i="104"/>
  <c r="C328" i="104"/>
  <c r="L327" i="104"/>
  <c r="E327" i="104"/>
  <c r="F327" i="104" s="1"/>
  <c r="D327" i="104"/>
  <c r="C327" i="104"/>
  <c r="L326" i="104"/>
  <c r="E326" i="104"/>
  <c r="F326" i="104" s="1"/>
  <c r="D326" i="104"/>
  <c r="C326" i="104"/>
  <c r="L325" i="104"/>
  <c r="E325" i="104"/>
  <c r="F325" i="104" s="1"/>
  <c r="D325" i="104"/>
  <c r="C325" i="104"/>
  <c r="L324" i="104"/>
  <c r="E324" i="104"/>
  <c r="F324" i="104" s="1"/>
  <c r="D324" i="104"/>
  <c r="C324" i="104"/>
  <c r="L323" i="104"/>
  <c r="E323" i="104"/>
  <c r="F323" i="104" s="1"/>
  <c r="D323" i="104"/>
  <c r="C323" i="104"/>
  <c r="L322" i="104"/>
  <c r="E322" i="104"/>
  <c r="F322" i="104" s="1"/>
  <c r="D322" i="104"/>
  <c r="C322" i="104"/>
  <c r="L321" i="104"/>
  <c r="E321" i="104"/>
  <c r="F321" i="104" s="1"/>
  <c r="D321" i="104"/>
  <c r="C321" i="104"/>
  <c r="L320" i="104"/>
  <c r="E320" i="104"/>
  <c r="F320" i="104" s="1"/>
  <c r="D320" i="104"/>
  <c r="C320" i="104"/>
  <c r="L319" i="104"/>
  <c r="E319" i="104"/>
  <c r="F319" i="104" s="1"/>
  <c r="D319" i="104"/>
  <c r="C319" i="104"/>
  <c r="L318" i="104"/>
  <c r="E318" i="104"/>
  <c r="F318" i="104" s="1"/>
  <c r="D318" i="104"/>
  <c r="C318" i="104"/>
  <c r="L317" i="104"/>
  <c r="E317" i="104"/>
  <c r="F317" i="104" s="1"/>
  <c r="D317" i="104"/>
  <c r="C317" i="104"/>
  <c r="L316" i="104"/>
  <c r="E316" i="104"/>
  <c r="F316" i="104" s="1"/>
  <c r="D316" i="104"/>
  <c r="C316" i="104"/>
  <c r="L315" i="104"/>
  <c r="E315" i="104"/>
  <c r="F315" i="104" s="1"/>
  <c r="D315" i="104"/>
  <c r="C315" i="104"/>
  <c r="L314" i="104"/>
  <c r="E314" i="104"/>
  <c r="F314" i="104" s="1"/>
  <c r="D314" i="104"/>
  <c r="C314" i="104"/>
  <c r="L313" i="104"/>
  <c r="E313" i="104"/>
  <c r="F313" i="104" s="1"/>
  <c r="D313" i="104"/>
  <c r="C313" i="104"/>
  <c r="L312" i="104"/>
  <c r="E312" i="104"/>
  <c r="F312" i="104" s="1"/>
  <c r="D312" i="104"/>
  <c r="C312" i="104"/>
  <c r="L311" i="104"/>
  <c r="E311" i="104"/>
  <c r="F311" i="104" s="1"/>
  <c r="D311" i="104"/>
  <c r="C311" i="104"/>
  <c r="L310" i="104"/>
  <c r="E310" i="104"/>
  <c r="F310" i="104" s="1"/>
  <c r="D310" i="104"/>
  <c r="C310" i="104"/>
  <c r="L309" i="104"/>
  <c r="E309" i="104"/>
  <c r="F309" i="104" s="1"/>
  <c r="D309" i="104"/>
  <c r="C309" i="104"/>
  <c r="L308" i="104"/>
  <c r="E308" i="104"/>
  <c r="F308" i="104" s="1"/>
  <c r="D308" i="104"/>
  <c r="C308" i="104"/>
  <c r="L307" i="104"/>
  <c r="E307" i="104"/>
  <c r="F307" i="104" s="1"/>
  <c r="D307" i="104"/>
  <c r="C307" i="104"/>
  <c r="L306" i="104"/>
  <c r="E306" i="104"/>
  <c r="F306" i="104" s="1"/>
  <c r="D306" i="104"/>
  <c r="C306" i="104"/>
  <c r="L305" i="104"/>
  <c r="E305" i="104"/>
  <c r="F305" i="104" s="1"/>
  <c r="D305" i="104"/>
  <c r="C305" i="104"/>
  <c r="L304" i="104"/>
  <c r="E304" i="104"/>
  <c r="F304" i="104" s="1"/>
  <c r="D304" i="104"/>
  <c r="C304" i="104"/>
  <c r="L303" i="104"/>
  <c r="E303" i="104"/>
  <c r="F303" i="104" s="1"/>
  <c r="D303" i="104"/>
  <c r="C303" i="104"/>
  <c r="L302" i="104"/>
  <c r="E302" i="104"/>
  <c r="F302" i="104" s="1"/>
  <c r="D302" i="104"/>
  <c r="C302" i="104"/>
  <c r="L301" i="104"/>
  <c r="E301" i="104"/>
  <c r="F301" i="104" s="1"/>
  <c r="D301" i="104"/>
  <c r="C301" i="104"/>
  <c r="L300" i="104"/>
  <c r="E300" i="104"/>
  <c r="D300" i="104"/>
  <c r="C300" i="104"/>
  <c r="L299" i="104"/>
  <c r="D299" i="104"/>
  <c r="B299" i="104"/>
  <c r="A299" i="104"/>
  <c r="L296" i="104"/>
  <c r="E296" i="104"/>
  <c r="F296" i="104" s="1"/>
  <c r="D296" i="104"/>
  <c r="C296" i="104"/>
  <c r="L295" i="104"/>
  <c r="E295" i="104"/>
  <c r="F295" i="104" s="1"/>
  <c r="D295" i="104"/>
  <c r="C295" i="104"/>
  <c r="L294" i="104"/>
  <c r="E294" i="104"/>
  <c r="F294" i="104" s="1"/>
  <c r="D294" i="104"/>
  <c r="C294" i="104"/>
  <c r="L293" i="104"/>
  <c r="E293" i="104"/>
  <c r="F293" i="104" s="1"/>
  <c r="D293" i="104"/>
  <c r="C293" i="104"/>
  <c r="L292" i="104"/>
  <c r="E292" i="104"/>
  <c r="F292" i="104" s="1"/>
  <c r="D292" i="104"/>
  <c r="C292" i="104"/>
  <c r="L291" i="104"/>
  <c r="E291" i="104"/>
  <c r="F291" i="104" s="1"/>
  <c r="D291" i="104"/>
  <c r="C291" i="104"/>
  <c r="L290" i="104"/>
  <c r="E290" i="104"/>
  <c r="F290" i="104" s="1"/>
  <c r="D290" i="104"/>
  <c r="C290" i="104"/>
  <c r="L289" i="104"/>
  <c r="E289" i="104"/>
  <c r="F289" i="104" s="1"/>
  <c r="D289" i="104"/>
  <c r="C289" i="104"/>
  <c r="L288" i="104"/>
  <c r="E288" i="104"/>
  <c r="F288" i="104" s="1"/>
  <c r="D288" i="104"/>
  <c r="C288" i="104"/>
  <c r="L287" i="104"/>
  <c r="E287" i="104"/>
  <c r="F287" i="104" s="1"/>
  <c r="D287" i="104"/>
  <c r="C287" i="104"/>
  <c r="L286" i="104"/>
  <c r="E286" i="104"/>
  <c r="F286" i="104" s="1"/>
  <c r="D286" i="104"/>
  <c r="C286" i="104"/>
  <c r="L285" i="104"/>
  <c r="E285" i="104"/>
  <c r="F285" i="104" s="1"/>
  <c r="D285" i="104"/>
  <c r="C285" i="104"/>
  <c r="L284" i="104"/>
  <c r="E284" i="104"/>
  <c r="F284" i="104" s="1"/>
  <c r="D284" i="104"/>
  <c r="C284" i="104"/>
  <c r="L283" i="104"/>
  <c r="E283" i="104"/>
  <c r="F283" i="104" s="1"/>
  <c r="D283" i="104"/>
  <c r="C283" i="104"/>
  <c r="E282" i="104"/>
  <c r="D282" i="104"/>
  <c r="C282" i="104"/>
  <c r="L281" i="104"/>
  <c r="E281" i="104"/>
  <c r="F281" i="104" s="1"/>
  <c r="D281" i="104"/>
  <c r="C281" i="104"/>
  <c r="L280" i="104"/>
  <c r="E280" i="104"/>
  <c r="F280" i="104" s="1"/>
  <c r="D280" i="104"/>
  <c r="C280" i="104"/>
  <c r="L279" i="104"/>
  <c r="E279" i="104"/>
  <c r="F279" i="104" s="1"/>
  <c r="D279" i="104"/>
  <c r="C279" i="104"/>
  <c r="L278" i="104"/>
  <c r="E278" i="104"/>
  <c r="F278" i="104" s="1"/>
  <c r="D278" i="104"/>
  <c r="C278" i="104"/>
  <c r="L277" i="104"/>
  <c r="E277" i="104"/>
  <c r="F277" i="104" s="1"/>
  <c r="D277" i="104"/>
  <c r="C277" i="104"/>
  <c r="L276" i="104"/>
  <c r="E276" i="104"/>
  <c r="F276" i="104" s="1"/>
  <c r="D276" i="104"/>
  <c r="C276" i="104"/>
  <c r="L275" i="104"/>
  <c r="E275" i="104"/>
  <c r="F275" i="104" s="1"/>
  <c r="D275" i="104"/>
  <c r="C275" i="104"/>
  <c r="L274" i="104"/>
  <c r="E274" i="104"/>
  <c r="F274" i="104" s="1"/>
  <c r="D274" i="104"/>
  <c r="C274" i="104"/>
  <c r="L273" i="104"/>
  <c r="E273" i="104"/>
  <c r="F273" i="104" s="1"/>
  <c r="D273" i="104"/>
  <c r="C273" i="104"/>
  <c r="L272" i="104"/>
  <c r="E272" i="104"/>
  <c r="F272" i="104" s="1"/>
  <c r="D272" i="104"/>
  <c r="C272" i="104"/>
  <c r="L271" i="104"/>
  <c r="E271" i="104"/>
  <c r="F271" i="104" s="1"/>
  <c r="D271" i="104"/>
  <c r="C271" i="104"/>
  <c r="L270" i="104"/>
  <c r="E270" i="104"/>
  <c r="F270" i="104" s="1"/>
  <c r="D270" i="104"/>
  <c r="C270" i="104"/>
  <c r="L269" i="104"/>
  <c r="E269" i="104"/>
  <c r="F269" i="104" s="1"/>
  <c r="D269" i="104"/>
  <c r="C269" i="104"/>
  <c r="L268" i="104"/>
  <c r="E268" i="104"/>
  <c r="F268" i="104" s="1"/>
  <c r="D268" i="104"/>
  <c r="C268" i="104"/>
  <c r="L267" i="104"/>
  <c r="E267" i="104"/>
  <c r="F267" i="104" s="1"/>
  <c r="D267" i="104"/>
  <c r="C267" i="104"/>
  <c r="L266" i="104"/>
  <c r="E266" i="104"/>
  <c r="F266" i="104" s="1"/>
  <c r="D266" i="104"/>
  <c r="C266" i="104"/>
  <c r="L265" i="104"/>
  <c r="E265" i="104"/>
  <c r="F265" i="104" s="1"/>
  <c r="D265" i="104"/>
  <c r="C265" i="104"/>
  <c r="L264" i="104"/>
  <c r="E264" i="104"/>
  <c r="F264" i="104" s="1"/>
  <c r="D264" i="104"/>
  <c r="C264" i="104"/>
  <c r="L263" i="104"/>
  <c r="E263" i="104"/>
  <c r="F263" i="104" s="1"/>
  <c r="D263" i="104"/>
  <c r="C263" i="104"/>
  <c r="L262" i="104"/>
  <c r="E262" i="104"/>
  <c r="F262" i="104" s="1"/>
  <c r="D262" i="104"/>
  <c r="C262" i="104"/>
  <c r="L261" i="104"/>
  <c r="E261" i="104"/>
  <c r="F261" i="104" s="1"/>
  <c r="D261" i="104"/>
  <c r="C261" i="104"/>
  <c r="L260" i="104"/>
  <c r="E260" i="104"/>
  <c r="F260" i="104" s="1"/>
  <c r="D260" i="104"/>
  <c r="C260" i="104"/>
  <c r="L259" i="104"/>
  <c r="E259" i="104"/>
  <c r="F259" i="104" s="1"/>
  <c r="D259" i="104"/>
  <c r="C259" i="104"/>
  <c r="L258" i="104"/>
  <c r="E258" i="104"/>
  <c r="F258" i="104" s="1"/>
  <c r="D258" i="104"/>
  <c r="C258" i="104"/>
  <c r="L257" i="104"/>
  <c r="D257" i="104"/>
  <c r="B257" i="104"/>
  <c r="A257" i="104"/>
  <c r="D255" i="104"/>
  <c r="L254" i="104"/>
  <c r="D254" i="104"/>
  <c r="C254" i="104"/>
  <c r="L253" i="104"/>
  <c r="D253" i="104"/>
  <c r="C253" i="104"/>
  <c r="L252" i="104"/>
  <c r="D252" i="104"/>
  <c r="C252" i="104"/>
  <c r="L251" i="104"/>
  <c r="D251" i="104"/>
  <c r="C251" i="104"/>
  <c r="L250" i="104"/>
  <c r="D250" i="104"/>
  <c r="C250" i="104"/>
  <c r="L249" i="104"/>
  <c r="D249" i="104"/>
  <c r="C249" i="104"/>
  <c r="L248" i="104"/>
  <c r="D248" i="104"/>
  <c r="C248" i="104"/>
  <c r="L247" i="104"/>
  <c r="D247" i="104"/>
  <c r="C247" i="104"/>
  <c r="L246" i="104"/>
  <c r="D246" i="104"/>
  <c r="C246" i="104"/>
  <c r="L245" i="104"/>
  <c r="D245" i="104"/>
  <c r="C245" i="104"/>
  <c r="L244" i="104"/>
  <c r="D244" i="104"/>
  <c r="C244" i="104"/>
  <c r="L243" i="104"/>
  <c r="D243" i="104"/>
  <c r="C243" i="104"/>
  <c r="L242" i="104"/>
  <c r="D242" i="104"/>
  <c r="C242" i="104"/>
  <c r="L241" i="104"/>
  <c r="D241" i="104"/>
  <c r="B241" i="104"/>
  <c r="A241" i="104"/>
  <c r="C239" i="104"/>
  <c r="L238" i="104"/>
  <c r="E238" i="104"/>
  <c r="F238" i="104" s="1"/>
  <c r="D238" i="104"/>
  <c r="C238" i="104"/>
  <c r="L237" i="104"/>
  <c r="E237" i="104"/>
  <c r="F237" i="104" s="1"/>
  <c r="D237" i="104"/>
  <c r="C237" i="104"/>
  <c r="L236" i="104"/>
  <c r="E236" i="104"/>
  <c r="F236" i="104" s="1"/>
  <c r="D236" i="104"/>
  <c r="C236" i="104"/>
  <c r="L235" i="104"/>
  <c r="E235" i="104"/>
  <c r="F235" i="104" s="1"/>
  <c r="D235" i="104"/>
  <c r="C235" i="104"/>
  <c r="L234" i="104"/>
  <c r="E234" i="104"/>
  <c r="F234" i="104" s="1"/>
  <c r="D234" i="104"/>
  <c r="C234" i="104"/>
  <c r="L233" i="104"/>
  <c r="E233" i="104"/>
  <c r="F233" i="104" s="1"/>
  <c r="D233" i="104"/>
  <c r="C233" i="104"/>
  <c r="L232" i="104"/>
  <c r="E232" i="104"/>
  <c r="F232" i="104" s="1"/>
  <c r="D232" i="104"/>
  <c r="C232" i="104"/>
  <c r="L231" i="104"/>
  <c r="E231" i="104"/>
  <c r="F231" i="104" s="1"/>
  <c r="D231" i="104"/>
  <c r="C231" i="104"/>
  <c r="L230" i="104"/>
  <c r="E230" i="104"/>
  <c r="F230" i="104" s="1"/>
  <c r="D230" i="104"/>
  <c r="C230" i="104"/>
  <c r="L229" i="104"/>
  <c r="E229" i="104"/>
  <c r="F229" i="104" s="1"/>
  <c r="D229" i="104"/>
  <c r="C229" i="104"/>
  <c r="L228" i="104"/>
  <c r="E228" i="104"/>
  <c r="F228" i="104" s="1"/>
  <c r="D228" i="104"/>
  <c r="C228" i="104"/>
  <c r="L227" i="104"/>
  <c r="E227" i="104"/>
  <c r="F227" i="104" s="1"/>
  <c r="D227" i="104"/>
  <c r="C227" i="104"/>
  <c r="L226" i="104"/>
  <c r="E226" i="104"/>
  <c r="F226" i="104" s="1"/>
  <c r="D226" i="104"/>
  <c r="C226" i="104"/>
  <c r="L225" i="104"/>
  <c r="E225" i="104"/>
  <c r="F225" i="104" s="1"/>
  <c r="D225" i="104"/>
  <c r="C225" i="104"/>
  <c r="L224" i="104"/>
  <c r="E224" i="104"/>
  <c r="F224" i="104" s="1"/>
  <c r="D224" i="104"/>
  <c r="C224" i="104"/>
  <c r="L223" i="104"/>
  <c r="E223" i="104"/>
  <c r="F223" i="104" s="1"/>
  <c r="D223" i="104"/>
  <c r="C223" i="104"/>
  <c r="L222" i="104"/>
  <c r="E222" i="104"/>
  <c r="F222" i="104" s="1"/>
  <c r="D222" i="104"/>
  <c r="C222" i="104"/>
  <c r="L221" i="104"/>
  <c r="E221" i="104"/>
  <c r="F221" i="104" s="1"/>
  <c r="D221" i="104"/>
  <c r="C221" i="104"/>
  <c r="L220" i="104"/>
  <c r="E220" i="104"/>
  <c r="F220" i="104" s="1"/>
  <c r="D220" i="104"/>
  <c r="C220" i="104"/>
  <c r="L219" i="104"/>
  <c r="E219" i="104"/>
  <c r="F219" i="104" s="1"/>
  <c r="D219" i="104"/>
  <c r="C219" i="104"/>
  <c r="L218" i="104"/>
  <c r="E218" i="104"/>
  <c r="F218" i="104" s="1"/>
  <c r="D218" i="104"/>
  <c r="C218" i="104"/>
  <c r="L217" i="104"/>
  <c r="E217" i="104"/>
  <c r="F217" i="104" s="1"/>
  <c r="D217" i="104"/>
  <c r="C217" i="104"/>
  <c r="L216" i="104"/>
  <c r="E216" i="104"/>
  <c r="F216" i="104" s="1"/>
  <c r="D216" i="104"/>
  <c r="C216" i="104"/>
  <c r="L215" i="104"/>
  <c r="E215" i="104"/>
  <c r="F215" i="104" s="1"/>
  <c r="D215" i="104"/>
  <c r="C215" i="104"/>
  <c r="L214" i="104"/>
  <c r="E214" i="104"/>
  <c r="F214" i="104" s="1"/>
  <c r="D214" i="104"/>
  <c r="C214" i="104"/>
  <c r="L213" i="104"/>
  <c r="E213" i="104"/>
  <c r="F213" i="104" s="1"/>
  <c r="D213" i="104"/>
  <c r="C213" i="104"/>
  <c r="L212" i="104"/>
  <c r="E212" i="104"/>
  <c r="F212" i="104" s="1"/>
  <c r="D212" i="104"/>
  <c r="C212" i="104"/>
  <c r="L211" i="104"/>
  <c r="E211" i="104"/>
  <c r="F211" i="104" s="1"/>
  <c r="D211" i="104"/>
  <c r="C211" i="104"/>
  <c r="L210" i="104"/>
  <c r="E210" i="104"/>
  <c r="F210" i="104" s="1"/>
  <c r="D210" i="104"/>
  <c r="C210" i="104"/>
  <c r="L209" i="104"/>
  <c r="E209" i="104"/>
  <c r="F209" i="104" s="1"/>
  <c r="D209" i="104"/>
  <c r="C209" i="104"/>
  <c r="L208" i="104"/>
  <c r="E208" i="104"/>
  <c r="F208" i="104" s="1"/>
  <c r="D208" i="104"/>
  <c r="C208" i="104"/>
  <c r="L207" i="104"/>
  <c r="E207" i="104"/>
  <c r="F207" i="104" s="1"/>
  <c r="D207" i="104"/>
  <c r="C207" i="104"/>
  <c r="L206" i="104"/>
  <c r="E206" i="104"/>
  <c r="F206" i="104" s="1"/>
  <c r="D206" i="104"/>
  <c r="C206" i="104"/>
  <c r="L205" i="104"/>
  <c r="E205" i="104"/>
  <c r="F205" i="104" s="1"/>
  <c r="D205" i="104"/>
  <c r="C205" i="104"/>
  <c r="L204" i="104"/>
  <c r="E204" i="104"/>
  <c r="F204" i="104" s="1"/>
  <c r="D204" i="104"/>
  <c r="C204" i="104"/>
  <c r="L203" i="104"/>
  <c r="E203" i="104"/>
  <c r="F203" i="104" s="1"/>
  <c r="D203" i="104"/>
  <c r="C203" i="104"/>
  <c r="L202" i="104"/>
  <c r="E202" i="104"/>
  <c r="F202" i="104" s="1"/>
  <c r="D202" i="104"/>
  <c r="C202" i="104"/>
  <c r="L201" i="104"/>
  <c r="E201" i="104"/>
  <c r="F201" i="104" s="1"/>
  <c r="D201" i="104"/>
  <c r="C201" i="104"/>
  <c r="L200" i="104"/>
  <c r="E200" i="104"/>
  <c r="F200" i="104" s="1"/>
  <c r="D200" i="104"/>
  <c r="C200" i="104"/>
  <c r="L199" i="104"/>
  <c r="E199" i="104"/>
  <c r="F199" i="104" s="1"/>
  <c r="D199" i="104"/>
  <c r="C199" i="104"/>
  <c r="L198" i="104"/>
  <c r="E198" i="104"/>
  <c r="F198" i="104" s="1"/>
  <c r="D198" i="104"/>
  <c r="C198" i="104"/>
  <c r="L197" i="104"/>
  <c r="E197" i="104"/>
  <c r="F197" i="104" s="1"/>
  <c r="D197" i="104"/>
  <c r="C197" i="104"/>
  <c r="L196" i="104"/>
  <c r="E196" i="104"/>
  <c r="F196" i="104" s="1"/>
  <c r="D196" i="104"/>
  <c r="C196" i="104"/>
  <c r="L195" i="104"/>
  <c r="E195" i="104"/>
  <c r="F195" i="104" s="1"/>
  <c r="D195" i="104"/>
  <c r="C195" i="104"/>
  <c r="L194" i="104"/>
  <c r="E194" i="104"/>
  <c r="F194" i="104" s="1"/>
  <c r="D194" i="104"/>
  <c r="C194" i="104"/>
  <c r="L193" i="104"/>
  <c r="E193" i="104"/>
  <c r="F193" i="104" s="1"/>
  <c r="D193" i="104"/>
  <c r="C193" i="104"/>
  <c r="L192" i="104"/>
  <c r="E192" i="104"/>
  <c r="F192" i="104" s="1"/>
  <c r="D192" i="104"/>
  <c r="C192" i="104"/>
  <c r="L191" i="104"/>
  <c r="E191" i="104"/>
  <c r="F191" i="104" s="1"/>
  <c r="D191" i="104"/>
  <c r="C191" i="104"/>
  <c r="L190" i="104"/>
  <c r="E190" i="104"/>
  <c r="F190" i="104" s="1"/>
  <c r="D190" i="104"/>
  <c r="C190" i="104"/>
  <c r="L189" i="104"/>
  <c r="E189" i="104"/>
  <c r="F189" i="104" s="1"/>
  <c r="D189" i="104"/>
  <c r="C189" i="104"/>
  <c r="L188" i="104"/>
  <c r="E188" i="104"/>
  <c r="F188" i="104" s="1"/>
  <c r="D188" i="104"/>
  <c r="C188" i="104"/>
  <c r="L187" i="104"/>
  <c r="E187" i="104"/>
  <c r="F187" i="104" s="1"/>
  <c r="D187" i="104"/>
  <c r="C187" i="104"/>
  <c r="L186" i="104"/>
  <c r="E186" i="104"/>
  <c r="F186" i="104" s="1"/>
  <c r="D186" i="104"/>
  <c r="C186" i="104"/>
  <c r="L185" i="104"/>
  <c r="E185" i="104"/>
  <c r="F185" i="104" s="1"/>
  <c r="D185" i="104"/>
  <c r="C185" i="104"/>
  <c r="L184" i="104"/>
  <c r="E184" i="104"/>
  <c r="F184" i="104" s="1"/>
  <c r="D184" i="104"/>
  <c r="C184" i="104"/>
  <c r="L183" i="104"/>
  <c r="E183" i="104"/>
  <c r="F183" i="104" s="1"/>
  <c r="D183" i="104"/>
  <c r="C183" i="104"/>
  <c r="L182" i="104"/>
  <c r="E182" i="104"/>
  <c r="F182" i="104" s="1"/>
  <c r="D182" i="104"/>
  <c r="C182" i="104"/>
  <c r="L181" i="104"/>
  <c r="E181" i="104"/>
  <c r="F181" i="104" s="1"/>
  <c r="D181" i="104"/>
  <c r="C181" i="104"/>
  <c r="L180" i="104"/>
  <c r="E180" i="104"/>
  <c r="F180" i="104" s="1"/>
  <c r="D180" i="104"/>
  <c r="C180" i="104"/>
  <c r="L179" i="104"/>
  <c r="E179" i="104"/>
  <c r="F179" i="104" s="1"/>
  <c r="D179" i="104"/>
  <c r="C179" i="104"/>
  <c r="L178" i="104"/>
  <c r="E178" i="104"/>
  <c r="F178" i="104" s="1"/>
  <c r="D178" i="104"/>
  <c r="C178" i="104"/>
  <c r="L177" i="104"/>
  <c r="E177" i="104"/>
  <c r="F177" i="104" s="1"/>
  <c r="D177" i="104"/>
  <c r="C177" i="104"/>
  <c r="L176" i="104"/>
  <c r="E176" i="104"/>
  <c r="F176" i="104" s="1"/>
  <c r="D176" i="104"/>
  <c r="C176" i="104"/>
  <c r="L175" i="104"/>
  <c r="E175" i="104"/>
  <c r="F175" i="104" s="1"/>
  <c r="D175" i="104"/>
  <c r="C175" i="104"/>
  <c r="L174" i="104"/>
  <c r="E174" i="104"/>
  <c r="F174" i="104" s="1"/>
  <c r="D174" i="104"/>
  <c r="C174" i="104"/>
  <c r="L173" i="104"/>
  <c r="E173" i="104"/>
  <c r="F173" i="104" s="1"/>
  <c r="D173" i="104"/>
  <c r="C173" i="104"/>
  <c r="L172" i="104"/>
  <c r="E172" i="104"/>
  <c r="F172" i="104" s="1"/>
  <c r="D172" i="104"/>
  <c r="C172" i="104"/>
  <c r="L171" i="104"/>
  <c r="E171" i="104"/>
  <c r="F171" i="104" s="1"/>
  <c r="D171" i="104"/>
  <c r="C171" i="104"/>
  <c r="L170" i="104"/>
  <c r="E170" i="104"/>
  <c r="F170" i="104" s="1"/>
  <c r="D170" i="104"/>
  <c r="C170" i="104"/>
  <c r="L169" i="104"/>
  <c r="E169" i="104"/>
  <c r="F169" i="104" s="1"/>
  <c r="D169" i="104"/>
  <c r="C169" i="104"/>
  <c r="L168" i="104"/>
  <c r="E168" i="104"/>
  <c r="F168" i="104" s="1"/>
  <c r="D168" i="104"/>
  <c r="C168" i="104"/>
  <c r="L167" i="104"/>
  <c r="E167" i="104"/>
  <c r="F167" i="104" s="1"/>
  <c r="D167" i="104"/>
  <c r="C167" i="104"/>
  <c r="L166" i="104"/>
  <c r="E166" i="104"/>
  <c r="F166" i="104" s="1"/>
  <c r="D166" i="104"/>
  <c r="C166" i="104"/>
  <c r="L165" i="104"/>
  <c r="E165" i="104"/>
  <c r="F165" i="104" s="1"/>
  <c r="D165" i="104"/>
  <c r="C165" i="104"/>
  <c r="L164" i="104"/>
  <c r="E164" i="104"/>
  <c r="F164" i="104" s="1"/>
  <c r="D164" i="104"/>
  <c r="C164" i="104"/>
  <c r="L163" i="104"/>
  <c r="E163" i="104"/>
  <c r="D163" i="104"/>
  <c r="C163" i="104"/>
  <c r="L162" i="104"/>
  <c r="E162" i="104"/>
  <c r="F162" i="104" s="1"/>
  <c r="D162" i="104"/>
  <c r="C162" i="104"/>
  <c r="L161" i="104"/>
  <c r="E161" i="104"/>
  <c r="F161" i="104" s="1"/>
  <c r="D161" i="104"/>
  <c r="C161" i="104"/>
  <c r="L160" i="104"/>
  <c r="E160" i="104"/>
  <c r="F160" i="104" s="1"/>
  <c r="D160" i="104"/>
  <c r="C160" i="104"/>
  <c r="L159" i="104"/>
  <c r="E159" i="104"/>
  <c r="F159" i="104" s="1"/>
  <c r="D159" i="104"/>
  <c r="C159" i="104"/>
  <c r="L158" i="104"/>
  <c r="E158" i="104"/>
  <c r="F158" i="104" s="1"/>
  <c r="D158" i="104"/>
  <c r="C158" i="104"/>
  <c r="L157" i="104"/>
  <c r="E157" i="104"/>
  <c r="F157" i="104" s="1"/>
  <c r="D157" i="104"/>
  <c r="C157" i="104"/>
  <c r="L156" i="104"/>
  <c r="E156" i="104"/>
  <c r="F156" i="104" s="1"/>
  <c r="D156" i="104"/>
  <c r="C156" i="104"/>
  <c r="L155" i="104"/>
  <c r="E155" i="104"/>
  <c r="F155" i="104" s="1"/>
  <c r="D155" i="104"/>
  <c r="C155" i="104"/>
  <c r="L154" i="104"/>
  <c r="E154" i="104"/>
  <c r="F154" i="104" s="1"/>
  <c r="D154" i="104"/>
  <c r="C154" i="104"/>
  <c r="L153" i="104"/>
  <c r="E153" i="104"/>
  <c r="F153" i="104" s="1"/>
  <c r="D153" i="104"/>
  <c r="C153" i="104"/>
  <c r="L152" i="104"/>
  <c r="E152" i="104"/>
  <c r="F152" i="104" s="1"/>
  <c r="D152" i="104"/>
  <c r="C152" i="104"/>
  <c r="L151" i="104"/>
  <c r="E151" i="104"/>
  <c r="F151" i="104" s="1"/>
  <c r="D151" i="104"/>
  <c r="C151" i="104"/>
  <c r="L150" i="104"/>
  <c r="E150" i="104"/>
  <c r="F150" i="104" s="1"/>
  <c r="D150" i="104"/>
  <c r="C150" i="104"/>
  <c r="L149" i="104"/>
  <c r="E149" i="104"/>
  <c r="F149" i="104" s="1"/>
  <c r="D149" i="104"/>
  <c r="C149" i="104"/>
  <c r="L148" i="104"/>
  <c r="D148" i="104"/>
  <c r="B148" i="104"/>
  <c r="A148" i="104"/>
  <c r="D146" i="104"/>
  <c r="L145" i="104"/>
  <c r="E145" i="104"/>
  <c r="F145" i="104" s="1"/>
  <c r="D145" i="104"/>
  <c r="C145" i="104"/>
  <c r="L144" i="104"/>
  <c r="E144" i="104"/>
  <c r="F144" i="104" s="1"/>
  <c r="D144" i="104"/>
  <c r="C144" i="104"/>
  <c r="L143" i="104"/>
  <c r="E143" i="104"/>
  <c r="F143" i="104" s="1"/>
  <c r="D143" i="104"/>
  <c r="C143" i="104"/>
  <c r="L142" i="104"/>
  <c r="E142" i="104"/>
  <c r="F142" i="104" s="1"/>
  <c r="D142" i="104"/>
  <c r="C142" i="104"/>
  <c r="L141" i="104"/>
  <c r="E141" i="104"/>
  <c r="F141" i="104" s="1"/>
  <c r="D141" i="104"/>
  <c r="C141" i="104"/>
  <c r="L140" i="104"/>
  <c r="E140" i="104"/>
  <c r="F140" i="104" s="1"/>
  <c r="D140" i="104"/>
  <c r="C140" i="104"/>
  <c r="L139" i="104"/>
  <c r="E139" i="104"/>
  <c r="F139" i="104" s="1"/>
  <c r="D139" i="104"/>
  <c r="C139" i="104"/>
  <c r="L138" i="104"/>
  <c r="E138" i="104"/>
  <c r="F138" i="104" s="1"/>
  <c r="D138" i="104"/>
  <c r="C138" i="104"/>
  <c r="L137" i="104"/>
  <c r="D137" i="104"/>
  <c r="C137" i="104"/>
  <c r="L136" i="104"/>
  <c r="D136" i="104"/>
  <c r="C136" i="104"/>
  <c r="L135" i="104"/>
  <c r="D135" i="104"/>
  <c r="C135" i="104"/>
  <c r="L134" i="104"/>
  <c r="D134" i="104"/>
  <c r="C134" i="104"/>
  <c r="L133" i="104"/>
  <c r="D133" i="104"/>
  <c r="C133" i="104"/>
  <c r="L132" i="104"/>
  <c r="D132" i="104"/>
  <c r="C132" i="104"/>
  <c r="L131" i="104"/>
  <c r="D131" i="104"/>
  <c r="C131" i="104"/>
  <c r="L130" i="104"/>
  <c r="D130" i="104"/>
  <c r="C130" i="104"/>
  <c r="L129" i="104"/>
  <c r="D129" i="104"/>
  <c r="C129" i="104"/>
  <c r="L128" i="104"/>
  <c r="D128" i="104"/>
  <c r="C128" i="104"/>
  <c r="L127" i="104"/>
  <c r="D127" i="104"/>
  <c r="C127" i="104"/>
  <c r="L126" i="104"/>
  <c r="D126" i="104"/>
  <c r="C126" i="104"/>
  <c r="E125" i="104"/>
  <c r="D125" i="104"/>
  <c r="C125" i="104"/>
  <c r="L124" i="104"/>
  <c r="D124" i="104"/>
  <c r="C124" i="104"/>
  <c r="L123" i="104"/>
  <c r="D123" i="104"/>
  <c r="C123" i="104"/>
  <c r="L122" i="104"/>
  <c r="D122" i="104"/>
  <c r="C122" i="104"/>
  <c r="L121" i="104"/>
  <c r="D121" i="104"/>
  <c r="C121" i="104"/>
  <c r="L120" i="104"/>
  <c r="D120" i="104"/>
  <c r="C120" i="104"/>
  <c r="L119" i="104"/>
  <c r="D119" i="104"/>
  <c r="C119" i="104"/>
  <c r="L118" i="104"/>
  <c r="D118" i="104"/>
  <c r="C118" i="104"/>
  <c r="L117" i="104"/>
  <c r="D117" i="104"/>
  <c r="C117" i="104"/>
  <c r="L116" i="104"/>
  <c r="D116" i="104"/>
  <c r="C116" i="104"/>
  <c r="L115" i="104"/>
  <c r="D115" i="104"/>
  <c r="C115" i="104"/>
  <c r="L114" i="104"/>
  <c r="D114" i="104"/>
  <c r="C114" i="104"/>
  <c r="L113" i="104"/>
  <c r="D113" i="104"/>
  <c r="C113" i="104"/>
  <c r="L112" i="104"/>
  <c r="D112" i="104"/>
  <c r="C112" i="104"/>
  <c r="L111" i="104"/>
  <c r="D111" i="104"/>
  <c r="C111" i="104"/>
  <c r="L110" i="104"/>
  <c r="D110" i="104"/>
  <c r="C110" i="104"/>
  <c r="L109" i="104"/>
  <c r="D109" i="104"/>
  <c r="C109" i="104"/>
  <c r="B109" i="104"/>
  <c r="A109" i="104"/>
  <c r="D107" i="104"/>
  <c r="L106" i="104"/>
  <c r="E106" i="104"/>
  <c r="F106" i="104" s="1"/>
  <c r="D106" i="104"/>
  <c r="C106" i="104"/>
  <c r="L105" i="104"/>
  <c r="E105" i="104"/>
  <c r="F105" i="104" s="1"/>
  <c r="D105" i="104"/>
  <c r="C105" i="104"/>
  <c r="L104" i="104"/>
  <c r="E104" i="104"/>
  <c r="F104" i="104" s="1"/>
  <c r="D104" i="104"/>
  <c r="C104" i="104"/>
  <c r="L103" i="104"/>
  <c r="E103" i="104"/>
  <c r="F103" i="104" s="1"/>
  <c r="D103" i="104"/>
  <c r="C103" i="104"/>
  <c r="L102" i="104"/>
  <c r="E102" i="104"/>
  <c r="F102" i="104" s="1"/>
  <c r="D102" i="104"/>
  <c r="C102" i="104"/>
  <c r="L101" i="104"/>
  <c r="E101" i="104"/>
  <c r="F101" i="104" s="1"/>
  <c r="D101" i="104"/>
  <c r="C101" i="104"/>
  <c r="L100" i="104"/>
  <c r="E100" i="104"/>
  <c r="F100" i="104" s="1"/>
  <c r="D100" i="104"/>
  <c r="C100" i="104"/>
  <c r="L99" i="104"/>
  <c r="E99" i="104"/>
  <c r="F99" i="104" s="1"/>
  <c r="D99" i="104"/>
  <c r="C99" i="104"/>
  <c r="L98" i="104"/>
  <c r="E98" i="104"/>
  <c r="F98" i="104" s="1"/>
  <c r="D98" i="104"/>
  <c r="C98" i="104"/>
  <c r="L97" i="104"/>
  <c r="E97" i="104"/>
  <c r="F97" i="104" s="1"/>
  <c r="D97" i="104"/>
  <c r="C97" i="104"/>
  <c r="L96" i="104"/>
  <c r="E96" i="104"/>
  <c r="F96" i="104" s="1"/>
  <c r="D96" i="104"/>
  <c r="C96" i="104"/>
  <c r="L95" i="104"/>
  <c r="E95" i="104"/>
  <c r="F95" i="104" s="1"/>
  <c r="D95" i="104"/>
  <c r="C95" i="104"/>
  <c r="L94" i="104"/>
  <c r="E94" i="104"/>
  <c r="D94" i="104"/>
  <c r="C94" i="104"/>
  <c r="L93" i="104"/>
  <c r="D93" i="104"/>
  <c r="C93" i="104"/>
  <c r="B93" i="104"/>
  <c r="A93" i="104"/>
  <c r="L91" i="104"/>
  <c r="D91" i="104"/>
  <c r="L90" i="104"/>
  <c r="E90" i="104"/>
  <c r="F90" i="104" s="1"/>
  <c r="D90" i="104"/>
  <c r="C90" i="104"/>
  <c r="C91" i="104" s="1"/>
  <c r="L89" i="104"/>
  <c r="E89" i="104"/>
  <c r="F89" i="104" s="1"/>
  <c r="D89" i="104"/>
  <c r="C89" i="104"/>
  <c r="L88" i="104"/>
  <c r="E88" i="104"/>
  <c r="F88" i="104" s="1"/>
  <c r="D88" i="104"/>
  <c r="C88" i="104"/>
  <c r="L87" i="104"/>
  <c r="E87" i="104"/>
  <c r="F87" i="104" s="1"/>
  <c r="D87" i="104"/>
  <c r="C87" i="104"/>
  <c r="L86" i="104"/>
  <c r="E86" i="104"/>
  <c r="F86" i="104" s="1"/>
  <c r="D86" i="104"/>
  <c r="C86" i="104"/>
  <c r="L85" i="104"/>
  <c r="E85" i="104"/>
  <c r="F85" i="104" s="1"/>
  <c r="D85" i="104"/>
  <c r="C85" i="104"/>
  <c r="L84" i="104"/>
  <c r="E84" i="104"/>
  <c r="F84" i="104" s="1"/>
  <c r="D84" i="104"/>
  <c r="C84" i="104"/>
  <c r="L83" i="104"/>
  <c r="E83" i="104"/>
  <c r="F83" i="104" s="1"/>
  <c r="D83" i="104"/>
  <c r="C83" i="104"/>
  <c r="L82" i="104"/>
  <c r="E82" i="104"/>
  <c r="F82" i="104" s="1"/>
  <c r="D82" i="104"/>
  <c r="C82" i="104"/>
  <c r="L81" i="104"/>
  <c r="E81" i="104"/>
  <c r="F81" i="104" s="1"/>
  <c r="D81" i="104"/>
  <c r="C81" i="104"/>
  <c r="L80" i="104"/>
  <c r="E80" i="104"/>
  <c r="F80" i="104" s="1"/>
  <c r="D80" i="104"/>
  <c r="C80" i="104"/>
  <c r="L79" i="104"/>
  <c r="E79" i="104"/>
  <c r="F79" i="104" s="1"/>
  <c r="D79" i="104"/>
  <c r="C79" i="104"/>
  <c r="L78" i="104"/>
  <c r="E78" i="104"/>
  <c r="F78" i="104" s="1"/>
  <c r="D78" i="104"/>
  <c r="C78" i="104"/>
  <c r="L77" i="104"/>
  <c r="E77" i="104"/>
  <c r="F77" i="104" s="1"/>
  <c r="D77" i="104"/>
  <c r="C77" i="104"/>
  <c r="L76" i="104"/>
  <c r="E76" i="104"/>
  <c r="F76" i="104" s="1"/>
  <c r="D76" i="104"/>
  <c r="C76" i="104"/>
  <c r="L75" i="104"/>
  <c r="E75" i="104"/>
  <c r="F75" i="104" s="1"/>
  <c r="D75" i="104"/>
  <c r="C75" i="104"/>
  <c r="L74" i="104"/>
  <c r="E74" i="104"/>
  <c r="F74" i="104" s="1"/>
  <c r="D74" i="104"/>
  <c r="C74" i="104"/>
  <c r="L73" i="104"/>
  <c r="E73" i="104"/>
  <c r="F73" i="104" s="1"/>
  <c r="D73" i="104"/>
  <c r="C73" i="104"/>
  <c r="L72" i="104"/>
  <c r="E72" i="104"/>
  <c r="F72" i="104" s="1"/>
  <c r="D72" i="104"/>
  <c r="C72" i="104"/>
  <c r="L71" i="104"/>
  <c r="E71" i="104"/>
  <c r="F71" i="104" s="1"/>
  <c r="D71" i="104"/>
  <c r="C71" i="104"/>
  <c r="L70" i="104"/>
  <c r="E70" i="104"/>
  <c r="F70" i="104" s="1"/>
  <c r="D70" i="104"/>
  <c r="C70" i="104"/>
  <c r="L69" i="104"/>
  <c r="E69" i="104"/>
  <c r="F69" i="104" s="1"/>
  <c r="D69" i="104"/>
  <c r="C69" i="104"/>
  <c r="L68" i="104"/>
  <c r="E68" i="104"/>
  <c r="F68" i="104" s="1"/>
  <c r="D68" i="104"/>
  <c r="C68" i="104"/>
  <c r="L67" i="104"/>
  <c r="E67" i="104"/>
  <c r="F67" i="104" s="1"/>
  <c r="D67" i="104"/>
  <c r="C67" i="104"/>
  <c r="L66" i="104"/>
  <c r="E66" i="104"/>
  <c r="F66" i="104" s="1"/>
  <c r="D66" i="104"/>
  <c r="C66" i="104"/>
  <c r="L65" i="104"/>
  <c r="E65" i="104"/>
  <c r="F65" i="104" s="1"/>
  <c r="D65" i="104"/>
  <c r="C65" i="104"/>
  <c r="L64" i="104"/>
  <c r="E64" i="104"/>
  <c r="F64" i="104" s="1"/>
  <c r="D64" i="104"/>
  <c r="C64" i="104"/>
  <c r="L63" i="104"/>
  <c r="E63" i="104"/>
  <c r="F63" i="104" s="1"/>
  <c r="D63" i="104"/>
  <c r="C63" i="104"/>
  <c r="L62" i="104"/>
  <c r="E62" i="104"/>
  <c r="F62" i="104" s="1"/>
  <c r="D62" i="104"/>
  <c r="C62" i="104"/>
  <c r="L61" i="104"/>
  <c r="E61" i="104"/>
  <c r="F61" i="104" s="1"/>
  <c r="D61" i="104"/>
  <c r="C61" i="104"/>
  <c r="L60" i="104"/>
  <c r="E60" i="104"/>
  <c r="F60" i="104" s="1"/>
  <c r="D60" i="104"/>
  <c r="C60" i="104"/>
  <c r="L59" i="104"/>
  <c r="E59" i="104"/>
  <c r="F59" i="104" s="1"/>
  <c r="D59" i="104"/>
  <c r="C59" i="104"/>
  <c r="L58" i="104"/>
  <c r="E58" i="104"/>
  <c r="F58" i="104" s="1"/>
  <c r="D58" i="104"/>
  <c r="C58" i="104"/>
  <c r="L57" i="104"/>
  <c r="E57" i="104"/>
  <c r="F57" i="104" s="1"/>
  <c r="D57" i="104"/>
  <c r="C57" i="104"/>
  <c r="L56" i="104"/>
  <c r="E56" i="104"/>
  <c r="F56" i="104" s="1"/>
  <c r="D56" i="104"/>
  <c r="C56" i="104"/>
  <c r="L55" i="104"/>
  <c r="E55" i="104"/>
  <c r="F55" i="104" s="1"/>
  <c r="D55" i="104"/>
  <c r="C55" i="104"/>
  <c r="L54" i="104"/>
  <c r="E54" i="104"/>
  <c r="F54" i="104" s="1"/>
  <c r="D54" i="104"/>
  <c r="C54" i="104"/>
  <c r="L53" i="104"/>
  <c r="E53" i="104"/>
  <c r="F53" i="104" s="1"/>
  <c r="D53" i="104"/>
  <c r="C53" i="104"/>
  <c r="L52" i="104"/>
  <c r="E52" i="104"/>
  <c r="F52" i="104" s="1"/>
  <c r="D52" i="104"/>
  <c r="C52" i="104"/>
  <c r="L51" i="104"/>
  <c r="E51" i="104"/>
  <c r="F51" i="104" s="1"/>
  <c r="D51" i="104"/>
  <c r="C51" i="104"/>
  <c r="L50" i="104"/>
  <c r="E50" i="104"/>
  <c r="F50" i="104" s="1"/>
  <c r="D50" i="104"/>
  <c r="C50" i="104"/>
  <c r="L49" i="104"/>
  <c r="E49" i="104"/>
  <c r="F49" i="104" s="1"/>
  <c r="D49" i="104"/>
  <c r="C49" i="104"/>
  <c r="L48" i="104"/>
  <c r="E48" i="104"/>
  <c r="F48" i="104" s="1"/>
  <c r="D48" i="104"/>
  <c r="C48" i="104"/>
  <c r="L47" i="104"/>
  <c r="E47" i="104"/>
  <c r="F47" i="104" s="1"/>
  <c r="D47" i="104"/>
  <c r="C47" i="104"/>
  <c r="L46" i="104"/>
  <c r="E46" i="104"/>
  <c r="F46" i="104" s="1"/>
  <c r="D46" i="104"/>
  <c r="C46" i="104"/>
  <c r="L45" i="104"/>
  <c r="E45" i="104"/>
  <c r="F45" i="104" s="1"/>
  <c r="D45" i="104"/>
  <c r="C45" i="104"/>
  <c r="L44" i="104"/>
  <c r="E44" i="104"/>
  <c r="F44" i="104" s="1"/>
  <c r="D44" i="104"/>
  <c r="C44" i="104"/>
  <c r="L43" i="104"/>
  <c r="E43" i="104"/>
  <c r="F43" i="104" s="1"/>
  <c r="D43" i="104"/>
  <c r="C43" i="104"/>
  <c r="L42" i="104"/>
  <c r="E42" i="104"/>
  <c r="F42" i="104" s="1"/>
  <c r="D42" i="104"/>
  <c r="C42" i="104"/>
  <c r="L41" i="104"/>
  <c r="E41" i="104"/>
  <c r="F41" i="104" s="1"/>
  <c r="D41" i="104"/>
  <c r="C41" i="104"/>
  <c r="L40" i="104"/>
  <c r="E40" i="104"/>
  <c r="F40" i="104" s="1"/>
  <c r="D40" i="104"/>
  <c r="C40" i="104"/>
  <c r="L39" i="104"/>
  <c r="E39" i="104"/>
  <c r="F39" i="104" s="1"/>
  <c r="D39" i="104"/>
  <c r="C39" i="104"/>
  <c r="L38" i="104"/>
  <c r="E38" i="104"/>
  <c r="F38" i="104" s="1"/>
  <c r="D38" i="104"/>
  <c r="C38" i="104"/>
  <c r="L37" i="104"/>
  <c r="E37" i="104"/>
  <c r="F37" i="104" s="1"/>
  <c r="D37" i="104"/>
  <c r="C37" i="104"/>
  <c r="L36" i="104"/>
  <c r="E36" i="104"/>
  <c r="F36" i="104" s="1"/>
  <c r="D36" i="104"/>
  <c r="C36" i="104"/>
  <c r="L35" i="104"/>
  <c r="E35" i="104"/>
  <c r="F35" i="104" s="1"/>
  <c r="D35" i="104"/>
  <c r="C35" i="104"/>
  <c r="L34" i="104"/>
  <c r="E34" i="104"/>
  <c r="F34" i="104" s="1"/>
  <c r="D34" i="104"/>
  <c r="C34" i="104"/>
  <c r="L33" i="104"/>
  <c r="E33" i="104"/>
  <c r="F33" i="104" s="1"/>
  <c r="D33" i="104"/>
  <c r="C33" i="104"/>
  <c r="L32" i="104"/>
  <c r="E32" i="104"/>
  <c r="F32" i="104" s="1"/>
  <c r="D32" i="104"/>
  <c r="C32" i="104"/>
  <c r="L31" i="104"/>
  <c r="E31" i="104"/>
  <c r="F31" i="104" s="1"/>
  <c r="D31" i="104"/>
  <c r="C31" i="104"/>
  <c r="L30" i="104"/>
  <c r="E30" i="104"/>
  <c r="F30" i="104" s="1"/>
  <c r="D30" i="104"/>
  <c r="C30" i="104"/>
  <c r="L29" i="104"/>
  <c r="E29" i="104"/>
  <c r="F29" i="104" s="1"/>
  <c r="D29" i="104"/>
  <c r="C29" i="104"/>
  <c r="L28" i="104"/>
  <c r="E28" i="104"/>
  <c r="F28" i="104" s="1"/>
  <c r="D28" i="104"/>
  <c r="C28" i="104"/>
  <c r="L27" i="104"/>
  <c r="E27" i="104"/>
  <c r="F27" i="104" s="1"/>
  <c r="D27" i="104"/>
  <c r="C27" i="104"/>
  <c r="L26" i="104"/>
  <c r="E26" i="104"/>
  <c r="F26" i="104" s="1"/>
  <c r="D26" i="104"/>
  <c r="C26" i="104"/>
  <c r="L25" i="104"/>
  <c r="E25" i="104"/>
  <c r="F25" i="104" s="1"/>
  <c r="D25" i="104"/>
  <c r="C25" i="104"/>
  <c r="L24" i="104"/>
  <c r="E24" i="104"/>
  <c r="F24" i="104" s="1"/>
  <c r="D24" i="104"/>
  <c r="C24" i="104"/>
  <c r="L23" i="104"/>
  <c r="E23" i="104"/>
  <c r="F23" i="104" s="1"/>
  <c r="D23" i="104"/>
  <c r="C23" i="104"/>
  <c r="L22" i="104"/>
  <c r="E22" i="104"/>
  <c r="F22" i="104" s="1"/>
  <c r="D22" i="104"/>
  <c r="C22" i="104"/>
  <c r="L21" i="104"/>
  <c r="E21" i="104"/>
  <c r="F21" i="104" s="1"/>
  <c r="D21" i="104"/>
  <c r="C21" i="104"/>
  <c r="L20" i="104"/>
  <c r="E20" i="104"/>
  <c r="F20" i="104" s="1"/>
  <c r="D20" i="104"/>
  <c r="C20" i="104"/>
  <c r="L19" i="104"/>
  <c r="E19" i="104"/>
  <c r="F19" i="104" s="1"/>
  <c r="D19" i="104"/>
  <c r="C19" i="104"/>
  <c r="L18" i="104"/>
  <c r="E18" i="104"/>
  <c r="F18" i="104" s="1"/>
  <c r="D18" i="104"/>
  <c r="C18" i="104"/>
  <c r="L17" i="104"/>
  <c r="E17" i="104"/>
  <c r="F17" i="104" s="1"/>
  <c r="D17" i="104"/>
  <c r="C17" i="104"/>
  <c r="L16" i="104"/>
  <c r="E16" i="104"/>
  <c r="F16" i="104" s="1"/>
  <c r="D16" i="104"/>
  <c r="C16" i="104"/>
  <c r="L15" i="104"/>
  <c r="E15" i="104"/>
  <c r="F15" i="104" s="1"/>
  <c r="D15" i="104"/>
  <c r="C15" i="104"/>
  <c r="L14" i="104"/>
  <c r="E14" i="104"/>
  <c r="F14" i="104" s="1"/>
  <c r="D14" i="104"/>
  <c r="C14" i="104"/>
  <c r="L13" i="104"/>
  <c r="E13" i="104"/>
  <c r="F13" i="104" s="1"/>
  <c r="D13" i="104"/>
  <c r="C13" i="104"/>
  <c r="L12" i="104"/>
  <c r="E12" i="104"/>
  <c r="F12" i="104" s="1"/>
  <c r="D12" i="104"/>
  <c r="C12" i="104"/>
  <c r="L11" i="104"/>
  <c r="E11" i="104"/>
  <c r="F11" i="104" s="1"/>
  <c r="D11" i="104"/>
  <c r="C11" i="104"/>
  <c r="L10" i="104"/>
  <c r="E10" i="104"/>
  <c r="F10" i="104" s="1"/>
  <c r="D10" i="104"/>
  <c r="C10" i="104"/>
  <c r="L9" i="104"/>
  <c r="E9" i="104"/>
  <c r="D9" i="104"/>
  <c r="C9" i="104"/>
  <c r="L8" i="104"/>
  <c r="D8" i="104"/>
  <c r="C8" i="104"/>
  <c r="B8" i="104"/>
  <c r="A8" i="104"/>
  <c r="A7" i="104"/>
  <c r="A967" i="104" s="1"/>
  <c r="J911" i="59"/>
  <c r="D911" i="59"/>
  <c r="D862" i="131" s="1"/>
  <c r="B911" i="59"/>
  <c r="A911" i="59"/>
  <c r="A862" i="131" s="1"/>
  <c r="D910" i="59"/>
  <c r="D861" i="131" s="1"/>
  <c r="B910" i="59"/>
  <c r="A910" i="59"/>
  <c r="Q909" i="59"/>
  <c r="N960" i="105" s="1"/>
  <c r="D906" i="59"/>
  <c r="D857" i="131" s="1"/>
  <c r="B906" i="59"/>
  <c r="B857" i="132" s="1"/>
  <c r="A906" i="59"/>
  <c r="A857" i="132" s="1"/>
  <c r="D905" i="59"/>
  <c r="D856" i="131" s="1"/>
  <c r="B905" i="59"/>
  <c r="B856" i="131" s="1"/>
  <c r="A905" i="59"/>
  <c r="D904" i="59"/>
  <c r="B904" i="59"/>
  <c r="B855" i="132" s="1"/>
  <c r="A904" i="59"/>
  <c r="A855" i="131" s="1"/>
  <c r="D903" i="59"/>
  <c r="B903" i="59"/>
  <c r="B854" i="131" s="1"/>
  <c r="A903" i="59"/>
  <c r="Q902" i="59"/>
  <c r="N950" i="105" s="1"/>
  <c r="D900" i="59"/>
  <c r="C900" i="59"/>
  <c r="B900" i="59"/>
  <c r="D899" i="59"/>
  <c r="D849" i="131" s="1"/>
  <c r="B899" i="59"/>
  <c r="B849" i="132" s="1"/>
  <c r="D898" i="59"/>
  <c r="B898" i="59"/>
  <c r="B848" i="131" s="1"/>
  <c r="D897" i="59"/>
  <c r="D949" i="105" s="1"/>
  <c r="C897" i="59"/>
  <c r="C847" i="132" s="1"/>
  <c r="B897" i="59"/>
  <c r="B847" i="131" s="1"/>
  <c r="D896" i="59"/>
  <c r="B896" i="59"/>
  <c r="B846" i="131" s="1"/>
  <c r="M895" i="59"/>
  <c r="K895" i="59"/>
  <c r="D895" i="59"/>
  <c r="D845" i="132" s="1"/>
  <c r="B895" i="59"/>
  <c r="B845" i="131" s="1"/>
  <c r="D894" i="59"/>
  <c r="B894" i="59"/>
  <c r="B844" i="132" s="1"/>
  <c r="Q893" i="59"/>
  <c r="D893" i="59"/>
  <c r="C18" i="123" s="1"/>
  <c r="B893" i="59"/>
  <c r="B18" i="123" s="1"/>
  <c r="D892" i="59"/>
  <c r="B892" i="59"/>
  <c r="B843" i="131" s="1"/>
  <c r="D891" i="59"/>
  <c r="D842" i="131" s="1"/>
  <c r="B891" i="59"/>
  <c r="B842" i="132" s="1"/>
  <c r="D890" i="59"/>
  <c r="D841" i="132" s="1"/>
  <c r="B890" i="59"/>
  <c r="B841" i="131" s="1"/>
  <c r="D889" i="59"/>
  <c r="D840" i="131" s="1"/>
  <c r="B889" i="59"/>
  <c r="B840" i="132" s="1"/>
  <c r="D888" i="59"/>
  <c r="C888" i="59"/>
  <c r="C839" i="132" s="1"/>
  <c r="B888" i="59"/>
  <c r="B839" i="131" s="1"/>
  <c r="D887" i="59"/>
  <c r="D838" i="131" s="1"/>
  <c r="B887" i="59"/>
  <c r="D886" i="59"/>
  <c r="B886" i="59"/>
  <c r="B837" i="131" s="1"/>
  <c r="D885" i="59"/>
  <c r="D836" i="132" s="1"/>
  <c r="C885" i="59"/>
  <c r="B885" i="59"/>
  <c r="B836" i="131" s="1"/>
  <c r="A885" i="59"/>
  <c r="A836" i="131" s="1"/>
  <c r="D884" i="59"/>
  <c r="D835" i="131" s="1"/>
  <c r="C884" i="59"/>
  <c r="B884" i="59"/>
  <c r="B835" i="131" s="1"/>
  <c r="D883" i="59"/>
  <c r="D834" i="131" s="1"/>
  <c r="B883" i="59"/>
  <c r="B834" i="131" s="1"/>
  <c r="D882" i="59"/>
  <c r="B882" i="59"/>
  <c r="B833" i="131" s="1"/>
  <c r="P881" i="59"/>
  <c r="O881" i="59"/>
  <c r="N881" i="59"/>
  <c r="M881" i="59"/>
  <c r="L881" i="59"/>
  <c r="K881" i="59"/>
  <c r="J881" i="59"/>
  <c r="I881" i="59"/>
  <c r="H881" i="59"/>
  <c r="G881" i="59"/>
  <c r="F881" i="59"/>
  <c r="E881" i="59"/>
  <c r="D881" i="59"/>
  <c r="C881" i="59"/>
  <c r="B881" i="59"/>
  <c r="A881" i="59"/>
  <c r="Q873" i="59"/>
  <c r="N923" i="105" s="1"/>
  <c r="M873" i="59"/>
  <c r="M911" i="59" s="1"/>
  <c r="L873" i="59"/>
  <c r="L911" i="59" s="1"/>
  <c r="I873" i="59"/>
  <c r="I911" i="59" s="1"/>
  <c r="F873" i="59"/>
  <c r="C873" i="59"/>
  <c r="C911" i="59" s="1"/>
  <c r="C862" i="132" s="1"/>
  <c r="P872" i="59"/>
  <c r="O872" i="59"/>
  <c r="K872" i="59"/>
  <c r="H872" i="59"/>
  <c r="P871" i="59"/>
  <c r="O871" i="59"/>
  <c r="K871" i="59"/>
  <c r="H871" i="59"/>
  <c r="P870" i="59"/>
  <c r="O870" i="59"/>
  <c r="K870" i="59"/>
  <c r="H870" i="59"/>
  <c r="O869" i="59"/>
  <c r="K869" i="59"/>
  <c r="H869" i="59"/>
  <c r="G869" i="59"/>
  <c r="G919" i="105" s="1"/>
  <c r="O868" i="59"/>
  <c r="K868" i="59"/>
  <c r="E812" i="131" s="1"/>
  <c r="F812" i="131" s="1"/>
  <c r="H868" i="59"/>
  <c r="G868" i="59"/>
  <c r="G918" i="105" s="1"/>
  <c r="P867" i="59"/>
  <c r="O867" i="59"/>
  <c r="K867" i="59"/>
  <c r="H867" i="59"/>
  <c r="P866" i="59"/>
  <c r="O866" i="59"/>
  <c r="K866" i="59"/>
  <c r="H866" i="59"/>
  <c r="P865" i="59"/>
  <c r="O865" i="59"/>
  <c r="K865" i="59"/>
  <c r="H865" i="59"/>
  <c r="P864" i="59"/>
  <c r="O864" i="59"/>
  <c r="K864" i="59"/>
  <c r="H864" i="59"/>
  <c r="P863" i="59"/>
  <c r="O863" i="59"/>
  <c r="K863" i="59"/>
  <c r="H863" i="59"/>
  <c r="P862" i="59"/>
  <c r="O862" i="59"/>
  <c r="K862" i="59"/>
  <c r="E806" i="131" s="1"/>
  <c r="F806" i="131" s="1"/>
  <c r="H862" i="59"/>
  <c r="P861" i="59"/>
  <c r="O861" i="59"/>
  <c r="K861" i="59"/>
  <c r="P860" i="59"/>
  <c r="O860" i="59"/>
  <c r="K860" i="59"/>
  <c r="H860" i="59"/>
  <c r="P859" i="59"/>
  <c r="O859" i="59"/>
  <c r="K859" i="59"/>
  <c r="H859" i="59"/>
  <c r="P858" i="59"/>
  <c r="O858" i="59"/>
  <c r="K858" i="59"/>
  <c r="H858" i="59"/>
  <c r="P857" i="59"/>
  <c r="O857" i="59"/>
  <c r="K857" i="59"/>
  <c r="E801" i="131" s="1"/>
  <c r="F801" i="131" s="1"/>
  <c r="H857" i="59"/>
  <c r="P856" i="59"/>
  <c r="O856" i="59"/>
  <c r="K856" i="59"/>
  <c r="P855" i="59"/>
  <c r="O855" i="59"/>
  <c r="K855" i="59"/>
  <c r="E799" i="131" s="1"/>
  <c r="F799" i="131" s="1"/>
  <c r="H855" i="59"/>
  <c r="P854" i="59"/>
  <c r="O854" i="59"/>
  <c r="K854" i="59"/>
  <c r="E798" i="131" s="1"/>
  <c r="F798" i="131" s="1"/>
  <c r="H854" i="59"/>
  <c r="P853" i="59"/>
  <c r="O853" i="59"/>
  <c r="K853" i="59"/>
  <c r="N853" i="59" s="1"/>
  <c r="P852" i="59"/>
  <c r="O852" i="59"/>
  <c r="K852" i="59"/>
  <c r="E796" i="131" s="1"/>
  <c r="F796" i="131" s="1"/>
  <c r="H852" i="59"/>
  <c r="P851" i="59"/>
  <c r="O851" i="59"/>
  <c r="K851" i="59"/>
  <c r="P850" i="59"/>
  <c r="O850" i="59"/>
  <c r="K850" i="59"/>
  <c r="H850" i="59"/>
  <c r="P849" i="59"/>
  <c r="O849" i="59"/>
  <c r="K849" i="59"/>
  <c r="H849" i="59"/>
  <c r="P848" i="59"/>
  <c r="O848" i="59"/>
  <c r="K848" i="59"/>
  <c r="H848" i="59"/>
  <c r="E848" i="59"/>
  <c r="P847" i="59"/>
  <c r="O847" i="59"/>
  <c r="K847" i="59"/>
  <c r="H847" i="59"/>
  <c r="E847" i="59"/>
  <c r="P846" i="59"/>
  <c r="O846" i="59"/>
  <c r="K846" i="59"/>
  <c r="H846" i="59"/>
  <c r="E846" i="59"/>
  <c r="P845" i="59"/>
  <c r="O845" i="59"/>
  <c r="K845" i="59"/>
  <c r="H845" i="59"/>
  <c r="E845" i="59"/>
  <c r="P844" i="59"/>
  <c r="O844" i="59"/>
  <c r="K844" i="59"/>
  <c r="H844" i="59"/>
  <c r="E844" i="59"/>
  <c r="P843" i="59"/>
  <c r="O843" i="59"/>
  <c r="K843" i="59"/>
  <c r="E787" i="131" s="1"/>
  <c r="F787" i="131" s="1"/>
  <c r="H843" i="59"/>
  <c r="E843" i="59"/>
  <c r="P842" i="59"/>
  <c r="O842" i="59"/>
  <c r="K842" i="59"/>
  <c r="E786" i="131" s="1"/>
  <c r="F786" i="131" s="1"/>
  <c r="H842" i="59"/>
  <c r="E842" i="59"/>
  <c r="P841" i="59"/>
  <c r="O841" i="59"/>
  <c r="K841" i="59"/>
  <c r="H841" i="59"/>
  <c r="E841" i="59"/>
  <c r="P840" i="59"/>
  <c r="O840" i="59"/>
  <c r="K840" i="59"/>
  <c r="H840" i="59"/>
  <c r="E840" i="59"/>
  <c r="P839" i="59"/>
  <c r="O839" i="59"/>
  <c r="K839" i="59"/>
  <c r="E783" i="131" s="1"/>
  <c r="F783" i="131" s="1"/>
  <c r="H839" i="59"/>
  <c r="E839" i="59"/>
  <c r="P838" i="59"/>
  <c r="O838" i="59"/>
  <c r="K838" i="59"/>
  <c r="E782" i="131" s="1"/>
  <c r="F782" i="131" s="1"/>
  <c r="H838" i="59"/>
  <c r="E838" i="59"/>
  <c r="P837" i="59"/>
  <c r="O837" i="59"/>
  <c r="K837" i="59"/>
  <c r="E781" i="131" s="1"/>
  <c r="F781" i="131" s="1"/>
  <c r="H837" i="59"/>
  <c r="E837" i="59"/>
  <c r="P836" i="59"/>
  <c r="O836" i="59"/>
  <c r="K836" i="59"/>
  <c r="E780" i="131" s="1"/>
  <c r="F780" i="131" s="1"/>
  <c r="H836" i="59"/>
  <c r="E836" i="59"/>
  <c r="P835" i="59"/>
  <c r="O835" i="59"/>
  <c r="K835" i="59"/>
  <c r="H835" i="59"/>
  <c r="E835" i="59"/>
  <c r="P834" i="59"/>
  <c r="O834" i="59"/>
  <c r="K834" i="59"/>
  <c r="E778" i="131" s="1"/>
  <c r="F778" i="131" s="1"/>
  <c r="H834" i="59"/>
  <c r="E834" i="59"/>
  <c r="P833" i="59"/>
  <c r="O833" i="59"/>
  <c r="K833" i="59"/>
  <c r="H833" i="59"/>
  <c r="E833" i="59"/>
  <c r="O832" i="59"/>
  <c r="K832" i="59"/>
  <c r="E776" i="131" s="1"/>
  <c r="F776" i="131" s="1"/>
  <c r="H832" i="59"/>
  <c r="G832" i="59"/>
  <c r="G882" i="105" s="1"/>
  <c r="O831" i="59"/>
  <c r="K831" i="59"/>
  <c r="E775" i="131" s="1"/>
  <c r="F775" i="131" s="1"/>
  <c r="H831" i="59"/>
  <c r="G831" i="59"/>
  <c r="G881" i="105" s="1"/>
  <c r="O830" i="59"/>
  <c r="K830" i="59"/>
  <c r="E774" i="131" s="1"/>
  <c r="F774" i="131" s="1"/>
  <c r="H830" i="59"/>
  <c r="G830" i="59"/>
  <c r="G880" i="105" s="1"/>
  <c r="O829" i="59"/>
  <c r="K829" i="59"/>
  <c r="E773" i="131" s="1"/>
  <c r="F773" i="131" s="1"/>
  <c r="H829" i="59"/>
  <c r="G829" i="59"/>
  <c r="G879" i="105" s="1"/>
  <c r="O828" i="59"/>
  <c r="K828" i="59"/>
  <c r="E772" i="131" s="1"/>
  <c r="F772" i="131" s="1"/>
  <c r="H828" i="59"/>
  <c r="G828" i="59"/>
  <c r="G878" i="105" s="1"/>
  <c r="O827" i="59"/>
  <c r="K827" i="59"/>
  <c r="E771" i="131" s="1"/>
  <c r="F771" i="131" s="1"/>
  <c r="H827" i="59"/>
  <c r="G827" i="59"/>
  <c r="G877" i="105" s="1"/>
  <c r="O826" i="59"/>
  <c r="K826" i="59"/>
  <c r="E770" i="131" s="1"/>
  <c r="F770" i="131" s="1"/>
  <c r="H826" i="59"/>
  <c r="G826" i="59"/>
  <c r="G876" i="105" s="1"/>
  <c r="O825" i="59"/>
  <c r="K825" i="59"/>
  <c r="E769" i="131" s="1"/>
  <c r="F769" i="131" s="1"/>
  <c r="H825" i="59"/>
  <c r="G825" i="59"/>
  <c r="G875" i="105" s="1"/>
  <c r="O824" i="59"/>
  <c r="K824" i="59"/>
  <c r="E768" i="131" s="1"/>
  <c r="F768" i="131" s="1"/>
  <c r="H824" i="59"/>
  <c r="G824" i="59"/>
  <c r="G874" i="105" s="1"/>
  <c r="O823" i="59"/>
  <c r="K823" i="59"/>
  <c r="E767" i="131" s="1"/>
  <c r="F767" i="131" s="1"/>
  <c r="H823" i="59"/>
  <c r="G823" i="59"/>
  <c r="G873" i="105" s="1"/>
  <c r="O822" i="59"/>
  <c r="K822" i="59"/>
  <c r="E766" i="131" s="1"/>
  <c r="F766" i="131" s="1"/>
  <c r="H822" i="59"/>
  <c r="G822" i="59"/>
  <c r="G872" i="105" s="1"/>
  <c r="O821" i="59"/>
  <c r="K821" i="59"/>
  <c r="E765" i="131" s="1"/>
  <c r="F765" i="131" s="1"/>
  <c r="H821" i="59"/>
  <c r="G821" i="59"/>
  <c r="G871" i="105" s="1"/>
  <c r="O820" i="59"/>
  <c r="K820" i="59"/>
  <c r="E764" i="131" s="1"/>
  <c r="F764" i="131" s="1"/>
  <c r="H820" i="59"/>
  <c r="G820" i="59"/>
  <c r="G870" i="105" s="1"/>
  <c r="O819" i="59"/>
  <c r="K819" i="59"/>
  <c r="E763" i="131" s="1"/>
  <c r="F763" i="131" s="1"/>
  <c r="H819" i="59"/>
  <c r="G819" i="59"/>
  <c r="G869" i="105" s="1"/>
  <c r="O818" i="59"/>
  <c r="K818" i="59"/>
  <c r="E762" i="131" s="1"/>
  <c r="F762" i="131" s="1"/>
  <c r="H818" i="59"/>
  <c r="G818" i="59"/>
  <c r="G868" i="105" s="1"/>
  <c r="O817" i="59"/>
  <c r="K817" i="59"/>
  <c r="H817" i="59"/>
  <c r="G817" i="59"/>
  <c r="G867" i="105" s="1"/>
  <c r="O816" i="59"/>
  <c r="K816" i="59"/>
  <c r="E760" i="131" s="1"/>
  <c r="F760" i="131" s="1"/>
  <c r="H816" i="59"/>
  <c r="G816" i="59"/>
  <c r="G866" i="105" s="1"/>
  <c r="O815" i="59"/>
  <c r="K815" i="59"/>
  <c r="E759" i="131" s="1"/>
  <c r="F759" i="131" s="1"/>
  <c r="H815" i="59"/>
  <c r="G815" i="59"/>
  <c r="G865" i="105" s="1"/>
  <c r="O814" i="59"/>
  <c r="K814" i="59"/>
  <c r="E758" i="131" s="1"/>
  <c r="F758" i="131" s="1"/>
  <c r="H814" i="59"/>
  <c r="G814" i="59"/>
  <c r="G864" i="105" s="1"/>
  <c r="H813" i="59"/>
  <c r="H812" i="59"/>
  <c r="P811" i="59"/>
  <c r="O811" i="59"/>
  <c r="H811" i="59"/>
  <c r="N811" i="59" s="1"/>
  <c r="H810" i="59"/>
  <c r="H809" i="59"/>
  <c r="H808" i="59"/>
  <c r="H807" i="59"/>
  <c r="H806" i="59"/>
  <c r="P805" i="59"/>
  <c r="O805" i="59"/>
  <c r="H805" i="59"/>
  <c r="N805" i="59" s="1"/>
  <c r="H804" i="59"/>
  <c r="H803" i="59"/>
  <c r="H802" i="59"/>
  <c r="H801" i="59"/>
  <c r="H800" i="59"/>
  <c r="H799" i="59"/>
  <c r="H798" i="59"/>
  <c r="C797" i="59"/>
  <c r="O796" i="59"/>
  <c r="O910" i="59" s="1"/>
  <c r="M796" i="59"/>
  <c r="M910" i="59" s="1"/>
  <c r="L796" i="59"/>
  <c r="L910" i="59" s="1"/>
  <c r="J796" i="59"/>
  <c r="J910" i="59" s="1"/>
  <c r="J912" i="59" s="1"/>
  <c r="J913" i="59" s="1"/>
  <c r="I796" i="59"/>
  <c r="I910" i="59" s="1"/>
  <c r="F796" i="59"/>
  <c r="F910" i="59" s="1"/>
  <c r="E796" i="59"/>
  <c r="E910" i="59" s="1"/>
  <c r="C796" i="59"/>
  <c r="K795" i="59"/>
  <c r="N795" i="59" s="1"/>
  <c r="P795" i="59" s="1"/>
  <c r="H795" i="59"/>
  <c r="G795" i="59"/>
  <c r="G843" i="105" s="1"/>
  <c r="K794" i="59"/>
  <c r="H794" i="59"/>
  <c r="G794" i="59"/>
  <c r="G842" i="105" s="1"/>
  <c r="K793" i="59"/>
  <c r="E737" i="131" s="1"/>
  <c r="F737" i="131" s="1"/>
  <c r="H793" i="59"/>
  <c r="G793" i="59"/>
  <c r="G841" i="105" s="1"/>
  <c r="K792" i="59"/>
  <c r="H792" i="59"/>
  <c r="G792" i="59"/>
  <c r="G840" i="105" s="1"/>
  <c r="K791" i="59"/>
  <c r="N791" i="59" s="1"/>
  <c r="G791" i="59"/>
  <c r="G839" i="105" s="1"/>
  <c r="C790" i="59"/>
  <c r="C838" i="105" s="1"/>
  <c r="P787" i="59"/>
  <c r="O787" i="59"/>
  <c r="O906" i="59" s="1"/>
  <c r="N787" i="59"/>
  <c r="N906" i="59" s="1"/>
  <c r="M787" i="59"/>
  <c r="M906" i="59" s="1"/>
  <c r="L787" i="59"/>
  <c r="K787" i="59"/>
  <c r="K906" i="59" s="1"/>
  <c r="J787" i="59"/>
  <c r="J906" i="59" s="1"/>
  <c r="I787" i="59"/>
  <c r="I906" i="59" s="1"/>
  <c r="H787" i="59"/>
  <c r="G787" i="59"/>
  <c r="G906" i="59" s="1"/>
  <c r="F787" i="59"/>
  <c r="F906" i="59" s="1"/>
  <c r="E787" i="59"/>
  <c r="E906" i="59" s="1"/>
  <c r="C787" i="59"/>
  <c r="C906" i="59" s="1"/>
  <c r="C857" i="131" s="1"/>
  <c r="C779" i="59"/>
  <c r="P778" i="59"/>
  <c r="P905" i="59" s="1"/>
  <c r="O778" i="59"/>
  <c r="O905" i="59" s="1"/>
  <c r="N778" i="59"/>
  <c r="N905" i="59" s="1"/>
  <c r="M778" i="59"/>
  <c r="M905" i="59" s="1"/>
  <c r="L778" i="59"/>
  <c r="L905" i="59" s="1"/>
  <c r="K778" i="59"/>
  <c r="K905" i="59" s="1"/>
  <c r="J778" i="59"/>
  <c r="J905" i="59" s="1"/>
  <c r="I778" i="59"/>
  <c r="I905" i="59" s="1"/>
  <c r="H778" i="59"/>
  <c r="H905" i="59" s="1"/>
  <c r="G778" i="59"/>
  <c r="G905" i="59" s="1"/>
  <c r="F778" i="59"/>
  <c r="F905" i="59" s="1"/>
  <c r="E778" i="59"/>
  <c r="E905" i="59" s="1"/>
  <c r="C778" i="59"/>
  <c r="C905" i="59" s="1"/>
  <c r="P773" i="59"/>
  <c r="P904" i="59" s="1"/>
  <c r="O773" i="59"/>
  <c r="O904" i="59" s="1"/>
  <c r="N773" i="59"/>
  <c r="N904" i="59" s="1"/>
  <c r="M773" i="59"/>
  <c r="M904" i="59" s="1"/>
  <c r="L773" i="59"/>
  <c r="L904" i="59" s="1"/>
  <c r="K773" i="59"/>
  <c r="K904" i="59" s="1"/>
  <c r="J773" i="59"/>
  <c r="J904" i="59" s="1"/>
  <c r="I773" i="59"/>
  <c r="I904" i="59" s="1"/>
  <c r="H773" i="59"/>
  <c r="H904" i="59" s="1"/>
  <c r="G773" i="59"/>
  <c r="G904" i="59" s="1"/>
  <c r="F773" i="59"/>
  <c r="F904" i="59" s="1"/>
  <c r="E773" i="59"/>
  <c r="E904" i="59" s="1"/>
  <c r="C773" i="59"/>
  <c r="C904" i="59" s="1"/>
  <c r="C855" i="131" s="1"/>
  <c r="P761" i="59"/>
  <c r="P903" i="59" s="1"/>
  <c r="O761" i="59"/>
  <c r="O903" i="59" s="1"/>
  <c r="N761" i="59"/>
  <c r="N903" i="59" s="1"/>
  <c r="M761" i="59"/>
  <c r="M903" i="59" s="1"/>
  <c r="L761" i="59"/>
  <c r="L903" i="59" s="1"/>
  <c r="K761" i="59"/>
  <c r="K903" i="59" s="1"/>
  <c r="J761" i="59"/>
  <c r="J903" i="59" s="1"/>
  <c r="I761" i="59"/>
  <c r="I903" i="59" s="1"/>
  <c r="H761" i="59"/>
  <c r="H903" i="59" s="1"/>
  <c r="G761" i="59"/>
  <c r="G903" i="59" s="1"/>
  <c r="F761" i="59"/>
  <c r="F903" i="59" s="1"/>
  <c r="E761" i="59"/>
  <c r="E903" i="59" s="1"/>
  <c r="C761" i="59"/>
  <c r="C903" i="59" s="1"/>
  <c r="P756" i="59"/>
  <c r="P900" i="59" s="1"/>
  <c r="O756" i="59"/>
  <c r="O900" i="59" s="1"/>
  <c r="M756" i="59"/>
  <c r="M900" i="59" s="1"/>
  <c r="L756" i="59"/>
  <c r="L900" i="59" s="1"/>
  <c r="J756" i="59"/>
  <c r="J900" i="59" s="1"/>
  <c r="I756" i="59"/>
  <c r="I900" i="59" s="1"/>
  <c r="G756" i="59"/>
  <c r="G900" i="59" s="1"/>
  <c r="F756" i="59"/>
  <c r="F900" i="59" s="1"/>
  <c r="N755" i="59"/>
  <c r="K755" i="59"/>
  <c r="E689" i="131" s="1"/>
  <c r="F689" i="131" s="1"/>
  <c r="H755" i="59"/>
  <c r="E755" i="59"/>
  <c r="N754" i="59"/>
  <c r="K754" i="59"/>
  <c r="E688" i="131" s="1"/>
  <c r="F688" i="131" s="1"/>
  <c r="H754" i="59"/>
  <c r="E754" i="59"/>
  <c r="N753" i="59"/>
  <c r="K753" i="59"/>
  <c r="E687" i="131" s="1"/>
  <c r="F687" i="131" s="1"/>
  <c r="H753" i="59"/>
  <c r="E753" i="59"/>
  <c r="N752" i="59"/>
  <c r="K752" i="59"/>
  <c r="E686" i="131" s="1"/>
  <c r="F686" i="131" s="1"/>
  <c r="H752" i="59"/>
  <c r="E752" i="59"/>
  <c r="N751" i="59"/>
  <c r="N756" i="59" s="1"/>
  <c r="N900" i="59" s="1"/>
  <c r="K751" i="59"/>
  <c r="K756" i="59" s="1"/>
  <c r="K900" i="59" s="1"/>
  <c r="H751" i="59"/>
  <c r="H756" i="59" s="1"/>
  <c r="H900" i="59" s="1"/>
  <c r="E751" i="59"/>
  <c r="E756" i="59" s="1"/>
  <c r="E900" i="59" s="1"/>
  <c r="P748" i="59"/>
  <c r="P899" i="59" s="1"/>
  <c r="O748" i="59"/>
  <c r="O899" i="59" s="1"/>
  <c r="M748" i="59"/>
  <c r="M899" i="59" s="1"/>
  <c r="L748" i="59"/>
  <c r="L899" i="59" s="1"/>
  <c r="J748" i="59"/>
  <c r="J899" i="59" s="1"/>
  <c r="I748" i="59"/>
  <c r="I899" i="59" s="1"/>
  <c r="C748" i="59"/>
  <c r="C681" i="132" s="1"/>
  <c r="N747" i="59"/>
  <c r="K747" i="59"/>
  <c r="H747" i="59"/>
  <c r="G747" i="59"/>
  <c r="G687" i="105" s="1"/>
  <c r="F747" i="59"/>
  <c r="F687" i="105" s="1"/>
  <c r="N746" i="59"/>
  <c r="K746" i="59"/>
  <c r="E679" i="131" s="1"/>
  <c r="F679" i="131" s="1"/>
  <c r="H746" i="59"/>
  <c r="G746" i="59"/>
  <c r="G686" i="105" s="1"/>
  <c r="F746" i="59"/>
  <c r="N745" i="59"/>
  <c r="K745" i="59"/>
  <c r="E678" i="131" s="1"/>
  <c r="F678" i="131" s="1"/>
  <c r="H745" i="59"/>
  <c r="G745" i="59"/>
  <c r="G685" i="105" s="1"/>
  <c r="F745" i="59"/>
  <c r="F685" i="105" s="1"/>
  <c r="N744" i="59"/>
  <c r="K744" i="59"/>
  <c r="E677" i="131" s="1"/>
  <c r="F677" i="131" s="1"/>
  <c r="H744" i="59"/>
  <c r="G744" i="59"/>
  <c r="F744" i="59"/>
  <c r="F684" i="105" s="1"/>
  <c r="N743" i="59"/>
  <c r="K743" i="59"/>
  <c r="E676" i="131" s="1"/>
  <c r="F676" i="131" s="1"/>
  <c r="H743" i="59"/>
  <c r="G743" i="59"/>
  <c r="G683" i="105" s="1"/>
  <c r="F743" i="59"/>
  <c r="F683" i="105" s="1"/>
  <c r="N742" i="59"/>
  <c r="K742" i="59"/>
  <c r="H742" i="59"/>
  <c r="G742" i="59"/>
  <c r="G682" i="105" s="1"/>
  <c r="F742" i="59"/>
  <c r="N741" i="59"/>
  <c r="K741" i="59"/>
  <c r="H741" i="59"/>
  <c r="G741" i="59"/>
  <c r="G681" i="105" s="1"/>
  <c r="F741" i="59"/>
  <c r="F681" i="105" s="1"/>
  <c r="N740" i="59"/>
  <c r="K740" i="59"/>
  <c r="H740" i="59"/>
  <c r="G740" i="59"/>
  <c r="F740" i="59"/>
  <c r="F680" i="105" s="1"/>
  <c r="N739" i="59"/>
  <c r="K739" i="59"/>
  <c r="H739" i="59"/>
  <c r="G739" i="59"/>
  <c r="G679" i="105" s="1"/>
  <c r="F739" i="59"/>
  <c r="F679" i="105" s="1"/>
  <c r="N738" i="59"/>
  <c r="K738" i="59"/>
  <c r="H738" i="59"/>
  <c r="G738" i="59"/>
  <c r="G678" i="105" s="1"/>
  <c r="F738" i="59"/>
  <c r="N737" i="59"/>
  <c r="K737" i="59"/>
  <c r="H737" i="59"/>
  <c r="G737" i="59"/>
  <c r="G677" i="105" s="1"/>
  <c r="F737" i="59"/>
  <c r="F677" i="105" s="1"/>
  <c r="N736" i="59"/>
  <c r="K736" i="59"/>
  <c r="H736" i="59"/>
  <c r="G736" i="59"/>
  <c r="F736" i="59"/>
  <c r="F676" i="105" s="1"/>
  <c r="N735" i="59"/>
  <c r="K735" i="59"/>
  <c r="H735" i="59"/>
  <c r="G735" i="59"/>
  <c r="G675" i="105" s="1"/>
  <c r="F735" i="59"/>
  <c r="F675" i="105" s="1"/>
  <c r="N734" i="59"/>
  <c r="K734" i="59"/>
  <c r="H734" i="59"/>
  <c r="G734" i="59"/>
  <c r="G674" i="105" s="1"/>
  <c r="F734" i="59"/>
  <c r="N733" i="59"/>
  <c r="K733" i="59"/>
  <c r="E666" i="131" s="1"/>
  <c r="F666" i="131" s="1"/>
  <c r="H733" i="59"/>
  <c r="G733" i="59"/>
  <c r="G673" i="105" s="1"/>
  <c r="F733" i="59"/>
  <c r="F673" i="105" s="1"/>
  <c r="N732" i="59"/>
  <c r="K732" i="59"/>
  <c r="E665" i="131" s="1"/>
  <c r="F665" i="131" s="1"/>
  <c r="H732" i="59"/>
  <c r="G732" i="59"/>
  <c r="G672" i="105" s="1"/>
  <c r="F732" i="59"/>
  <c r="F672" i="105" s="1"/>
  <c r="N731" i="59"/>
  <c r="K731" i="59"/>
  <c r="H731" i="59"/>
  <c r="G731" i="59"/>
  <c r="G671" i="105" s="1"/>
  <c r="F731" i="59"/>
  <c r="F671" i="105" s="1"/>
  <c r="N730" i="59"/>
  <c r="K730" i="59"/>
  <c r="E663" i="131" s="1"/>
  <c r="F663" i="131" s="1"/>
  <c r="H730" i="59"/>
  <c r="G730" i="59"/>
  <c r="F730" i="59"/>
  <c r="F670" i="105" s="1"/>
  <c r="N729" i="59"/>
  <c r="K729" i="59"/>
  <c r="E662" i="131" s="1"/>
  <c r="F662" i="131" s="1"/>
  <c r="H729" i="59"/>
  <c r="G729" i="59"/>
  <c r="G669" i="105" s="1"/>
  <c r="F729" i="59"/>
  <c r="F669" i="105" s="1"/>
  <c r="N728" i="59"/>
  <c r="K728" i="59"/>
  <c r="H728" i="59"/>
  <c r="G728" i="59"/>
  <c r="F728" i="59"/>
  <c r="F668" i="105" s="1"/>
  <c r="N727" i="59"/>
  <c r="K727" i="59"/>
  <c r="E660" i="131" s="1"/>
  <c r="F660" i="131" s="1"/>
  <c r="H727" i="59"/>
  <c r="G727" i="59"/>
  <c r="G667" i="105" s="1"/>
  <c r="F727" i="59"/>
  <c r="F667" i="105" s="1"/>
  <c r="N726" i="59"/>
  <c r="K726" i="59"/>
  <c r="E659" i="131" s="1"/>
  <c r="F659" i="131" s="1"/>
  <c r="H726" i="59"/>
  <c r="G726" i="59"/>
  <c r="G666" i="105" s="1"/>
  <c r="F726" i="59"/>
  <c r="N725" i="59"/>
  <c r="K725" i="59"/>
  <c r="E658" i="131" s="1"/>
  <c r="F658" i="131" s="1"/>
  <c r="H725" i="59"/>
  <c r="G725" i="59"/>
  <c r="G665" i="105" s="1"/>
  <c r="F725" i="59"/>
  <c r="F665" i="105" s="1"/>
  <c r="N724" i="59"/>
  <c r="K724" i="59"/>
  <c r="E657" i="131" s="1"/>
  <c r="F657" i="131" s="1"/>
  <c r="H724" i="59"/>
  <c r="G724" i="59"/>
  <c r="G664" i="105" s="1"/>
  <c r="F724" i="59"/>
  <c r="N723" i="59"/>
  <c r="K723" i="59"/>
  <c r="H723" i="59"/>
  <c r="G723" i="59"/>
  <c r="G663" i="105" s="1"/>
  <c r="F723" i="59"/>
  <c r="F663" i="105" s="1"/>
  <c r="N722" i="59"/>
  <c r="K722" i="59"/>
  <c r="E655" i="131" s="1"/>
  <c r="F655" i="131" s="1"/>
  <c r="H722" i="59"/>
  <c r="G722" i="59"/>
  <c r="G662" i="105" s="1"/>
  <c r="F722" i="59"/>
  <c r="F662" i="105" s="1"/>
  <c r="N721" i="59"/>
  <c r="K721" i="59"/>
  <c r="E654" i="131" s="1"/>
  <c r="F654" i="131" s="1"/>
  <c r="H721" i="59"/>
  <c r="G721" i="59"/>
  <c r="G661" i="105" s="1"/>
  <c r="F721" i="59"/>
  <c r="F661" i="105" s="1"/>
  <c r="N720" i="59"/>
  <c r="K720" i="59"/>
  <c r="E653" i="131" s="1"/>
  <c r="F653" i="131" s="1"/>
  <c r="H720" i="59"/>
  <c r="G720" i="59"/>
  <c r="G660" i="105" s="1"/>
  <c r="F720" i="59"/>
  <c r="F660" i="105" s="1"/>
  <c r="N719" i="59"/>
  <c r="K719" i="59"/>
  <c r="E652" i="131" s="1"/>
  <c r="F652" i="131" s="1"/>
  <c r="H719" i="59"/>
  <c r="G719" i="59"/>
  <c r="G659" i="105" s="1"/>
  <c r="F719" i="59"/>
  <c r="F659" i="105" s="1"/>
  <c r="N718" i="59"/>
  <c r="K718" i="59"/>
  <c r="H718" i="59"/>
  <c r="G718" i="59"/>
  <c r="G658" i="105" s="1"/>
  <c r="F718" i="59"/>
  <c r="N717" i="59"/>
  <c r="K717" i="59"/>
  <c r="H717" i="59"/>
  <c r="G717" i="59"/>
  <c r="G657" i="105" s="1"/>
  <c r="F717" i="59"/>
  <c r="F657" i="105" s="1"/>
  <c r="P715" i="59"/>
  <c r="P898" i="59" s="1"/>
  <c r="O715" i="59"/>
  <c r="O898" i="59" s="1"/>
  <c r="M715" i="59"/>
  <c r="M898" i="59" s="1"/>
  <c r="L715" i="59"/>
  <c r="L898" i="59" s="1"/>
  <c r="K715" i="59"/>
  <c r="K898" i="59" s="1"/>
  <c r="J715" i="59"/>
  <c r="J898" i="59" s="1"/>
  <c r="I715" i="59"/>
  <c r="I898" i="59" s="1"/>
  <c r="H715" i="59"/>
  <c r="H898" i="59" s="1"/>
  <c r="G715" i="59"/>
  <c r="G898" i="59" s="1"/>
  <c r="F715" i="59"/>
  <c r="F898" i="59" s="1"/>
  <c r="E715" i="59"/>
  <c r="E898" i="59" s="1"/>
  <c r="C715" i="59"/>
  <c r="C898" i="59" s="1"/>
  <c r="N714" i="59"/>
  <c r="N713" i="59"/>
  <c r="N712" i="59"/>
  <c r="N711" i="59"/>
  <c r="N710" i="59"/>
  <c r="N709" i="59"/>
  <c r="N708" i="59"/>
  <c r="N707" i="59"/>
  <c r="N706" i="59"/>
  <c r="N705" i="59"/>
  <c r="N704" i="59"/>
  <c r="N703" i="59"/>
  <c r="N702" i="59"/>
  <c r="N701" i="59"/>
  <c r="N700" i="59"/>
  <c r="N699" i="59"/>
  <c r="N698" i="59"/>
  <c r="N697" i="59"/>
  <c r="N696" i="59"/>
  <c r="N695" i="59"/>
  <c r="N694" i="59"/>
  <c r="P692" i="59"/>
  <c r="P897" i="59" s="1"/>
  <c r="O692" i="59"/>
  <c r="O897" i="59" s="1"/>
  <c r="N692" i="59"/>
  <c r="N897" i="59" s="1"/>
  <c r="M692" i="59"/>
  <c r="M897" i="59" s="1"/>
  <c r="L692" i="59"/>
  <c r="L897" i="59" s="1"/>
  <c r="K692" i="59"/>
  <c r="K897" i="59" s="1"/>
  <c r="J692" i="59"/>
  <c r="J897" i="59" s="1"/>
  <c r="I692" i="59"/>
  <c r="I897" i="59" s="1"/>
  <c r="G692" i="59"/>
  <c r="G897" i="59" s="1"/>
  <c r="F692" i="59"/>
  <c r="F897" i="59" s="1"/>
  <c r="H691" i="59"/>
  <c r="E691" i="59"/>
  <c r="H690" i="59"/>
  <c r="E690" i="59"/>
  <c r="H689" i="59"/>
  <c r="E689" i="59"/>
  <c r="H688" i="59"/>
  <c r="E688" i="59"/>
  <c r="H687" i="59"/>
  <c r="E687" i="59"/>
  <c r="H686" i="59"/>
  <c r="E686" i="59"/>
  <c r="H685" i="59"/>
  <c r="E685" i="59"/>
  <c r="H684" i="59"/>
  <c r="E684" i="59"/>
  <c r="H683" i="59"/>
  <c r="E683" i="59"/>
  <c r="H682" i="59"/>
  <c r="E682" i="59"/>
  <c r="H681" i="59"/>
  <c r="E681" i="59"/>
  <c r="H680" i="59"/>
  <c r="E680" i="59"/>
  <c r="H679" i="59"/>
  <c r="E679" i="59"/>
  <c r="H678" i="59"/>
  <c r="E678" i="59"/>
  <c r="H677" i="59"/>
  <c r="E677" i="59"/>
  <c r="H676" i="59"/>
  <c r="E676" i="59"/>
  <c r="H675" i="59"/>
  <c r="E675" i="59"/>
  <c r="H674" i="59"/>
  <c r="E674" i="59"/>
  <c r="H673" i="59"/>
  <c r="E673" i="59"/>
  <c r="K672" i="59"/>
  <c r="E672" i="59"/>
  <c r="K671" i="59"/>
  <c r="E671" i="59"/>
  <c r="K670" i="59"/>
  <c r="E601" i="131" s="1"/>
  <c r="F601" i="131" s="1"/>
  <c r="H670" i="59"/>
  <c r="E670" i="59"/>
  <c r="E669" i="59"/>
  <c r="C668" i="59"/>
  <c r="C606" i="105" s="1"/>
  <c r="P667" i="59"/>
  <c r="P896" i="59" s="1"/>
  <c r="O667" i="59"/>
  <c r="O896" i="59" s="1"/>
  <c r="N667" i="59"/>
  <c r="N896" i="59" s="1"/>
  <c r="M667" i="59"/>
  <c r="L667" i="59"/>
  <c r="L896" i="59" s="1"/>
  <c r="K667" i="59"/>
  <c r="K896" i="59" s="1"/>
  <c r="J667" i="59"/>
  <c r="J896" i="59" s="1"/>
  <c r="I667" i="59"/>
  <c r="H667" i="59"/>
  <c r="H896" i="59" s="1"/>
  <c r="G667" i="59"/>
  <c r="G896" i="59" s="1"/>
  <c r="F667" i="59"/>
  <c r="F896" i="59" s="1"/>
  <c r="E667" i="59"/>
  <c r="E619" i="104" s="1"/>
  <c r="E982" i="104" s="1"/>
  <c r="C667" i="59"/>
  <c r="C644" i="59"/>
  <c r="L643" i="59"/>
  <c r="L895" i="59" s="1"/>
  <c r="J643" i="59"/>
  <c r="J895" i="59" s="1"/>
  <c r="I643" i="59"/>
  <c r="I895" i="59" s="1"/>
  <c r="H643" i="59"/>
  <c r="H895" i="59" s="1"/>
  <c r="G643" i="59"/>
  <c r="G895" i="59" s="1"/>
  <c r="F643" i="59"/>
  <c r="F895" i="59" s="1"/>
  <c r="E643" i="59"/>
  <c r="E895" i="59" s="1"/>
  <c r="C643" i="59"/>
  <c r="C895" i="59" s="1"/>
  <c r="P642" i="59"/>
  <c r="P643" i="59" s="1"/>
  <c r="P895" i="59" s="1"/>
  <c r="O642" i="59"/>
  <c r="O643" i="59" s="1"/>
  <c r="O895" i="59" s="1"/>
  <c r="N642" i="59"/>
  <c r="N643" i="59" s="1"/>
  <c r="N895" i="59" s="1"/>
  <c r="C641" i="59"/>
  <c r="P640" i="59"/>
  <c r="P894" i="59" s="1"/>
  <c r="O640" i="59"/>
  <c r="O894" i="59" s="1"/>
  <c r="N640" i="59"/>
  <c r="N894" i="59" s="1"/>
  <c r="M640" i="59"/>
  <c r="M894" i="59" s="1"/>
  <c r="L640" i="59"/>
  <c r="L894" i="59" s="1"/>
  <c r="K640" i="59"/>
  <c r="K894" i="59" s="1"/>
  <c r="J640" i="59"/>
  <c r="J894" i="59" s="1"/>
  <c r="I640" i="59"/>
  <c r="I894" i="59" s="1"/>
  <c r="H640" i="59"/>
  <c r="H894" i="59" s="1"/>
  <c r="G640" i="59"/>
  <c r="G894" i="59" s="1"/>
  <c r="F640" i="59"/>
  <c r="F894" i="59" s="1"/>
  <c r="E640" i="59"/>
  <c r="E894" i="59" s="1"/>
  <c r="C640" i="59"/>
  <c r="C894" i="59" s="1"/>
  <c r="C589" i="59"/>
  <c r="P588" i="59"/>
  <c r="P893" i="59" s="1"/>
  <c r="O588" i="59"/>
  <c r="O893" i="59" s="1"/>
  <c r="N588" i="59"/>
  <c r="N893" i="59" s="1"/>
  <c r="M588" i="59"/>
  <c r="M893" i="59" s="1"/>
  <c r="L588" i="59"/>
  <c r="L893" i="59" s="1"/>
  <c r="J588" i="59"/>
  <c r="J893" i="59" s="1"/>
  <c r="I588" i="59"/>
  <c r="I893" i="59" s="1"/>
  <c r="G588" i="59"/>
  <c r="G893" i="59" s="1"/>
  <c r="F588" i="59"/>
  <c r="F893" i="59" s="1"/>
  <c r="C588" i="59"/>
  <c r="K587" i="59"/>
  <c r="H587" i="59"/>
  <c r="E587" i="59"/>
  <c r="K586" i="59"/>
  <c r="H586" i="59"/>
  <c r="E586" i="59"/>
  <c r="K585" i="59"/>
  <c r="H585" i="59"/>
  <c r="E585" i="59"/>
  <c r="K584" i="59"/>
  <c r="H584" i="59"/>
  <c r="E584" i="59"/>
  <c r="K583" i="59"/>
  <c r="H583" i="59"/>
  <c r="E583" i="59"/>
  <c r="K582" i="59"/>
  <c r="H582" i="59"/>
  <c r="E582" i="59"/>
  <c r="K581" i="59"/>
  <c r="H581" i="59"/>
  <c r="E581" i="59"/>
  <c r="K580" i="59"/>
  <c r="H580" i="59"/>
  <c r="E580" i="59"/>
  <c r="K579" i="59"/>
  <c r="H579" i="59"/>
  <c r="E579" i="59"/>
  <c r="K578" i="59"/>
  <c r="H578" i="59"/>
  <c r="E578" i="59"/>
  <c r="K577" i="59"/>
  <c r="H577" i="59"/>
  <c r="E577" i="59"/>
  <c r="K576" i="59"/>
  <c r="H576" i="59"/>
  <c r="E576" i="59"/>
  <c r="K575" i="59"/>
  <c r="H575" i="59"/>
  <c r="E575" i="59"/>
  <c r="K574" i="59"/>
  <c r="H574" i="59"/>
  <c r="E574" i="59"/>
  <c r="K573" i="59"/>
  <c r="H573" i="59"/>
  <c r="E573" i="59"/>
  <c r="K572" i="59"/>
  <c r="H572" i="59"/>
  <c r="E572" i="59"/>
  <c r="K571" i="59"/>
  <c r="H571" i="59"/>
  <c r="E571" i="59"/>
  <c r="K570" i="59"/>
  <c r="H570" i="59"/>
  <c r="E570" i="59"/>
  <c r="K569" i="59"/>
  <c r="H569" i="59"/>
  <c r="E569" i="59"/>
  <c r="K568" i="59"/>
  <c r="H568" i="59"/>
  <c r="E568" i="59"/>
  <c r="K567" i="59"/>
  <c r="H567" i="59"/>
  <c r="E567" i="59"/>
  <c r="K566" i="59"/>
  <c r="H566" i="59"/>
  <c r="E566" i="59"/>
  <c r="K565" i="59"/>
  <c r="H565" i="59"/>
  <c r="E565" i="59"/>
  <c r="K564" i="59"/>
  <c r="H564" i="59"/>
  <c r="E564" i="59"/>
  <c r="K563" i="59"/>
  <c r="H563" i="59"/>
  <c r="E563" i="59"/>
  <c r="K562" i="59"/>
  <c r="H562" i="59"/>
  <c r="E562" i="59"/>
  <c r="K561" i="59"/>
  <c r="H561" i="59"/>
  <c r="E561" i="59"/>
  <c r="K560" i="59"/>
  <c r="H560" i="59"/>
  <c r="E560" i="59"/>
  <c r="K559" i="59"/>
  <c r="H559" i="59"/>
  <c r="E559" i="59"/>
  <c r="K558" i="59"/>
  <c r="H558" i="59"/>
  <c r="E558" i="59"/>
  <c r="K557" i="59"/>
  <c r="H557" i="59"/>
  <c r="E557" i="59"/>
  <c r="K556" i="59"/>
  <c r="H556" i="59"/>
  <c r="E556" i="59"/>
  <c r="K555" i="59"/>
  <c r="H555" i="59"/>
  <c r="E555" i="59"/>
  <c r="K554" i="59"/>
  <c r="H554" i="59"/>
  <c r="E554" i="59"/>
  <c r="K553" i="59"/>
  <c r="H553" i="59"/>
  <c r="E553" i="59"/>
  <c r="K552" i="59"/>
  <c r="H552" i="59"/>
  <c r="E552" i="59"/>
  <c r="K551" i="59"/>
  <c r="H551" i="59"/>
  <c r="E551" i="59"/>
  <c r="K550" i="59"/>
  <c r="H550" i="59"/>
  <c r="E550" i="59"/>
  <c r="K549" i="59"/>
  <c r="H549" i="59"/>
  <c r="E549" i="59"/>
  <c r="K548" i="59"/>
  <c r="H548" i="59"/>
  <c r="E548" i="59"/>
  <c r="K547" i="59"/>
  <c r="H547" i="59"/>
  <c r="E547" i="59"/>
  <c r="K546" i="59"/>
  <c r="H546" i="59"/>
  <c r="E546" i="59"/>
  <c r="K545" i="59"/>
  <c r="H545" i="59"/>
  <c r="E545" i="59"/>
  <c r="K544" i="59"/>
  <c r="E544" i="59"/>
  <c r="K543" i="59"/>
  <c r="H543" i="59"/>
  <c r="E543" i="59"/>
  <c r="K542" i="59"/>
  <c r="H542" i="59"/>
  <c r="E542" i="59"/>
  <c r="K541" i="59"/>
  <c r="E541" i="59"/>
  <c r="K540" i="59"/>
  <c r="H540" i="59"/>
  <c r="E540" i="59"/>
  <c r="K539" i="59"/>
  <c r="H539" i="59"/>
  <c r="E539" i="59"/>
  <c r="K538" i="59"/>
  <c r="H538" i="59"/>
  <c r="E538" i="59"/>
  <c r="K537" i="59"/>
  <c r="H537" i="59"/>
  <c r="E537" i="59"/>
  <c r="K536" i="59"/>
  <c r="H536" i="59"/>
  <c r="E536" i="59"/>
  <c r="K535" i="59"/>
  <c r="H535" i="59"/>
  <c r="E535" i="59"/>
  <c r="K534" i="59"/>
  <c r="H534" i="59"/>
  <c r="E534" i="59"/>
  <c r="K533" i="59"/>
  <c r="H533" i="59"/>
  <c r="E533" i="59"/>
  <c r="K532" i="59"/>
  <c r="H532" i="59"/>
  <c r="E532" i="59"/>
  <c r="K531" i="59"/>
  <c r="H531" i="59"/>
  <c r="E531" i="59"/>
  <c r="K530" i="59"/>
  <c r="H530" i="59"/>
  <c r="E530" i="59"/>
  <c r="K529" i="59"/>
  <c r="H529" i="59"/>
  <c r="E529" i="59"/>
  <c r="K528" i="59"/>
  <c r="H528" i="59"/>
  <c r="E528" i="59"/>
  <c r="K527" i="59"/>
  <c r="H527" i="59"/>
  <c r="E527" i="59"/>
  <c r="K526" i="59"/>
  <c r="H526" i="59"/>
  <c r="E526" i="59"/>
  <c r="K525" i="59"/>
  <c r="H525" i="59"/>
  <c r="E525" i="59"/>
  <c r="K524" i="59"/>
  <c r="H524" i="59"/>
  <c r="E524" i="59"/>
  <c r="K523" i="59"/>
  <c r="H523" i="59"/>
  <c r="E523" i="59"/>
  <c r="K522" i="59"/>
  <c r="H522" i="59"/>
  <c r="E522" i="59"/>
  <c r="K521" i="59"/>
  <c r="H521" i="59"/>
  <c r="E521" i="59"/>
  <c r="K520" i="59"/>
  <c r="H520" i="59"/>
  <c r="E520" i="59"/>
  <c r="K519" i="59"/>
  <c r="H519" i="59"/>
  <c r="E519" i="59"/>
  <c r="K518" i="59"/>
  <c r="H518" i="59"/>
  <c r="E518" i="59"/>
  <c r="K517" i="59"/>
  <c r="H517" i="59"/>
  <c r="E517" i="59"/>
  <c r="K516" i="59"/>
  <c r="H516" i="59"/>
  <c r="E516" i="59"/>
  <c r="K515" i="59"/>
  <c r="H515" i="59"/>
  <c r="E515" i="59"/>
  <c r="K514" i="59"/>
  <c r="H514" i="59"/>
  <c r="E514" i="59"/>
  <c r="K513" i="59"/>
  <c r="H513" i="59"/>
  <c r="E513" i="59"/>
  <c r="K512" i="59"/>
  <c r="H512" i="59"/>
  <c r="E512" i="59"/>
  <c r="K511" i="59"/>
  <c r="H511" i="59"/>
  <c r="E511" i="59"/>
  <c r="K510" i="59"/>
  <c r="H510" i="59"/>
  <c r="E510" i="59"/>
  <c r="K509" i="59"/>
  <c r="H509" i="59"/>
  <c r="E509" i="59"/>
  <c r="K508" i="59"/>
  <c r="H508" i="59"/>
  <c r="E508" i="59"/>
  <c r="K507" i="59"/>
  <c r="H507" i="59"/>
  <c r="E507" i="59"/>
  <c r="M505" i="59"/>
  <c r="M892" i="59" s="1"/>
  <c r="L505" i="59"/>
  <c r="L892" i="59" s="1"/>
  <c r="J505" i="59"/>
  <c r="J892" i="59" s="1"/>
  <c r="I505" i="59"/>
  <c r="I892" i="59" s="1"/>
  <c r="G505" i="59"/>
  <c r="G892" i="59" s="1"/>
  <c r="F505" i="59"/>
  <c r="F892" i="59" s="1"/>
  <c r="P504" i="59"/>
  <c r="O504" i="59"/>
  <c r="K504" i="59"/>
  <c r="E514" i="131" s="1"/>
  <c r="F514" i="131" s="1"/>
  <c r="H504" i="59"/>
  <c r="E504" i="59"/>
  <c r="P503" i="59"/>
  <c r="O503" i="59"/>
  <c r="K503" i="59"/>
  <c r="E513" i="131" s="1"/>
  <c r="F513" i="131" s="1"/>
  <c r="H503" i="59"/>
  <c r="E503" i="59"/>
  <c r="P502" i="59"/>
  <c r="O502" i="59"/>
  <c r="K502" i="59"/>
  <c r="H502" i="59"/>
  <c r="E502" i="59"/>
  <c r="P501" i="59"/>
  <c r="O501" i="59"/>
  <c r="K501" i="59"/>
  <c r="H501" i="59"/>
  <c r="E501" i="59"/>
  <c r="P500" i="59"/>
  <c r="O500" i="59"/>
  <c r="K500" i="59"/>
  <c r="E510" i="131" s="1"/>
  <c r="F510" i="131" s="1"/>
  <c r="H500" i="59"/>
  <c r="E500" i="59"/>
  <c r="P499" i="59"/>
  <c r="O499" i="59"/>
  <c r="K499" i="59"/>
  <c r="E509" i="131" s="1"/>
  <c r="F509" i="131" s="1"/>
  <c r="H499" i="59"/>
  <c r="E499" i="59"/>
  <c r="P498" i="59"/>
  <c r="O498" i="59"/>
  <c r="K498" i="59"/>
  <c r="H498" i="59"/>
  <c r="E498" i="59"/>
  <c r="P497" i="59"/>
  <c r="O497" i="59"/>
  <c r="K497" i="59"/>
  <c r="E507" i="131" s="1"/>
  <c r="F507" i="131" s="1"/>
  <c r="H497" i="59"/>
  <c r="E497" i="59"/>
  <c r="P496" i="59"/>
  <c r="O496" i="59"/>
  <c r="K496" i="59"/>
  <c r="E506" i="131" s="1"/>
  <c r="F506" i="131" s="1"/>
  <c r="H496" i="59"/>
  <c r="E496" i="59"/>
  <c r="P495" i="59"/>
  <c r="O495" i="59"/>
  <c r="K495" i="59"/>
  <c r="H495" i="59"/>
  <c r="E495" i="59"/>
  <c r="P494" i="59"/>
  <c r="O494" i="59"/>
  <c r="K494" i="59"/>
  <c r="H494" i="59"/>
  <c r="E494" i="59"/>
  <c r="P493" i="59"/>
  <c r="O493" i="59"/>
  <c r="K493" i="59"/>
  <c r="E503" i="131" s="1"/>
  <c r="F503" i="131" s="1"/>
  <c r="H493" i="59"/>
  <c r="E493" i="59"/>
  <c r="P492" i="59"/>
  <c r="O492" i="59"/>
  <c r="K492" i="59"/>
  <c r="E502" i="131" s="1"/>
  <c r="F502" i="131" s="1"/>
  <c r="H492" i="59"/>
  <c r="E492" i="59"/>
  <c r="P491" i="59"/>
  <c r="O491" i="59"/>
  <c r="K491" i="59"/>
  <c r="H491" i="59"/>
  <c r="E491" i="59"/>
  <c r="P490" i="59"/>
  <c r="O490" i="59"/>
  <c r="K490" i="59"/>
  <c r="E500" i="131" s="1"/>
  <c r="F500" i="131" s="1"/>
  <c r="H490" i="59"/>
  <c r="E490" i="59"/>
  <c r="P489" i="59"/>
  <c r="O489" i="59"/>
  <c r="K489" i="59"/>
  <c r="H489" i="59"/>
  <c r="E489" i="59"/>
  <c r="P488" i="59"/>
  <c r="O488" i="59"/>
  <c r="K488" i="59"/>
  <c r="H488" i="59"/>
  <c r="E488" i="59"/>
  <c r="P487" i="59"/>
  <c r="O487" i="59"/>
  <c r="K487" i="59"/>
  <c r="H487" i="59"/>
  <c r="E487" i="59"/>
  <c r="P486" i="59"/>
  <c r="O486" i="59"/>
  <c r="K486" i="59"/>
  <c r="E496" i="131" s="1"/>
  <c r="F496" i="131" s="1"/>
  <c r="H486" i="59"/>
  <c r="E486" i="59"/>
  <c r="P485" i="59"/>
  <c r="O485" i="59"/>
  <c r="K485" i="59"/>
  <c r="E495" i="131" s="1"/>
  <c r="F495" i="131" s="1"/>
  <c r="H485" i="59"/>
  <c r="E485" i="59"/>
  <c r="P484" i="59"/>
  <c r="O484" i="59"/>
  <c r="K484" i="59"/>
  <c r="E494" i="131" s="1"/>
  <c r="F494" i="131" s="1"/>
  <c r="H484" i="59"/>
  <c r="E484" i="59"/>
  <c r="P483" i="59"/>
  <c r="O483" i="59"/>
  <c r="K483" i="59"/>
  <c r="H483" i="59"/>
  <c r="E483" i="59"/>
  <c r="P482" i="59"/>
  <c r="O482" i="59"/>
  <c r="K482" i="59"/>
  <c r="H482" i="59"/>
  <c r="E482" i="59"/>
  <c r="P481" i="59"/>
  <c r="O481" i="59"/>
  <c r="K481" i="59"/>
  <c r="E491" i="131" s="1"/>
  <c r="F491" i="131" s="1"/>
  <c r="H481" i="59"/>
  <c r="E481" i="59"/>
  <c r="P480" i="59"/>
  <c r="O480" i="59"/>
  <c r="K480" i="59"/>
  <c r="E490" i="131" s="1"/>
  <c r="F490" i="131" s="1"/>
  <c r="H480" i="59"/>
  <c r="E480" i="59"/>
  <c r="P479" i="59"/>
  <c r="O479" i="59"/>
  <c r="K479" i="59"/>
  <c r="H479" i="59"/>
  <c r="E479" i="59"/>
  <c r="P478" i="59"/>
  <c r="O478" i="59"/>
  <c r="K478" i="59"/>
  <c r="E488" i="131" s="1"/>
  <c r="F488" i="131" s="1"/>
  <c r="H478" i="59"/>
  <c r="E478" i="59"/>
  <c r="P477" i="59"/>
  <c r="O477" i="59"/>
  <c r="K477" i="59"/>
  <c r="E487" i="131" s="1"/>
  <c r="F487" i="131" s="1"/>
  <c r="H477" i="59"/>
  <c r="E477" i="59"/>
  <c r="P476" i="59"/>
  <c r="O476" i="59"/>
  <c r="K476" i="59"/>
  <c r="E486" i="131" s="1"/>
  <c r="F486" i="131" s="1"/>
  <c r="H476" i="59"/>
  <c r="E476" i="59"/>
  <c r="P475" i="59"/>
  <c r="O475" i="59"/>
  <c r="K475" i="59"/>
  <c r="H475" i="59"/>
  <c r="E475" i="59"/>
  <c r="P474" i="59"/>
  <c r="O474" i="59"/>
  <c r="K474" i="59"/>
  <c r="E484" i="131" s="1"/>
  <c r="F484" i="131" s="1"/>
  <c r="H474" i="59"/>
  <c r="E474" i="59"/>
  <c r="P473" i="59"/>
  <c r="O473" i="59"/>
  <c r="K473" i="59"/>
  <c r="E483" i="131" s="1"/>
  <c r="F483" i="131" s="1"/>
  <c r="H473" i="59"/>
  <c r="E473" i="59"/>
  <c r="P472" i="59"/>
  <c r="O472" i="59"/>
  <c r="K472" i="59"/>
  <c r="H472" i="59"/>
  <c r="E472" i="59"/>
  <c r="P471" i="59"/>
  <c r="O471" i="59"/>
  <c r="K471" i="59"/>
  <c r="H471" i="59"/>
  <c r="E471" i="59"/>
  <c r="P470" i="59"/>
  <c r="O470" i="59"/>
  <c r="K470" i="59"/>
  <c r="E480" i="131" s="1"/>
  <c r="F480" i="131" s="1"/>
  <c r="H470" i="59"/>
  <c r="E470" i="59"/>
  <c r="P469" i="59"/>
  <c r="O469" i="59"/>
  <c r="K469" i="59"/>
  <c r="E479" i="131" s="1"/>
  <c r="F479" i="131" s="1"/>
  <c r="H469" i="59"/>
  <c r="E469" i="59"/>
  <c r="P468" i="59"/>
  <c r="O468" i="59"/>
  <c r="K468" i="59"/>
  <c r="H468" i="59"/>
  <c r="E468" i="59"/>
  <c r="P467" i="59"/>
  <c r="O467" i="59"/>
  <c r="K467" i="59"/>
  <c r="H467" i="59"/>
  <c r="E467" i="59"/>
  <c r="P466" i="59"/>
  <c r="O466" i="59"/>
  <c r="K466" i="59"/>
  <c r="E476" i="131" s="1"/>
  <c r="F476" i="131" s="1"/>
  <c r="H466" i="59"/>
  <c r="E466" i="59"/>
  <c r="P465" i="59"/>
  <c r="O465" i="59"/>
  <c r="K465" i="59"/>
  <c r="E475" i="131" s="1"/>
  <c r="F475" i="131" s="1"/>
  <c r="H465" i="59"/>
  <c r="E465" i="59"/>
  <c r="P464" i="59"/>
  <c r="O464" i="59"/>
  <c r="K464" i="59"/>
  <c r="E474" i="131" s="1"/>
  <c r="F474" i="131" s="1"/>
  <c r="H464" i="59"/>
  <c r="E464" i="59"/>
  <c r="P463" i="59"/>
  <c r="O463" i="59"/>
  <c r="K463" i="59"/>
  <c r="H463" i="59"/>
  <c r="E463" i="59"/>
  <c r="P462" i="59"/>
  <c r="O462" i="59"/>
  <c r="K462" i="59"/>
  <c r="E472" i="131" s="1"/>
  <c r="F472" i="131" s="1"/>
  <c r="H462" i="59"/>
  <c r="E462" i="59"/>
  <c r="P461" i="59"/>
  <c r="O461" i="59"/>
  <c r="K461" i="59"/>
  <c r="E471" i="131" s="1"/>
  <c r="F471" i="131" s="1"/>
  <c r="H461" i="59"/>
  <c r="E461" i="59"/>
  <c r="P460" i="59"/>
  <c r="O460" i="59"/>
  <c r="K460" i="59"/>
  <c r="H460" i="59"/>
  <c r="E460" i="59"/>
  <c r="P459" i="59"/>
  <c r="O459" i="59"/>
  <c r="K459" i="59"/>
  <c r="H459" i="59"/>
  <c r="E459" i="59"/>
  <c r="P458" i="59"/>
  <c r="O458" i="59"/>
  <c r="K458" i="59"/>
  <c r="E468" i="131" s="1"/>
  <c r="F468" i="131" s="1"/>
  <c r="H458" i="59"/>
  <c r="E458" i="59"/>
  <c r="P457" i="59"/>
  <c r="O457" i="59"/>
  <c r="K457" i="59"/>
  <c r="H457" i="59"/>
  <c r="E457" i="59"/>
  <c r="P456" i="59"/>
  <c r="O456" i="59"/>
  <c r="K456" i="59"/>
  <c r="E466" i="131" s="1"/>
  <c r="F466" i="131" s="1"/>
  <c r="H456" i="59"/>
  <c r="E456" i="59"/>
  <c r="P455" i="59"/>
  <c r="O455" i="59"/>
  <c r="K455" i="59"/>
  <c r="H455" i="59"/>
  <c r="E455" i="59"/>
  <c r="P454" i="59"/>
  <c r="O454" i="59"/>
  <c r="K454" i="59"/>
  <c r="E464" i="131" s="1"/>
  <c r="F464" i="131" s="1"/>
  <c r="H454" i="59"/>
  <c r="E454" i="59"/>
  <c r="P453" i="59"/>
  <c r="O453" i="59"/>
  <c r="K453" i="59"/>
  <c r="E463" i="131" s="1"/>
  <c r="F463" i="131" s="1"/>
  <c r="H453" i="59"/>
  <c r="E453" i="59"/>
  <c r="P452" i="59"/>
  <c r="O452" i="59"/>
  <c r="K452" i="59"/>
  <c r="E462" i="131" s="1"/>
  <c r="F462" i="131" s="1"/>
  <c r="H452" i="59"/>
  <c r="E452" i="59"/>
  <c r="P451" i="59"/>
  <c r="O451" i="59"/>
  <c r="K451" i="59"/>
  <c r="H451" i="59"/>
  <c r="E451" i="59"/>
  <c r="P450" i="59"/>
  <c r="O450" i="59"/>
  <c r="K450" i="59"/>
  <c r="E460" i="131" s="1"/>
  <c r="F460" i="131" s="1"/>
  <c r="H450" i="59"/>
  <c r="E450" i="59"/>
  <c r="P449" i="59"/>
  <c r="O449" i="59"/>
  <c r="K449" i="59"/>
  <c r="E459" i="131" s="1"/>
  <c r="F459" i="131" s="1"/>
  <c r="H449" i="59"/>
  <c r="E449" i="59"/>
  <c r="P448" i="59"/>
  <c r="O448" i="59"/>
  <c r="K448" i="59"/>
  <c r="E458" i="131" s="1"/>
  <c r="F458" i="131" s="1"/>
  <c r="H448" i="59"/>
  <c r="E448" i="59"/>
  <c r="P447" i="59"/>
  <c r="O447" i="59"/>
  <c r="K447" i="59"/>
  <c r="H447" i="59"/>
  <c r="E447" i="59"/>
  <c r="P446" i="59"/>
  <c r="O446" i="59"/>
  <c r="K446" i="59"/>
  <c r="E456" i="131" s="1"/>
  <c r="F456" i="131" s="1"/>
  <c r="H446" i="59"/>
  <c r="E446" i="59"/>
  <c r="P445" i="59"/>
  <c r="O445" i="59"/>
  <c r="K445" i="59"/>
  <c r="E455" i="131" s="1"/>
  <c r="F455" i="131" s="1"/>
  <c r="H445" i="59"/>
  <c r="E445" i="59"/>
  <c r="P444" i="59"/>
  <c r="O444" i="59"/>
  <c r="K444" i="59"/>
  <c r="E454" i="131" s="1"/>
  <c r="F454" i="131" s="1"/>
  <c r="H444" i="59"/>
  <c r="E444" i="59"/>
  <c r="P443" i="59"/>
  <c r="O443" i="59"/>
  <c r="K443" i="59"/>
  <c r="H443" i="59"/>
  <c r="E443" i="59"/>
  <c r="P442" i="59"/>
  <c r="O442" i="59"/>
  <c r="K442" i="59"/>
  <c r="H442" i="59"/>
  <c r="E442" i="59"/>
  <c r="P441" i="59"/>
  <c r="O441" i="59"/>
  <c r="K441" i="59"/>
  <c r="E451" i="131" s="1"/>
  <c r="F451" i="131" s="1"/>
  <c r="H441" i="59"/>
  <c r="E441" i="59"/>
  <c r="P440" i="59"/>
  <c r="O440" i="59"/>
  <c r="K440" i="59"/>
  <c r="E450" i="131" s="1"/>
  <c r="F450" i="131" s="1"/>
  <c r="H440" i="59"/>
  <c r="E440" i="59"/>
  <c r="P439" i="59"/>
  <c r="O439" i="59"/>
  <c r="K439" i="59"/>
  <c r="H439" i="59"/>
  <c r="E439" i="59"/>
  <c r="P438" i="59"/>
  <c r="O438" i="59"/>
  <c r="K438" i="59"/>
  <c r="E448" i="131" s="1"/>
  <c r="F448" i="131" s="1"/>
  <c r="H438" i="59"/>
  <c r="E438" i="59"/>
  <c r="P437" i="59"/>
  <c r="O437" i="59"/>
  <c r="K437" i="59"/>
  <c r="H437" i="59"/>
  <c r="E437" i="59"/>
  <c r="P436" i="59"/>
  <c r="O436" i="59"/>
  <c r="K436" i="59"/>
  <c r="H436" i="59"/>
  <c r="E436" i="59"/>
  <c r="P435" i="59"/>
  <c r="O435" i="59"/>
  <c r="K435" i="59"/>
  <c r="H435" i="59"/>
  <c r="E435" i="59"/>
  <c r="P434" i="59"/>
  <c r="O434" i="59"/>
  <c r="K434" i="59"/>
  <c r="E444" i="131" s="1"/>
  <c r="F444" i="131" s="1"/>
  <c r="H434" i="59"/>
  <c r="E434" i="59"/>
  <c r="P433" i="59"/>
  <c r="O433" i="59"/>
  <c r="K433" i="59"/>
  <c r="E443" i="131" s="1"/>
  <c r="F443" i="131" s="1"/>
  <c r="H433" i="59"/>
  <c r="E433" i="59"/>
  <c r="P432" i="59"/>
  <c r="O432" i="59"/>
  <c r="K432" i="59"/>
  <c r="E442" i="131" s="1"/>
  <c r="F442" i="131" s="1"/>
  <c r="H432" i="59"/>
  <c r="E432" i="59"/>
  <c r="P431" i="59"/>
  <c r="O431" i="59"/>
  <c r="K431" i="59"/>
  <c r="E441" i="131" s="1"/>
  <c r="F441" i="131" s="1"/>
  <c r="H431" i="59"/>
  <c r="E431" i="59"/>
  <c r="P430" i="59"/>
  <c r="O430" i="59"/>
  <c r="K430" i="59"/>
  <c r="E440" i="131" s="1"/>
  <c r="F440" i="131" s="1"/>
  <c r="H430" i="59"/>
  <c r="E430" i="59"/>
  <c r="P429" i="59"/>
  <c r="O429" i="59"/>
  <c r="K429" i="59"/>
  <c r="E439" i="131" s="1"/>
  <c r="F439" i="131" s="1"/>
  <c r="H429" i="59"/>
  <c r="E429" i="59"/>
  <c r="P428" i="59"/>
  <c r="O428" i="59"/>
  <c r="K428" i="59"/>
  <c r="E438" i="131" s="1"/>
  <c r="F438" i="131" s="1"/>
  <c r="H428" i="59"/>
  <c r="E428" i="59"/>
  <c r="P427" i="59"/>
  <c r="O427" i="59"/>
  <c r="K427" i="59"/>
  <c r="H427" i="59"/>
  <c r="E427" i="59"/>
  <c r="P426" i="59"/>
  <c r="O426" i="59"/>
  <c r="K426" i="59"/>
  <c r="H426" i="59"/>
  <c r="E426" i="59"/>
  <c r="P425" i="59"/>
  <c r="O425" i="59"/>
  <c r="K425" i="59"/>
  <c r="E435" i="131" s="1"/>
  <c r="F435" i="131" s="1"/>
  <c r="H425" i="59"/>
  <c r="E425" i="59"/>
  <c r="P424" i="59"/>
  <c r="O424" i="59"/>
  <c r="K424" i="59"/>
  <c r="E434" i="131" s="1"/>
  <c r="F434" i="131" s="1"/>
  <c r="H424" i="59"/>
  <c r="E424" i="59"/>
  <c r="K422" i="59"/>
  <c r="E432" i="131" s="1"/>
  <c r="C421" i="59"/>
  <c r="P420" i="59"/>
  <c r="P891" i="59" s="1"/>
  <c r="O420" i="59"/>
  <c r="O891" i="59" s="1"/>
  <c r="N420" i="59"/>
  <c r="N891" i="59" s="1"/>
  <c r="M420" i="59"/>
  <c r="M891" i="59" s="1"/>
  <c r="L420" i="59"/>
  <c r="L891" i="59" s="1"/>
  <c r="K420" i="59"/>
  <c r="K891" i="59" s="1"/>
  <c r="J420" i="59"/>
  <c r="J891" i="59" s="1"/>
  <c r="I420" i="59"/>
  <c r="I891" i="59" s="1"/>
  <c r="H420" i="59"/>
  <c r="H891" i="59" s="1"/>
  <c r="G420" i="59"/>
  <c r="G891" i="59" s="1"/>
  <c r="F420" i="59"/>
  <c r="F891" i="59" s="1"/>
  <c r="E420" i="59"/>
  <c r="E891" i="59" s="1"/>
  <c r="C420" i="59"/>
  <c r="C891" i="59" s="1"/>
  <c r="C842" i="131" s="1"/>
  <c r="C415" i="59"/>
  <c r="C418" i="105" s="1"/>
  <c r="P414" i="59"/>
  <c r="P890" i="59" s="1"/>
  <c r="O414" i="59"/>
  <c r="O890" i="59" s="1"/>
  <c r="N414" i="59"/>
  <c r="N890" i="59" s="1"/>
  <c r="M414" i="59"/>
  <c r="M890" i="59" s="1"/>
  <c r="L414" i="59"/>
  <c r="L890" i="59" s="1"/>
  <c r="K414" i="59"/>
  <c r="K890" i="59" s="1"/>
  <c r="J414" i="59"/>
  <c r="J890" i="59" s="1"/>
  <c r="I414" i="59"/>
  <c r="I890" i="59" s="1"/>
  <c r="G414" i="59"/>
  <c r="G890" i="59" s="1"/>
  <c r="F414" i="59"/>
  <c r="F890" i="59" s="1"/>
  <c r="E414" i="59"/>
  <c r="E890" i="59" s="1"/>
  <c r="C414" i="59"/>
  <c r="C890" i="59" s="1"/>
  <c r="H413" i="59"/>
  <c r="H412" i="59"/>
  <c r="H411" i="59"/>
  <c r="H410" i="59"/>
  <c r="H409" i="59"/>
  <c r="H408" i="59"/>
  <c r="H407" i="59"/>
  <c r="H406" i="59"/>
  <c r="H405" i="59"/>
  <c r="H404" i="59"/>
  <c r="H403" i="59"/>
  <c r="H402" i="59"/>
  <c r="H401" i="59"/>
  <c r="H400" i="59"/>
  <c r="H399" i="59"/>
  <c r="H398" i="59"/>
  <c r="H397" i="59"/>
  <c r="H396" i="59"/>
  <c r="H395" i="59"/>
  <c r="H394" i="59"/>
  <c r="H393" i="59"/>
  <c r="H392" i="59"/>
  <c r="H391" i="59"/>
  <c r="H390" i="59"/>
  <c r="H389" i="59"/>
  <c r="H388" i="59"/>
  <c r="H387" i="59"/>
  <c r="H386" i="59"/>
  <c r="H385" i="59"/>
  <c r="H384" i="59"/>
  <c r="H383" i="59"/>
  <c r="H382" i="59"/>
  <c r="H381" i="59"/>
  <c r="H380" i="59"/>
  <c r="H379" i="59"/>
  <c r="H378" i="59"/>
  <c r="H376" i="59"/>
  <c r="C374" i="59"/>
  <c r="C389" i="104" s="1"/>
  <c r="P373" i="59"/>
  <c r="P889" i="59" s="1"/>
  <c r="O373" i="59"/>
  <c r="O889" i="59" s="1"/>
  <c r="N373" i="59"/>
  <c r="N889" i="59" s="1"/>
  <c r="M373" i="59"/>
  <c r="M889" i="59" s="1"/>
  <c r="L373" i="59"/>
  <c r="L889" i="59" s="1"/>
  <c r="K373" i="59"/>
  <c r="K889" i="59" s="1"/>
  <c r="J373" i="59"/>
  <c r="J889" i="59" s="1"/>
  <c r="I373" i="59"/>
  <c r="I889" i="59" s="1"/>
  <c r="H373" i="59"/>
  <c r="H889" i="59" s="1"/>
  <c r="G373" i="59"/>
  <c r="G889" i="59" s="1"/>
  <c r="F373" i="59"/>
  <c r="F889" i="59" s="1"/>
  <c r="C373" i="59"/>
  <c r="C889" i="59" s="1"/>
  <c r="E372" i="59"/>
  <c r="E371" i="59"/>
  <c r="E370" i="59"/>
  <c r="E369" i="59"/>
  <c r="E368" i="59"/>
  <c r="C365" i="59"/>
  <c r="P364" i="59"/>
  <c r="P888" i="59" s="1"/>
  <c r="O364" i="59"/>
  <c r="O888" i="59" s="1"/>
  <c r="N364" i="59"/>
  <c r="N888" i="59" s="1"/>
  <c r="M364" i="59"/>
  <c r="M888" i="59" s="1"/>
  <c r="L364" i="59"/>
  <c r="L888" i="59" s="1"/>
  <c r="K364" i="59"/>
  <c r="K888" i="59" s="1"/>
  <c r="J364" i="59"/>
  <c r="J888" i="59" s="1"/>
  <c r="I364" i="59"/>
  <c r="I888" i="59" s="1"/>
  <c r="G364" i="59"/>
  <c r="G888" i="59" s="1"/>
  <c r="F364" i="59"/>
  <c r="F888" i="59" s="1"/>
  <c r="E364" i="59"/>
  <c r="E888" i="59" s="1"/>
  <c r="H294" i="59"/>
  <c r="H364" i="59" s="1"/>
  <c r="H888" i="59" s="1"/>
  <c r="C285" i="59"/>
  <c r="C293" i="105" s="1"/>
  <c r="P284" i="59"/>
  <c r="P887" i="59" s="1"/>
  <c r="O284" i="59"/>
  <c r="O887" i="59" s="1"/>
  <c r="N284" i="59"/>
  <c r="N887" i="59" s="1"/>
  <c r="M284" i="59"/>
  <c r="M887" i="59" s="1"/>
  <c r="L284" i="59"/>
  <c r="L887" i="59" s="1"/>
  <c r="K284" i="59"/>
  <c r="K887" i="59" s="1"/>
  <c r="J284" i="59"/>
  <c r="J887" i="59" s="1"/>
  <c r="I284" i="59"/>
  <c r="I887" i="59" s="1"/>
  <c r="H284" i="59"/>
  <c r="H887" i="59" s="1"/>
  <c r="G284" i="59"/>
  <c r="G887" i="59" s="1"/>
  <c r="F284" i="59"/>
  <c r="F887" i="59" s="1"/>
  <c r="E284" i="59"/>
  <c r="E887" i="59" s="1"/>
  <c r="C284" i="59"/>
  <c r="C887" i="59" s="1"/>
  <c r="C248" i="59"/>
  <c r="P247" i="59"/>
  <c r="P886" i="59" s="1"/>
  <c r="O247" i="59"/>
  <c r="O886" i="59" s="1"/>
  <c r="N247" i="59"/>
  <c r="N886" i="59" s="1"/>
  <c r="M247" i="59"/>
  <c r="M886" i="59" s="1"/>
  <c r="L247" i="59"/>
  <c r="L886" i="59" s="1"/>
  <c r="K247" i="59"/>
  <c r="K886" i="59" s="1"/>
  <c r="J247" i="59"/>
  <c r="J886" i="59" s="1"/>
  <c r="I247" i="59"/>
  <c r="I886" i="59" s="1"/>
  <c r="H247" i="59"/>
  <c r="H886" i="59" s="1"/>
  <c r="G247" i="59"/>
  <c r="G886" i="59" s="1"/>
  <c r="F247" i="59"/>
  <c r="F886" i="59" s="1"/>
  <c r="C247" i="59"/>
  <c r="C251" i="131" s="1"/>
  <c r="E246" i="59"/>
  <c r="E245" i="59"/>
  <c r="E244" i="59"/>
  <c r="E243" i="59"/>
  <c r="E242" i="59"/>
  <c r="E241" i="59"/>
  <c r="E240" i="59"/>
  <c r="E239" i="59"/>
  <c r="E238" i="59"/>
  <c r="E237" i="59"/>
  <c r="E236" i="59"/>
  <c r="E235" i="59"/>
  <c r="E234" i="59"/>
  <c r="P232" i="59"/>
  <c r="P885" i="59" s="1"/>
  <c r="O232" i="59"/>
  <c r="O885" i="59" s="1"/>
  <c r="N232" i="59"/>
  <c r="N885" i="59" s="1"/>
  <c r="M232" i="59"/>
  <c r="M885" i="59" s="1"/>
  <c r="L232" i="59"/>
  <c r="L885" i="59" s="1"/>
  <c r="K232" i="59"/>
  <c r="K885" i="59" s="1"/>
  <c r="J232" i="59"/>
  <c r="J885" i="59" s="1"/>
  <c r="I232" i="59"/>
  <c r="I885" i="59" s="1"/>
  <c r="H232" i="59"/>
  <c r="H885" i="59" s="1"/>
  <c r="G232" i="59"/>
  <c r="G885" i="59" s="1"/>
  <c r="F232" i="59"/>
  <c r="F885" i="59" s="1"/>
  <c r="E232" i="59"/>
  <c r="E885" i="59" s="1"/>
  <c r="C180" i="59"/>
  <c r="M179" i="59"/>
  <c r="M884" i="59" s="1"/>
  <c r="L179" i="59"/>
  <c r="L884" i="59" s="1"/>
  <c r="J179" i="59"/>
  <c r="J884" i="59" s="1"/>
  <c r="I179" i="59"/>
  <c r="I884" i="59" s="1"/>
  <c r="G179" i="59"/>
  <c r="G884" i="59" s="1"/>
  <c r="F179" i="59"/>
  <c r="F884" i="59" s="1"/>
  <c r="P178" i="59"/>
  <c r="O178" i="59"/>
  <c r="K178" i="59"/>
  <c r="H178" i="59"/>
  <c r="E178" i="59"/>
  <c r="P177" i="59"/>
  <c r="O177" i="59"/>
  <c r="K177" i="59"/>
  <c r="H177" i="59"/>
  <c r="E177" i="59"/>
  <c r="P176" i="59"/>
  <c r="O176" i="59"/>
  <c r="K176" i="59"/>
  <c r="H176" i="59"/>
  <c r="E176" i="59"/>
  <c r="P175" i="59"/>
  <c r="O175" i="59"/>
  <c r="K175" i="59"/>
  <c r="E177" i="131" s="1"/>
  <c r="F177" i="131" s="1"/>
  <c r="H175" i="59"/>
  <c r="E175" i="59"/>
  <c r="P174" i="59"/>
  <c r="O174" i="59"/>
  <c r="K174" i="59"/>
  <c r="E176" i="131" s="1"/>
  <c r="F176" i="131" s="1"/>
  <c r="H174" i="59"/>
  <c r="E174" i="59"/>
  <c r="P173" i="59"/>
  <c r="O173" i="59"/>
  <c r="K173" i="59"/>
  <c r="H173" i="59"/>
  <c r="E173" i="59"/>
  <c r="P172" i="59"/>
  <c r="O172" i="59"/>
  <c r="K172" i="59"/>
  <c r="H172" i="59"/>
  <c r="E172" i="59"/>
  <c r="P171" i="59"/>
  <c r="O171" i="59"/>
  <c r="K171" i="59"/>
  <c r="H171" i="59"/>
  <c r="E171" i="59"/>
  <c r="P170" i="59"/>
  <c r="O170" i="59"/>
  <c r="K170" i="59"/>
  <c r="E172" i="131" s="1"/>
  <c r="F172" i="131" s="1"/>
  <c r="H170" i="59"/>
  <c r="E170" i="59"/>
  <c r="P169" i="59"/>
  <c r="O169" i="59"/>
  <c r="K169" i="59"/>
  <c r="E171" i="131" s="1"/>
  <c r="F171" i="131" s="1"/>
  <c r="H169" i="59"/>
  <c r="E169" i="59"/>
  <c r="P168" i="59"/>
  <c r="O168" i="59"/>
  <c r="K168" i="59"/>
  <c r="H168" i="59"/>
  <c r="E168" i="59"/>
  <c r="P167" i="59"/>
  <c r="O167" i="59"/>
  <c r="K167" i="59"/>
  <c r="E169" i="131" s="1"/>
  <c r="F169" i="131" s="1"/>
  <c r="H167" i="59"/>
  <c r="E167" i="59"/>
  <c r="P166" i="59"/>
  <c r="O166" i="59"/>
  <c r="K166" i="59"/>
  <c r="H166" i="59"/>
  <c r="E166" i="59"/>
  <c r="P165" i="59"/>
  <c r="O165" i="59"/>
  <c r="K165" i="59"/>
  <c r="E167" i="131" s="1"/>
  <c r="F167" i="131" s="1"/>
  <c r="H165" i="59"/>
  <c r="E165" i="59"/>
  <c r="P164" i="59"/>
  <c r="O164" i="59"/>
  <c r="K164" i="59"/>
  <c r="H164" i="59"/>
  <c r="E164" i="59"/>
  <c r="P163" i="59"/>
  <c r="O163" i="59"/>
  <c r="K163" i="59"/>
  <c r="H163" i="59"/>
  <c r="E163" i="59"/>
  <c r="P162" i="59"/>
  <c r="O162" i="59"/>
  <c r="K162" i="59"/>
  <c r="E164" i="131" s="1"/>
  <c r="F164" i="131" s="1"/>
  <c r="H162" i="59"/>
  <c r="E162" i="59"/>
  <c r="P161" i="59"/>
  <c r="O161" i="59"/>
  <c r="K161" i="59"/>
  <c r="H161" i="59"/>
  <c r="E161" i="59"/>
  <c r="P160" i="59"/>
  <c r="O160" i="59"/>
  <c r="K160" i="59"/>
  <c r="E162" i="131" s="1"/>
  <c r="F162" i="131" s="1"/>
  <c r="H160" i="59"/>
  <c r="E160" i="59"/>
  <c r="P159" i="59"/>
  <c r="O159" i="59"/>
  <c r="K159" i="59"/>
  <c r="E161" i="131" s="1"/>
  <c r="F161" i="131" s="1"/>
  <c r="H159" i="59"/>
  <c r="E159" i="59"/>
  <c r="P158" i="59"/>
  <c r="O158" i="59"/>
  <c r="K158" i="59"/>
  <c r="H158" i="59"/>
  <c r="E158" i="59"/>
  <c r="P157" i="59"/>
  <c r="O157" i="59"/>
  <c r="K157" i="59"/>
  <c r="H157" i="59"/>
  <c r="E157" i="59"/>
  <c r="P156" i="59"/>
  <c r="O156" i="59"/>
  <c r="K156" i="59"/>
  <c r="E158" i="131" s="1"/>
  <c r="F158" i="131" s="1"/>
  <c r="H156" i="59"/>
  <c r="E156" i="59"/>
  <c r="P155" i="59"/>
  <c r="O155" i="59"/>
  <c r="K155" i="59"/>
  <c r="H155" i="59"/>
  <c r="E155" i="59"/>
  <c r="P154" i="59"/>
  <c r="O154" i="59"/>
  <c r="K154" i="59"/>
  <c r="E156" i="131" s="1"/>
  <c r="F156" i="131" s="1"/>
  <c r="H154" i="59"/>
  <c r="E154" i="59"/>
  <c r="P153" i="59"/>
  <c r="O153" i="59"/>
  <c r="K153" i="59"/>
  <c r="E155" i="131" s="1"/>
  <c r="F155" i="131" s="1"/>
  <c r="H153" i="59"/>
  <c r="E153" i="59"/>
  <c r="P152" i="59"/>
  <c r="O152" i="59"/>
  <c r="K152" i="59"/>
  <c r="E154" i="131" s="1"/>
  <c r="F154" i="131" s="1"/>
  <c r="H152" i="59"/>
  <c r="E152" i="59"/>
  <c r="P151" i="59"/>
  <c r="O151" i="59"/>
  <c r="K151" i="59"/>
  <c r="H151" i="59"/>
  <c r="E151" i="59"/>
  <c r="P150" i="59"/>
  <c r="O150" i="59"/>
  <c r="K150" i="59"/>
  <c r="H150" i="59"/>
  <c r="E150" i="59"/>
  <c r="P149" i="59"/>
  <c r="O149" i="59"/>
  <c r="K149" i="59"/>
  <c r="H149" i="59"/>
  <c r="E149" i="59"/>
  <c r="P148" i="59"/>
  <c r="O148" i="59"/>
  <c r="K148" i="59"/>
  <c r="E150" i="131" s="1"/>
  <c r="F150" i="131" s="1"/>
  <c r="H148" i="59"/>
  <c r="E148" i="59"/>
  <c r="P147" i="59"/>
  <c r="O147" i="59"/>
  <c r="K147" i="59"/>
  <c r="H147" i="59"/>
  <c r="E147" i="59"/>
  <c r="P146" i="59"/>
  <c r="O146" i="59"/>
  <c r="K146" i="59"/>
  <c r="E148" i="131" s="1"/>
  <c r="F148" i="131" s="1"/>
  <c r="H146" i="59"/>
  <c r="E146" i="59"/>
  <c r="P145" i="59"/>
  <c r="O145" i="59"/>
  <c r="K145" i="59"/>
  <c r="H145" i="59"/>
  <c r="E145" i="59"/>
  <c r="P144" i="59"/>
  <c r="O144" i="59"/>
  <c r="K144" i="59"/>
  <c r="E146" i="131" s="1"/>
  <c r="F146" i="131" s="1"/>
  <c r="H144" i="59"/>
  <c r="E144" i="59"/>
  <c r="P143" i="59"/>
  <c r="O143" i="59"/>
  <c r="K143" i="59"/>
  <c r="H143" i="59"/>
  <c r="E143" i="59"/>
  <c r="P142" i="59"/>
  <c r="O142" i="59"/>
  <c r="K142" i="59"/>
  <c r="E144" i="131" s="1"/>
  <c r="F144" i="131" s="1"/>
  <c r="H142" i="59"/>
  <c r="E142" i="59"/>
  <c r="P141" i="59"/>
  <c r="O141" i="59"/>
  <c r="K141" i="59"/>
  <c r="H141" i="59"/>
  <c r="E141" i="59"/>
  <c r="P140" i="59"/>
  <c r="O140" i="59"/>
  <c r="K140" i="59"/>
  <c r="E142" i="131" s="1"/>
  <c r="F142" i="131" s="1"/>
  <c r="H140" i="59"/>
  <c r="E140" i="59"/>
  <c r="P139" i="59"/>
  <c r="O139" i="59"/>
  <c r="K139" i="59"/>
  <c r="H139" i="59"/>
  <c r="E139" i="59"/>
  <c r="P138" i="59"/>
  <c r="O138" i="59"/>
  <c r="K138" i="59"/>
  <c r="E140" i="131" s="1"/>
  <c r="F140" i="131" s="1"/>
  <c r="H138" i="59"/>
  <c r="E138" i="59"/>
  <c r="P137" i="59"/>
  <c r="O137" i="59"/>
  <c r="K137" i="59"/>
  <c r="E139" i="131" s="1"/>
  <c r="F139" i="131" s="1"/>
  <c r="H137" i="59"/>
  <c r="E137" i="59"/>
  <c r="P136" i="59"/>
  <c r="O136" i="59"/>
  <c r="K136" i="59"/>
  <c r="E138" i="131" s="1"/>
  <c r="F138" i="131" s="1"/>
  <c r="H136" i="59"/>
  <c r="E136" i="59"/>
  <c r="P135" i="59"/>
  <c r="O135" i="59"/>
  <c r="K135" i="59"/>
  <c r="E137" i="131" s="1"/>
  <c r="F137" i="131" s="1"/>
  <c r="H135" i="59"/>
  <c r="E135" i="59"/>
  <c r="P134" i="59"/>
  <c r="O134" i="59"/>
  <c r="K134" i="59"/>
  <c r="H134" i="59"/>
  <c r="E134" i="59"/>
  <c r="P133" i="59"/>
  <c r="O133" i="59"/>
  <c r="K133" i="59"/>
  <c r="H133" i="59"/>
  <c r="E133" i="59"/>
  <c r="P132" i="59"/>
  <c r="O132" i="59"/>
  <c r="K132" i="59"/>
  <c r="H132" i="59"/>
  <c r="E132" i="59"/>
  <c r="P131" i="59"/>
  <c r="O131" i="59"/>
  <c r="K131" i="59"/>
  <c r="H131" i="59"/>
  <c r="E131" i="59"/>
  <c r="P130" i="59"/>
  <c r="O130" i="59"/>
  <c r="K130" i="59"/>
  <c r="E132" i="131" s="1"/>
  <c r="F132" i="131" s="1"/>
  <c r="H130" i="59"/>
  <c r="E130" i="59"/>
  <c r="P129" i="59"/>
  <c r="O129" i="59"/>
  <c r="K129" i="59"/>
  <c r="H129" i="59"/>
  <c r="E129" i="59"/>
  <c r="P128" i="59"/>
  <c r="O128" i="59"/>
  <c r="K128" i="59"/>
  <c r="E130" i="131" s="1"/>
  <c r="F130" i="131" s="1"/>
  <c r="H128" i="59"/>
  <c r="E128" i="59"/>
  <c r="P127" i="59"/>
  <c r="O127" i="59"/>
  <c r="K127" i="59"/>
  <c r="H127" i="59"/>
  <c r="E127" i="59"/>
  <c r="P126" i="59"/>
  <c r="O126" i="59"/>
  <c r="K126" i="59"/>
  <c r="H126" i="59"/>
  <c r="E126" i="59"/>
  <c r="P125" i="59"/>
  <c r="O125" i="59"/>
  <c r="K125" i="59"/>
  <c r="H125" i="59"/>
  <c r="E125" i="59"/>
  <c r="P124" i="59"/>
  <c r="O124" i="59"/>
  <c r="K124" i="59"/>
  <c r="H124" i="59"/>
  <c r="E124" i="59"/>
  <c r="P123" i="59"/>
  <c r="O123" i="59"/>
  <c r="K123" i="59"/>
  <c r="H123" i="59"/>
  <c r="E123" i="59"/>
  <c r="P122" i="59"/>
  <c r="O122" i="59"/>
  <c r="K122" i="59"/>
  <c r="E124" i="131" s="1"/>
  <c r="F124" i="131" s="1"/>
  <c r="H122" i="59"/>
  <c r="E122" i="59"/>
  <c r="P121" i="59"/>
  <c r="O121" i="59"/>
  <c r="K121" i="59"/>
  <c r="E123" i="131" s="1"/>
  <c r="H121" i="59"/>
  <c r="E121" i="59"/>
  <c r="P120" i="59"/>
  <c r="O120" i="59"/>
  <c r="K120" i="59"/>
  <c r="H120" i="59"/>
  <c r="E120" i="59"/>
  <c r="P119" i="59"/>
  <c r="O119" i="59"/>
  <c r="K119" i="59"/>
  <c r="E121" i="131" s="1"/>
  <c r="F121" i="131" s="1"/>
  <c r="H119" i="59"/>
  <c r="E119" i="59"/>
  <c r="P118" i="59"/>
  <c r="O118" i="59"/>
  <c r="K118" i="59"/>
  <c r="H118" i="59"/>
  <c r="E118" i="59"/>
  <c r="P117" i="59"/>
  <c r="O117" i="59"/>
  <c r="K117" i="59"/>
  <c r="E119" i="131" s="1"/>
  <c r="F119" i="131" s="1"/>
  <c r="H117" i="59"/>
  <c r="E117" i="59"/>
  <c r="P116" i="59"/>
  <c r="O116" i="59"/>
  <c r="K116" i="59"/>
  <c r="H116" i="59"/>
  <c r="E116" i="59"/>
  <c r="P115" i="59"/>
  <c r="O115" i="59"/>
  <c r="K115" i="59"/>
  <c r="H115" i="59"/>
  <c r="E115" i="59"/>
  <c r="P114" i="59"/>
  <c r="O114" i="59"/>
  <c r="K114" i="59"/>
  <c r="E116" i="131" s="1"/>
  <c r="F116" i="131" s="1"/>
  <c r="H114" i="59"/>
  <c r="E114" i="59"/>
  <c r="P113" i="59"/>
  <c r="O113" i="59"/>
  <c r="K113" i="59"/>
  <c r="E115" i="131" s="1"/>
  <c r="F115" i="131" s="1"/>
  <c r="H113" i="59"/>
  <c r="E113" i="59"/>
  <c r="P112" i="59"/>
  <c r="O112" i="59"/>
  <c r="K112" i="59"/>
  <c r="H112" i="59"/>
  <c r="E112" i="59"/>
  <c r="P111" i="59"/>
  <c r="O111" i="59"/>
  <c r="K111" i="59"/>
  <c r="H111" i="59"/>
  <c r="E111" i="59"/>
  <c r="P110" i="59"/>
  <c r="O110" i="59"/>
  <c r="K110" i="59"/>
  <c r="E112" i="131" s="1"/>
  <c r="F112" i="131" s="1"/>
  <c r="H110" i="59"/>
  <c r="E110" i="59"/>
  <c r="P109" i="59"/>
  <c r="O109" i="59"/>
  <c r="K109" i="59"/>
  <c r="E111" i="131" s="1"/>
  <c r="F111" i="131" s="1"/>
  <c r="H109" i="59"/>
  <c r="E109" i="59"/>
  <c r="P108" i="59"/>
  <c r="O108" i="59"/>
  <c r="K108" i="59"/>
  <c r="H108" i="59"/>
  <c r="E108" i="59"/>
  <c r="P107" i="59"/>
  <c r="O107" i="59"/>
  <c r="K107" i="59"/>
  <c r="H107" i="59"/>
  <c r="E107" i="59"/>
  <c r="P106" i="59"/>
  <c r="O106" i="59"/>
  <c r="K106" i="59"/>
  <c r="E108" i="131" s="1"/>
  <c r="F108" i="131" s="1"/>
  <c r="H106" i="59"/>
  <c r="E106" i="59"/>
  <c r="P105" i="59"/>
  <c r="O105" i="59"/>
  <c r="K105" i="59"/>
  <c r="E107" i="131" s="1"/>
  <c r="F107" i="131" s="1"/>
  <c r="H105" i="59"/>
  <c r="E105" i="59"/>
  <c r="P104" i="59"/>
  <c r="O104" i="59"/>
  <c r="K104" i="59"/>
  <c r="H104" i="59"/>
  <c r="E104" i="59"/>
  <c r="P103" i="59"/>
  <c r="O103" i="59"/>
  <c r="K103" i="59"/>
  <c r="H103" i="59"/>
  <c r="E103" i="59"/>
  <c r="P102" i="59"/>
  <c r="O102" i="59"/>
  <c r="K102" i="59"/>
  <c r="H102" i="59"/>
  <c r="E102" i="59"/>
  <c r="P101" i="59"/>
  <c r="O101" i="59"/>
  <c r="K101" i="59"/>
  <c r="H101" i="59"/>
  <c r="E101" i="59"/>
  <c r="P100" i="59"/>
  <c r="O100" i="59"/>
  <c r="K100" i="59"/>
  <c r="H100" i="59"/>
  <c r="E100" i="59"/>
  <c r="E99" i="59"/>
  <c r="P98" i="59"/>
  <c r="O98" i="59"/>
  <c r="H98" i="59"/>
  <c r="E98" i="59"/>
  <c r="E97" i="59"/>
  <c r="E96" i="59"/>
  <c r="E95" i="59"/>
  <c r="E94" i="59"/>
  <c r="P93" i="59"/>
  <c r="O93" i="59"/>
  <c r="K93" i="59"/>
  <c r="H93" i="59"/>
  <c r="E93" i="59"/>
  <c r="E92" i="59"/>
  <c r="E91" i="59"/>
  <c r="E90" i="59"/>
  <c r="E89" i="59"/>
  <c r="E88" i="59"/>
  <c r="K87" i="59"/>
  <c r="E89" i="131" s="1"/>
  <c r="F89" i="131" s="1"/>
  <c r="E87" i="59"/>
  <c r="P86" i="59"/>
  <c r="O86" i="59"/>
  <c r="K86" i="59"/>
  <c r="E88" i="131" s="1"/>
  <c r="F88" i="131" s="1"/>
  <c r="H86" i="59"/>
  <c r="E86" i="59"/>
  <c r="P85" i="59"/>
  <c r="O85" i="59"/>
  <c r="K85" i="59"/>
  <c r="E87" i="131" s="1"/>
  <c r="F87" i="131" s="1"/>
  <c r="H85" i="59"/>
  <c r="E85" i="59"/>
  <c r="P83" i="59"/>
  <c r="P883" i="59" s="1"/>
  <c r="O83" i="59"/>
  <c r="O883" i="59" s="1"/>
  <c r="N83" i="59"/>
  <c r="N883" i="59" s="1"/>
  <c r="M83" i="59"/>
  <c r="M883" i="59" s="1"/>
  <c r="L83" i="59"/>
  <c r="L883" i="59" s="1"/>
  <c r="K83" i="59"/>
  <c r="K883" i="59" s="1"/>
  <c r="J83" i="59"/>
  <c r="J883" i="59" s="1"/>
  <c r="I83" i="59"/>
  <c r="I883" i="59" s="1"/>
  <c r="H83" i="59"/>
  <c r="H883" i="59" s="1"/>
  <c r="G83" i="59"/>
  <c r="G883" i="59" s="1"/>
  <c r="F83" i="59"/>
  <c r="F883" i="59" s="1"/>
  <c r="E83" i="59"/>
  <c r="E883" i="59" s="1"/>
  <c r="C83" i="59"/>
  <c r="P68" i="59"/>
  <c r="P882" i="59" s="1"/>
  <c r="O68" i="59"/>
  <c r="O882" i="59" s="1"/>
  <c r="N68" i="59"/>
  <c r="N882" i="59" s="1"/>
  <c r="M68" i="59"/>
  <c r="M882" i="59" s="1"/>
  <c r="L68" i="59"/>
  <c r="L882" i="59" s="1"/>
  <c r="K68" i="59"/>
  <c r="K882" i="59" s="1"/>
  <c r="J68" i="59"/>
  <c r="J882" i="59" s="1"/>
  <c r="I68" i="59"/>
  <c r="I882" i="59" s="1"/>
  <c r="H68" i="59"/>
  <c r="H882" i="59" s="1"/>
  <c r="G68" i="59"/>
  <c r="G882" i="59" s="1"/>
  <c r="F68" i="59"/>
  <c r="F882" i="59" s="1"/>
  <c r="E68" i="59"/>
  <c r="E882" i="59" s="1"/>
  <c r="C68" i="59"/>
  <c r="C68" i="131" s="1"/>
  <c r="C861" i="131"/>
  <c r="B857" i="131"/>
  <c r="C856" i="131"/>
  <c r="B855" i="131"/>
  <c r="A854" i="131"/>
  <c r="B851" i="131"/>
  <c r="A851" i="131"/>
  <c r="B850" i="131"/>
  <c r="A850" i="131"/>
  <c r="A849" i="131"/>
  <c r="C848" i="131"/>
  <c r="A848" i="131"/>
  <c r="A847" i="131"/>
  <c r="D846" i="131"/>
  <c r="A846" i="131"/>
  <c r="D845" i="131"/>
  <c r="C845" i="131"/>
  <c r="A845" i="131"/>
  <c r="C844" i="131"/>
  <c r="A844" i="131"/>
  <c r="C843" i="131"/>
  <c r="A843" i="131"/>
  <c r="A842" i="131"/>
  <c r="C841" i="131"/>
  <c r="A841" i="131"/>
  <c r="A840" i="131"/>
  <c r="C839" i="131"/>
  <c r="A839" i="131"/>
  <c r="A838" i="131"/>
  <c r="D837" i="131"/>
  <c r="A837" i="131"/>
  <c r="A835" i="131"/>
  <c r="A834" i="131"/>
  <c r="A833" i="131"/>
  <c r="K830" i="131"/>
  <c r="I830" i="131"/>
  <c r="H830" i="131"/>
  <c r="G830" i="131"/>
  <c r="F830" i="131"/>
  <c r="E830" i="131"/>
  <c r="D830" i="131"/>
  <c r="B830" i="131"/>
  <c r="A830" i="131"/>
  <c r="A828" i="131"/>
  <c r="A827" i="131"/>
  <c r="A826" i="131"/>
  <c r="D817" i="131"/>
  <c r="L816" i="131"/>
  <c r="E816" i="131"/>
  <c r="F816" i="131" s="1"/>
  <c r="D816" i="131"/>
  <c r="C816" i="131"/>
  <c r="L815" i="131"/>
  <c r="E815" i="131"/>
  <c r="F815" i="131" s="1"/>
  <c r="D815" i="131"/>
  <c r="C815" i="131"/>
  <c r="L814" i="131"/>
  <c r="E814" i="131"/>
  <c r="F814" i="131" s="1"/>
  <c r="D814" i="131"/>
  <c r="C814" i="131"/>
  <c r="L813" i="131"/>
  <c r="D813" i="131"/>
  <c r="C813" i="131"/>
  <c r="L812" i="131"/>
  <c r="D812" i="131"/>
  <c r="C812" i="131"/>
  <c r="L811" i="131"/>
  <c r="E811" i="131"/>
  <c r="F811" i="131" s="1"/>
  <c r="D811" i="131"/>
  <c r="C811" i="131"/>
  <c r="L810" i="131"/>
  <c r="E810" i="131"/>
  <c r="F810" i="131" s="1"/>
  <c r="D810" i="131"/>
  <c r="C810" i="131"/>
  <c r="L809" i="131"/>
  <c r="E809" i="131"/>
  <c r="F809" i="131" s="1"/>
  <c r="D809" i="131"/>
  <c r="C809" i="131"/>
  <c r="L808" i="131"/>
  <c r="E808" i="131"/>
  <c r="F808" i="131" s="1"/>
  <c r="D808" i="131"/>
  <c r="C808" i="131"/>
  <c r="L807" i="131"/>
  <c r="E807" i="131"/>
  <c r="F807" i="131" s="1"/>
  <c r="D807" i="131"/>
  <c r="C807" i="131"/>
  <c r="L806" i="131"/>
  <c r="D806" i="131"/>
  <c r="C806" i="131"/>
  <c r="L805" i="131"/>
  <c r="D805" i="131"/>
  <c r="C805" i="131"/>
  <c r="L804" i="131"/>
  <c r="E804" i="131"/>
  <c r="F804" i="131" s="1"/>
  <c r="D804" i="131"/>
  <c r="C804" i="131"/>
  <c r="L803" i="131"/>
  <c r="E803" i="131"/>
  <c r="F803" i="131" s="1"/>
  <c r="D803" i="131"/>
  <c r="C803" i="131"/>
  <c r="L802" i="131"/>
  <c r="E802" i="131"/>
  <c r="F802" i="131" s="1"/>
  <c r="D802" i="131"/>
  <c r="C802" i="131"/>
  <c r="L801" i="131"/>
  <c r="D801" i="131"/>
  <c r="C801" i="131"/>
  <c r="L800" i="131"/>
  <c r="D800" i="131"/>
  <c r="C800" i="131"/>
  <c r="L799" i="131"/>
  <c r="D799" i="131"/>
  <c r="C799" i="131"/>
  <c r="L798" i="131"/>
  <c r="D798" i="131"/>
  <c r="C798" i="131"/>
  <c r="L797" i="131"/>
  <c r="D797" i="131"/>
  <c r="C797" i="131"/>
  <c r="L796" i="131"/>
  <c r="D796" i="131"/>
  <c r="C796" i="131"/>
  <c r="L795" i="131"/>
  <c r="D795" i="131"/>
  <c r="C795" i="131"/>
  <c r="L794" i="131"/>
  <c r="E794" i="131"/>
  <c r="F794" i="131" s="1"/>
  <c r="D794" i="131"/>
  <c r="C794" i="131"/>
  <c r="L793" i="131"/>
  <c r="E793" i="131"/>
  <c r="F793" i="131" s="1"/>
  <c r="D793" i="131"/>
  <c r="C793" i="131"/>
  <c r="L792" i="131"/>
  <c r="E792" i="131"/>
  <c r="F792" i="131" s="1"/>
  <c r="D792" i="131"/>
  <c r="C792" i="131"/>
  <c r="L791" i="131"/>
  <c r="D791" i="131"/>
  <c r="C791" i="131"/>
  <c r="L790" i="131"/>
  <c r="E790" i="131"/>
  <c r="F790" i="131" s="1"/>
  <c r="D790" i="131"/>
  <c r="C790" i="131"/>
  <c r="L789" i="131"/>
  <c r="E789" i="131"/>
  <c r="F789" i="131" s="1"/>
  <c r="D789" i="131"/>
  <c r="C789" i="131"/>
  <c r="L788" i="131"/>
  <c r="E788" i="131"/>
  <c r="F788" i="131" s="1"/>
  <c r="D788" i="131"/>
  <c r="C788" i="131"/>
  <c r="L787" i="131"/>
  <c r="D787" i="131"/>
  <c r="C787" i="131"/>
  <c r="L786" i="131"/>
  <c r="D786" i="131"/>
  <c r="C786" i="131"/>
  <c r="L785" i="131"/>
  <c r="E785" i="131"/>
  <c r="F785" i="131" s="1"/>
  <c r="D785" i="131"/>
  <c r="C785" i="131"/>
  <c r="L784" i="131"/>
  <c r="E784" i="131"/>
  <c r="F784" i="131" s="1"/>
  <c r="D784" i="131"/>
  <c r="C784" i="131"/>
  <c r="L783" i="131"/>
  <c r="D783" i="131"/>
  <c r="C783" i="131"/>
  <c r="L782" i="131"/>
  <c r="D782" i="131"/>
  <c r="C782" i="131"/>
  <c r="L781" i="131"/>
  <c r="D781" i="131"/>
  <c r="C781" i="131"/>
  <c r="L780" i="131"/>
  <c r="D780" i="131"/>
  <c r="C780" i="131"/>
  <c r="L779" i="131"/>
  <c r="E779" i="131"/>
  <c r="F779" i="131" s="1"/>
  <c r="D779" i="131"/>
  <c r="C779" i="131"/>
  <c r="L778" i="131"/>
  <c r="D778" i="131"/>
  <c r="C778" i="131"/>
  <c r="L777" i="131"/>
  <c r="D777" i="131"/>
  <c r="C777" i="131"/>
  <c r="L776" i="131"/>
  <c r="D776" i="131"/>
  <c r="C776" i="131"/>
  <c r="L775" i="131"/>
  <c r="D775" i="131"/>
  <c r="C775" i="131"/>
  <c r="L774" i="131"/>
  <c r="D774" i="131"/>
  <c r="C774" i="131"/>
  <c r="L773" i="131"/>
  <c r="D773" i="131"/>
  <c r="C773" i="131"/>
  <c r="L772" i="131"/>
  <c r="D772" i="131"/>
  <c r="C772" i="131"/>
  <c r="L771" i="131"/>
  <c r="D771" i="131"/>
  <c r="C771" i="131"/>
  <c r="L770" i="131"/>
  <c r="D770" i="131"/>
  <c r="C770" i="131"/>
  <c r="L769" i="131"/>
  <c r="D769" i="131"/>
  <c r="C769" i="131"/>
  <c r="L768" i="131"/>
  <c r="D768" i="131"/>
  <c r="C768" i="131"/>
  <c r="L767" i="131"/>
  <c r="D767" i="131"/>
  <c r="C767" i="131"/>
  <c r="L766" i="131"/>
  <c r="D766" i="131"/>
  <c r="C766" i="131"/>
  <c r="L765" i="131"/>
  <c r="D765" i="131"/>
  <c r="C765" i="131"/>
  <c r="L764" i="131"/>
  <c r="D764" i="131"/>
  <c r="C764" i="131"/>
  <c r="L763" i="131"/>
  <c r="D763" i="131"/>
  <c r="C763" i="131"/>
  <c r="L762" i="131"/>
  <c r="D762" i="131"/>
  <c r="C762" i="131"/>
  <c r="L761" i="131"/>
  <c r="D761" i="131"/>
  <c r="C761" i="131"/>
  <c r="L760" i="131"/>
  <c r="D760" i="131"/>
  <c r="C760" i="131"/>
  <c r="L759" i="131"/>
  <c r="D759" i="131"/>
  <c r="C759" i="131"/>
  <c r="L758" i="131"/>
  <c r="D758" i="131"/>
  <c r="C758" i="131"/>
  <c r="L757" i="131"/>
  <c r="E757" i="131"/>
  <c r="F757" i="131" s="1"/>
  <c r="D757" i="131"/>
  <c r="C757" i="131"/>
  <c r="L756" i="131"/>
  <c r="E756" i="131"/>
  <c r="F756" i="131" s="1"/>
  <c r="D756" i="131"/>
  <c r="C756" i="131"/>
  <c r="L755" i="131"/>
  <c r="E755" i="131"/>
  <c r="F755" i="131" s="1"/>
  <c r="D755" i="131"/>
  <c r="C755" i="131"/>
  <c r="L754" i="131"/>
  <c r="E754" i="131"/>
  <c r="F754" i="131" s="1"/>
  <c r="D754" i="131"/>
  <c r="C754" i="131"/>
  <c r="L753" i="131"/>
  <c r="E753" i="131"/>
  <c r="F753" i="131" s="1"/>
  <c r="D753" i="131"/>
  <c r="C753" i="131"/>
  <c r="L752" i="131"/>
  <c r="E752" i="131"/>
  <c r="F752" i="131" s="1"/>
  <c r="D752" i="131"/>
  <c r="C752" i="131"/>
  <c r="L751" i="131"/>
  <c r="E751" i="131"/>
  <c r="F751" i="131" s="1"/>
  <c r="D751" i="131"/>
  <c r="C751" i="131"/>
  <c r="L750" i="131"/>
  <c r="E750" i="131"/>
  <c r="F750" i="131" s="1"/>
  <c r="D750" i="131"/>
  <c r="C750" i="131"/>
  <c r="L749" i="131"/>
  <c r="E749" i="131"/>
  <c r="F749" i="131" s="1"/>
  <c r="D749" i="131"/>
  <c r="C749" i="131"/>
  <c r="L748" i="131"/>
  <c r="E748" i="131"/>
  <c r="F748" i="131" s="1"/>
  <c r="D748" i="131"/>
  <c r="C748" i="131"/>
  <c r="L747" i="131"/>
  <c r="E747" i="131"/>
  <c r="F747" i="131" s="1"/>
  <c r="D747" i="131"/>
  <c r="C747" i="131"/>
  <c r="L746" i="131"/>
  <c r="E746" i="131"/>
  <c r="F746" i="131" s="1"/>
  <c r="D746" i="131"/>
  <c r="C746" i="131"/>
  <c r="L745" i="131"/>
  <c r="E745" i="131"/>
  <c r="F745" i="131" s="1"/>
  <c r="D745" i="131"/>
  <c r="C745" i="131"/>
  <c r="L744" i="131"/>
  <c r="E744" i="131"/>
  <c r="F744" i="131" s="1"/>
  <c r="D744" i="131"/>
  <c r="C744" i="131"/>
  <c r="L743" i="131"/>
  <c r="E743" i="131"/>
  <c r="F743" i="131" s="1"/>
  <c r="D743" i="131"/>
  <c r="C743" i="131"/>
  <c r="L742" i="131"/>
  <c r="E742" i="131"/>
  <c r="D742" i="131"/>
  <c r="C742" i="131"/>
  <c r="L741" i="131"/>
  <c r="D741" i="131"/>
  <c r="B741" i="131"/>
  <c r="A741" i="131"/>
  <c r="D739" i="131"/>
  <c r="L738" i="131"/>
  <c r="D738" i="131"/>
  <c r="C738" i="131"/>
  <c r="L737" i="131"/>
  <c r="D737" i="131"/>
  <c r="C737" i="131"/>
  <c r="L736" i="131"/>
  <c r="E736" i="131"/>
  <c r="F736" i="131" s="1"/>
  <c r="D736" i="131"/>
  <c r="C736" i="131"/>
  <c r="L735" i="131"/>
  <c r="E735" i="131"/>
  <c r="F735" i="131" s="1"/>
  <c r="D735" i="131"/>
  <c r="C735" i="131"/>
  <c r="L734" i="131"/>
  <c r="E734" i="131"/>
  <c r="F734" i="131" s="1"/>
  <c r="D734" i="131"/>
  <c r="C734" i="131"/>
  <c r="L733" i="131"/>
  <c r="D733" i="131"/>
  <c r="B733" i="131"/>
  <c r="A733" i="131"/>
  <c r="A732" i="131"/>
  <c r="D727" i="131"/>
  <c r="L726" i="131"/>
  <c r="E726" i="131"/>
  <c r="F726" i="131" s="1"/>
  <c r="D726" i="131"/>
  <c r="C726" i="131"/>
  <c r="L725" i="131"/>
  <c r="E725" i="131"/>
  <c r="F725" i="131" s="1"/>
  <c r="D725" i="131"/>
  <c r="C725" i="131"/>
  <c r="L724" i="131"/>
  <c r="E724" i="131"/>
  <c r="F724" i="131" s="1"/>
  <c r="D724" i="131"/>
  <c r="C724" i="131"/>
  <c r="L723" i="131"/>
  <c r="E723" i="131"/>
  <c r="F723" i="131" s="1"/>
  <c r="D723" i="131"/>
  <c r="C723" i="131"/>
  <c r="L722" i="131"/>
  <c r="E722" i="131"/>
  <c r="F722" i="131" s="1"/>
  <c r="D722" i="131"/>
  <c r="C722" i="131"/>
  <c r="L721" i="131"/>
  <c r="E721" i="131"/>
  <c r="F721" i="131" s="1"/>
  <c r="D721" i="131"/>
  <c r="C721" i="131"/>
  <c r="L720" i="131"/>
  <c r="E720" i="131"/>
  <c r="E727" i="131" s="1"/>
  <c r="E857" i="131" s="1"/>
  <c r="D720" i="131"/>
  <c r="C720" i="131"/>
  <c r="L719" i="131"/>
  <c r="D719" i="131"/>
  <c r="B719" i="131"/>
  <c r="A719" i="131"/>
  <c r="D717" i="131"/>
  <c r="L716" i="131"/>
  <c r="E716" i="131"/>
  <c r="F716" i="131" s="1"/>
  <c r="D716" i="131"/>
  <c r="C716" i="131"/>
  <c r="L715" i="131"/>
  <c r="E715" i="131"/>
  <c r="F715" i="131" s="1"/>
  <c r="D715" i="131"/>
  <c r="C715" i="131"/>
  <c r="L714" i="131"/>
  <c r="E714" i="131"/>
  <c r="E717" i="131" s="1"/>
  <c r="D714" i="131"/>
  <c r="C714" i="131"/>
  <c r="L713" i="131"/>
  <c r="D713" i="131"/>
  <c r="B713" i="131"/>
  <c r="A713" i="131"/>
  <c r="D711" i="131"/>
  <c r="L710" i="131"/>
  <c r="E710" i="131"/>
  <c r="F710" i="131" s="1"/>
  <c r="D710" i="131"/>
  <c r="C710" i="131"/>
  <c r="L709" i="131"/>
  <c r="E709" i="131"/>
  <c r="F709" i="131" s="1"/>
  <c r="D709" i="131"/>
  <c r="C709" i="131"/>
  <c r="L708" i="131"/>
  <c r="E708" i="131"/>
  <c r="F708" i="131" s="1"/>
  <c r="D708" i="131"/>
  <c r="C708" i="131"/>
  <c r="L707" i="131"/>
  <c r="E707" i="131"/>
  <c r="F707" i="131" s="1"/>
  <c r="D707" i="131"/>
  <c r="C707" i="131"/>
  <c r="L706" i="131"/>
  <c r="E706" i="131"/>
  <c r="F706" i="131" s="1"/>
  <c r="D706" i="131"/>
  <c r="C706" i="131"/>
  <c r="L705" i="131"/>
  <c r="E705" i="131"/>
  <c r="F705" i="131" s="1"/>
  <c r="D705" i="131"/>
  <c r="C705" i="131"/>
  <c r="L704" i="131"/>
  <c r="E704" i="131"/>
  <c r="F704" i="131" s="1"/>
  <c r="D704" i="131"/>
  <c r="C704" i="131"/>
  <c r="L703" i="131"/>
  <c r="E703" i="131"/>
  <c r="F703" i="131" s="1"/>
  <c r="D703" i="131"/>
  <c r="C703" i="131"/>
  <c r="L702" i="131"/>
  <c r="E702" i="131"/>
  <c r="F702" i="131" s="1"/>
  <c r="D702" i="131"/>
  <c r="C702" i="131"/>
  <c r="L701" i="131"/>
  <c r="E701" i="131"/>
  <c r="D701" i="131"/>
  <c r="C701" i="131"/>
  <c r="L700" i="131"/>
  <c r="D700" i="131"/>
  <c r="B700" i="131"/>
  <c r="A700" i="131"/>
  <c r="D698" i="131"/>
  <c r="L697" i="131"/>
  <c r="E697" i="131"/>
  <c r="E698" i="131" s="1"/>
  <c r="D697" i="131"/>
  <c r="C697" i="131"/>
  <c r="L696" i="131"/>
  <c r="D696" i="131"/>
  <c r="B696" i="131"/>
  <c r="A696" i="131"/>
  <c r="C691" i="131"/>
  <c r="L690" i="131"/>
  <c r="D690" i="131"/>
  <c r="L689" i="131"/>
  <c r="D689" i="131"/>
  <c r="C689" i="131"/>
  <c r="L688" i="131"/>
  <c r="D688" i="131"/>
  <c r="C688" i="131"/>
  <c r="L687" i="131"/>
  <c r="D687" i="131"/>
  <c r="C687" i="131"/>
  <c r="L686" i="131"/>
  <c r="D686" i="131"/>
  <c r="C686" i="131"/>
  <c r="L685" i="131"/>
  <c r="D685" i="131"/>
  <c r="C685" i="131"/>
  <c r="L684" i="131"/>
  <c r="E684" i="131"/>
  <c r="D684" i="131"/>
  <c r="C684" i="131"/>
  <c r="L683" i="131"/>
  <c r="D683" i="131"/>
  <c r="C683" i="131"/>
  <c r="B683" i="131"/>
  <c r="A683" i="131"/>
  <c r="L682" i="131"/>
  <c r="C682" i="131"/>
  <c r="L681" i="131"/>
  <c r="D681" i="131"/>
  <c r="L680" i="131"/>
  <c r="E680" i="131"/>
  <c r="F680" i="131" s="1"/>
  <c r="D680" i="131"/>
  <c r="C680" i="131"/>
  <c r="L679" i="131"/>
  <c r="D679" i="131"/>
  <c r="C679" i="131"/>
  <c r="L678" i="131"/>
  <c r="D678" i="131"/>
  <c r="C678" i="131"/>
  <c r="L677" i="131"/>
  <c r="D677" i="131"/>
  <c r="C677" i="131"/>
  <c r="L676" i="131"/>
  <c r="D676" i="131"/>
  <c r="C676" i="131"/>
  <c r="L675" i="131"/>
  <c r="E675" i="131"/>
  <c r="F675" i="131" s="1"/>
  <c r="D675" i="131"/>
  <c r="C675" i="131"/>
  <c r="L674" i="131"/>
  <c r="E674" i="131"/>
  <c r="F674" i="131" s="1"/>
  <c r="D674" i="131"/>
  <c r="C674" i="131"/>
  <c r="L673" i="131"/>
  <c r="E673" i="131"/>
  <c r="F673" i="131" s="1"/>
  <c r="D673" i="131"/>
  <c r="C673" i="131"/>
  <c r="L672" i="131"/>
  <c r="E672" i="131"/>
  <c r="F672" i="131" s="1"/>
  <c r="D672" i="131"/>
  <c r="C672" i="131"/>
  <c r="L671" i="131"/>
  <c r="E671" i="131"/>
  <c r="F671" i="131" s="1"/>
  <c r="D671" i="131"/>
  <c r="C671" i="131"/>
  <c r="L670" i="131"/>
  <c r="E670" i="131"/>
  <c r="F670" i="131" s="1"/>
  <c r="D670" i="131"/>
  <c r="C670" i="131"/>
  <c r="L669" i="131"/>
  <c r="E669" i="131"/>
  <c r="F669" i="131" s="1"/>
  <c r="D669" i="131"/>
  <c r="C669" i="131"/>
  <c r="L668" i="131"/>
  <c r="E668" i="131"/>
  <c r="F668" i="131" s="1"/>
  <c r="D668" i="131"/>
  <c r="C668" i="131"/>
  <c r="L667" i="131"/>
  <c r="E667" i="131"/>
  <c r="F667" i="131" s="1"/>
  <c r="D667" i="131"/>
  <c r="C667" i="131"/>
  <c r="L666" i="131"/>
  <c r="D666" i="131"/>
  <c r="C666" i="131"/>
  <c r="L665" i="131"/>
  <c r="D665" i="131"/>
  <c r="C665" i="131"/>
  <c r="L664" i="131"/>
  <c r="E664" i="131"/>
  <c r="F664" i="131" s="1"/>
  <c r="D664" i="131"/>
  <c r="C664" i="131"/>
  <c r="L663" i="131"/>
  <c r="D663" i="131"/>
  <c r="C663" i="131"/>
  <c r="L662" i="131"/>
  <c r="D662" i="131"/>
  <c r="C662" i="131"/>
  <c r="L661" i="131"/>
  <c r="E661" i="131"/>
  <c r="F661" i="131" s="1"/>
  <c r="D661" i="131"/>
  <c r="C661" i="131"/>
  <c r="L660" i="131"/>
  <c r="D660" i="131"/>
  <c r="C660" i="131"/>
  <c r="L659" i="131"/>
  <c r="D659" i="131"/>
  <c r="C659" i="131"/>
  <c r="L658" i="131"/>
  <c r="D658" i="131"/>
  <c r="C658" i="131"/>
  <c r="L657" i="131"/>
  <c r="D657" i="131"/>
  <c r="C657" i="131"/>
  <c r="L656" i="131"/>
  <c r="E656" i="131"/>
  <c r="F656" i="131" s="1"/>
  <c r="D656" i="131"/>
  <c r="C656" i="131"/>
  <c r="L655" i="131"/>
  <c r="D655" i="131"/>
  <c r="C655" i="131"/>
  <c r="L654" i="131"/>
  <c r="D654" i="131"/>
  <c r="C654" i="131"/>
  <c r="L653" i="131"/>
  <c r="D653" i="131"/>
  <c r="C653" i="131"/>
  <c r="L652" i="131"/>
  <c r="D652" i="131"/>
  <c r="C652" i="131"/>
  <c r="L651" i="131"/>
  <c r="E651" i="131"/>
  <c r="F651" i="131" s="1"/>
  <c r="D651" i="131"/>
  <c r="C651" i="131"/>
  <c r="L650" i="131"/>
  <c r="D650" i="131"/>
  <c r="C650" i="131"/>
  <c r="L649" i="131"/>
  <c r="D649" i="131"/>
  <c r="C649" i="131"/>
  <c r="B649" i="131"/>
  <c r="A649" i="131"/>
  <c r="L647" i="131"/>
  <c r="E647" i="131"/>
  <c r="E848" i="131" s="1"/>
  <c r="D647" i="131"/>
  <c r="C647" i="131"/>
  <c r="L646" i="131"/>
  <c r="E646" i="131"/>
  <c r="F646" i="131" s="1"/>
  <c r="D646" i="131"/>
  <c r="C646" i="131"/>
  <c r="E645" i="131"/>
  <c r="F645" i="131" s="1"/>
  <c r="D645" i="131"/>
  <c r="C645" i="131"/>
  <c r="L644" i="131"/>
  <c r="E644" i="131"/>
  <c r="F644" i="131" s="1"/>
  <c r="D644" i="131"/>
  <c r="C644" i="131"/>
  <c r="L643" i="131"/>
  <c r="E643" i="131"/>
  <c r="F643" i="131" s="1"/>
  <c r="D643" i="131"/>
  <c r="C643" i="131"/>
  <c r="L642" i="131"/>
  <c r="E642" i="131"/>
  <c r="F642" i="131" s="1"/>
  <c r="D642" i="131"/>
  <c r="C642" i="131"/>
  <c r="L641" i="131"/>
  <c r="E641" i="131"/>
  <c r="F641" i="131" s="1"/>
  <c r="D641" i="131"/>
  <c r="C641" i="131"/>
  <c r="L640" i="131"/>
  <c r="E640" i="131"/>
  <c r="F640" i="131" s="1"/>
  <c r="D640" i="131"/>
  <c r="C640" i="131"/>
  <c r="L639" i="131"/>
  <c r="E639" i="131"/>
  <c r="F639" i="131" s="1"/>
  <c r="D639" i="131"/>
  <c r="C639" i="131"/>
  <c r="L638" i="131"/>
  <c r="E638" i="131"/>
  <c r="F638" i="131" s="1"/>
  <c r="D638" i="131"/>
  <c r="C638" i="131"/>
  <c r="L637" i="131"/>
  <c r="E637" i="131"/>
  <c r="F637" i="131" s="1"/>
  <c r="D637" i="131"/>
  <c r="C637" i="131"/>
  <c r="L636" i="131"/>
  <c r="E636" i="131"/>
  <c r="F636" i="131" s="1"/>
  <c r="D636" i="131"/>
  <c r="C636" i="131"/>
  <c r="L635" i="131"/>
  <c r="E635" i="131"/>
  <c r="F635" i="131" s="1"/>
  <c r="D635" i="131"/>
  <c r="C635" i="131"/>
  <c r="L634" i="131"/>
  <c r="E634" i="131"/>
  <c r="F634" i="131" s="1"/>
  <c r="D634" i="131"/>
  <c r="C634" i="131"/>
  <c r="L633" i="131"/>
  <c r="E633" i="131"/>
  <c r="F633" i="131" s="1"/>
  <c r="D633" i="131"/>
  <c r="C633" i="131"/>
  <c r="L632" i="131"/>
  <c r="E632" i="131"/>
  <c r="F632" i="131" s="1"/>
  <c r="D632" i="131"/>
  <c r="C632" i="131"/>
  <c r="L631" i="131"/>
  <c r="E631" i="131"/>
  <c r="F631" i="131" s="1"/>
  <c r="D631" i="131"/>
  <c r="C631" i="131"/>
  <c r="L630" i="131"/>
  <c r="E630" i="131"/>
  <c r="F630" i="131" s="1"/>
  <c r="D630" i="131"/>
  <c r="C630" i="131"/>
  <c r="L629" i="131"/>
  <c r="E629" i="131"/>
  <c r="F629" i="131" s="1"/>
  <c r="D629" i="131"/>
  <c r="C629" i="131"/>
  <c r="L628" i="131"/>
  <c r="E628" i="131"/>
  <c r="F628" i="131" s="1"/>
  <c r="D628" i="131"/>
  <c r="C628" i="131"/>
  <c r="L627" i="131"/>
  <c r="E627" i="131"/>
  <c r="F627" i="131" s="1"/>
  <c r="D627" i="131"/>
  <c r="C627" i="131"/>
  <c r="L626" i="131"/>
  <c r="E626" i="131"/>
  <c r="F626" i="131" s="1"/>
  <c r="D626" i="131"/>
  <c r="C626" i="131"/>
  <c r="L625" i="131"/>
  <c r="D625" i="131"/>
  <c r="C625" i="131"/>
  <c r="B625" i="131"/>
  <c r="A625" i="131"/>
  <c r="D623" i="131"/>
  <c r="C623" i="131"/>
  <c r="L622" i="131"/>
  <c r="E622" i="131"/>
  <c r="F622" i="131" s="1"/>
  <c r="D622" i="131"/>
  <c r="C622" i="131"/>
  <c r="L621" i="131"/>
  <c r="E621" i="131"/>
  <c r="F621" i="131" s="1"/>
  <c r="D621" i="131"/>
  <c r="C621" i="131"/>
  <c r="L620" i="131"/>
  <c r="E620" i="131"/>
  <c r="F620" i="131" s="1"/>
  <c r="D620" i="131"/>
  <c r="C620" i="131"/>
  <c r="L619" i="131"/>
  <c r="E619" i="131"/>
  <c r="F619" i="131" s="1"/>
  <c r="D619" i="131"/>
  <c r="C619" i="131"/>
  <c r="L618" i="131"/>
  <c r="E618" i="131"/>
  <c r="F618" i="131" s="1"/>
  <c r="D618" i="131"/>
  <c r="C618" i="131"/>
  <c r="L617" i="131"/>
  <c r="E617" i="131"/>
  <c r="F617" i="131" s="1"/>
  <c r="D617" i="131"/>
  <c r="C617" i="131"/>
  <c r="L616" i="131"/>
  <c r="E616" i="131"/>
  <c r="F616" i="131" s="1"/>
  <c r="D616" i="131"/>
  <c r="C616" i="131"/>
  <c r="L615" i="131"/>
  <c r="E615" i="131"/>
  <c r="F615" i="131" s="1"/>
  <c r="D615" i="131"/>
  <c r="C615" i="131"/>
  <c r="L614" i="131"/>
  <c r="E614" i="131"/>
  <c r="F614" i="131" s="1"/>
  <c r="D614" i="131"/>
  <c r="C614" i="131"/>
  <c r="L613" i="131"/>
  <c r="E613" i="131"/>
  <c r="F613" i="131" s="1"/>
  <c r="D613" i="131"/>
  <c r="C613" i="131"/>
  <c r="L612" i="131"/>
  <c r="E612" i="131"/>
  <c r="F612" i="131" s="1"/>
  <c r="D612" i="131"/>
  <c r="C612" i="131"/>
  <c r="L611" i="131"/>
  <c r="E611" i="131"/>
  <c r="F611" i="131" s="1"/>
  <c r="D611" i="131"/>
  <c r="C611" i="131"/>
  <c r="L610" i="131"/>
  <c r="E610" i="131"/>
  <c r="F610" i="131" s="1"/>
  <c r="D610" i="131"/>
  <c r="C610" i="131"/>
  <c r="L609" i="131"/>
  <c r="E609" i="131"/>
  <c r="F609" i="131" s="1"/>
  <c r="D609" i="131"/>
  <c r="C609" i="131"/>
  <c r="L608" i="131"/>
  <c r="E608" i="131"/>
  <c r="F608" i="131" s="1"/>
  <c r="D608" i="131"/>
  <c r="C608" i="131"/>
  <c r="L607" i="131"/>
  <c r="E607" i="131"/>
  <c r="F607" i="131" s="1"/>
  <c r="D607" i="131"/>
  <c r="C607" i="131"/>
  <c r="L606" i="131"/>
  <c r="E606" i="131"/>
  <c r="F606" i="131" s="1"/>
  <c r="D606" i="131"/>
  <c r="C606" i="131"/>
  <c r="E605" i="131"/>
  <c r="F605" i="131" s="1"/>
  <c r="D605" i="131"/>
  <c r="C605" i="131"/>
  <c r="E604" i="131"/>
  <c r="F604" i="131" s="1"/>
  <c r="D604" i="131"/>
  <c r="C604" i="131"/>
  <c r="E603" i="131"/>
  <c r="F603" i="131" s="1"/>
  <c r="D603" i="131"/>
  <c r="C603" i="131"/>
  <c r="E602" i="131"/>
  <c r="F602" i="131" s="1"/>
  <c r="D602" i="131"/>
  <c r="C602" i="131"/>
  <c r="D601" i="131"/>
  <c r="C601" i="131"/>
  <c r="E600" i="131"/>
  <c r="F600" i="131" s="1"/>
  <c r="D600" i="131"/>
  <c r="C600" i="131"/>
  <c r="L599" i="131"/>
  <c r="D599" i="131"/>
  <c r="B599" i="131"/>
  <c r="A599" i="131"/>
  <c r="D597" i="131"/>
  <c r="L596" i="131"/>
  <c r="E596" i="131"/>
  <c r="F596" i="131" s="1"/>
  <c r="D596" i="131"/>
  <c r="C596" i="131"/>
  <c r="L595" i="131"/>
  <c r="E595" i="131"/>
  <c r="D595" i="131"/>
  <c r="C595" i="131"/>
  <c r="L594" i="131"/>
  <c r="E594" i="131"/>
  <c r="F594" i="131" s="1"/>
  <c r="D594" i="131"/>
  <c r="C594" i="131"/>
  <c r="L593" i="131"/>
  <c r="E593" i="131"/>
  <c r="D593" i="131"/>
  <c r="C593" i="131"/>
  <c r="L592" i="131"/>
  <c r="E592" i="131"/>
  <c r="F592" i="131" s="1"/>
  <c r="D592" i="131"/>
  <c r="C592" i="131"/>
  <c r="L591" i="131"/>
  <c r="E591" i="131"/>
  <c r="F591" i="131" s="1"/>
  <c r="D591" i="131"/>
  <c r="C591" i="131"/>
  <c r="L590" i="131"/>
  <c r="E590" i="131"/>
  <c r="F590" i="131" s="1"/>
  <c r="D590" i="131"/>
  <c r="C590" i="131"/>
  <c r="L589" i="131"/>
  <c r="E589" i="131"/>
  <c r="F589" i="131" s="1"/>
  <c r="D589" i="131"/>
  <c r="C589" i="131"/>
  <c r="L588" i="131"/>
  <c r="E588" i="131"/>
  <c r="F588" i="131" s="1"/>
  <c r="D588" i="131"/>
  <c r="C588" i="131"/>
  <c r="L587" i="131"/>
  <c r="E587" i="131"/>
  <c r="F587" i="131" s="1"/>
  <c r="D587" i="131"/>
  <c r="C587" i="131"/>
  <c r="L586" i="131"/>
  <c r="E586" i="131"/>
  <c r="F586" i="131" s="1"/>
  <c r="D586" i="131"/>
  <c r="C586" i="131"/>
  <c r="L585" i="131"/>
  <c r="E585" i="131"/>
  <c r="F585" i="131" s="1"/>
  <c r="D585" i="131"/>
  <c r="C585" i="131"/>
  <c r="L584" i="131"/>
  <c r="E584" i="131"/>
  <c r="F584" i="131" s="1"/>
  <c r="D584" i="131"/>
  <c r="C584" i="131"/>
  <c r="L583" i="131"/>
  <c r="E583" i="131"/>
  <c r="F583" i="131" s="1"/>
  <c r="D583" i="131"/>
  <c r="C583" i="131"/>
  <c r="L582" i="131"/>
  <c r="E582" i="131"/>
  <c r="F582" i="131" s="1"/>
  <c r="D582" i="131"/>
  <c r="C582" i="131"/>
  <c r="L581" i="131"/>
  <c r="E581" i="131"/>
  <c r="F581" i="131" s="1"/>
  <c r="D581" i="131"/>
  <c r="C581" i="131"/>
  <c r="L580" i="131"/>
  <c r="E580" i="131"/>
  <c r="F580" i="131" s="1"/>
  <c r="D580" i="131"/>
  <c r="C580" i="131"/>
  <c r="L579" i="131"/>
  <c r="E579" i="131"/>
  <c r="F579" i="131" s="1"/>
  <c r="D579" i="131"/>
  <c r="C579" i="131"/>
  <c r="L578" i="131"/>
  <c r="E578" i="131"/>
  <c r="F578" i="131" s="1"/>
  <c r="D578" i="131"/>
  <c r="C578" i="131"/>
  <c r="L577" i="131"/>
  <c r="E577" i="131"/>
  <c r="D577" i="131"/>
  <c r="C577" i="131"/>
  <c r="L576" i="131"/>
  <c r="E576" i="131"/>
  <c r="F576" i="131" s="1"/>
  <c r="D576" i="131"/>
  <c r="C576" i="131"/>
  <c r="L575" i="131"/>
  <c r="D575" i="131"/>
  <c r="C575" i="131"/>
  <c r="L574" i="131"/>
  <c r="D574" i="131"/>
  <c r="C574" i="131"/>
  <c r="B574" i="131"/>
  <c r="A574" i="131"/>
  <c r="D572" i="131"/>
  <c r="L571" i="131"/>
  <c r="E571" i="131"/>
  <c r="F571" i="131" s="1"/>
  <c r="D571" i="131"/>
  <c r="C571" i="131"/>
  <c r="L570" i="131"/>
  <c r="D570" i="131"/>
  <c r="B570" i="131"/>
  <c r="A570" i="131"/>
  <c r="D568" i="131"/>
  <c r="L567" i="131"/>
  <c r="E567" i="131"/>
  <c r="F567" i="131" s="1"/>
  <c r="D567" i="131"/>
  <c r="C567" i="131"/>
  <c r="L566" i="131"/>
  <c r="E566" i="131"/>
  <c r="F566" i="131" s="1"/>
  <c r="D566" i="131"/>
  <c r="C566" i="131"/>
  <c r="L565" i="131"/>
  <c r="E565" i="131"/>
  <c r="F565" i="131" s="1"/>
  <c r="D565" i="131"/>
  <c r="C565" i="131"/>
  <c r="L564" i="131"/>
  <c r="E564" i="131"/>
  <c r="F564" i="131" s="1"/>
  <c r="D564" i="131"/>
  <c r="C564" i="131"/>
  <c r="L563" i="131"/>
  <c r="E563" i="131"/>
  <c r="F563" i="131" s="1"/>
  <c r="D563" i="131"/>
  <c r="C563" i="131"/>
  <c r="L562" i="131"/>
  <c r="E562" i="131"/>
  <c r="F562" i="131" s="1"/>
  <c r="D562" i="131"/>
  <c r="C562" i="131"/>
  <c r="L561" i="131"/>
  <c r="E561" i="131"/>
  <c r="F561" i="131" s="1"/>
  <c r="D561" i="131"/>
  <c r="C561" i="131"/>
  <c r="L560" i="131"/>
  <c r="E560" i="131"/>
  <c r="F560" i="131" s="1"/>
  <c r="D560" i="131"/>
  <c r="C560" i="131"/>
  <c r="L559" i="131"/>
  <c r="E559" i="131"/>
  <c r="F559" i="131" s="1"/>
  <c r="D559" i="131"/>
  <c r="C559" i="131"/>
  <c r="L558" i="131"/>
  <c r="E558" i="131"/>
  <c r="F558" i="131" s="1"/>
  <c r="D558" i="131"/>
  <c r="C558" i="131"/>
  <c r="L557" i="131"/>
  <c r="E557" i="131"/>
  <c r="F557" i="131" s="1"/>
  <c r="D557" i="131"/>
  <c r="C557" i="131"/>
  <c r="L556" i="131"/>
  <c r="E556" i="131"/>
  <c r="F556" i="131" s="1"/>
  <c r="D556" i="131"/>
  <c r="C556" i="131"/>
  <c r="L555" i="131"/>
  <c r="E555" i="131"/>
  <c r="F555" i="131" s="1"/>
  <c r="D555" i="131"/>
  <c r="C555" i="131"/>
  <c r="L554" i="131"/>
  <c r="E554" i="131"/>
  <c r="F554" i="131" s="1"/>
  <c r="D554" i="131"/>
  <c r="C554" i="131"/>
  <c r="L553" i="131"/>
  <c r="E553" i="131"/>
  <c r="F553" i="131" s="1"/>
  <c r="D553" i="131"/>
  <c r="C553" i="131"/>
  <c r="L552" i="131"/>
  <c r="E552" i="131"/>
  <c r="F552" i="131" s="1"/>
  <c r="D552" i="131"/>
  <c r="C552" i="131"/>
  <c r="L551" i="131"/>
  <c r="E551" i="131"/>
  <c r="F551" i="131" s="1"/>
  <c r="D551" i="131"/>
  <c r="C551" i="131"/>
  <c r="L550" i="131"/>
  <c r="E550" i="131"/>
  <c r="F550" i="131" s="1"/>
  <c r="D550" i="131"/>
  <c r="C550" i="131"/>
  <c r="L549" i="131"/>
  <c r="E549" i="131"/>
  <c r="F549" i="131" s="1"/>
  <c r="D549" i="131"/>
  <c r="C549" i="131"/>
  <c r="L548" i="131"/>
  <c r="E548" i="131"/>
  <c r="F548" i="131" s="1"/>
  <c r="D548" i="131"/>
  <c r="C548" i="131"/>
  <c r="L547" i="131"/>
  <c r="E547" i="131"/>
  <c r="F547" i="131" s="1"/>
  <c r="D547" i="131"/>
  <c r="C547" i="131"/>
  <c r="L546" i="131"/>
  <c r="E546" i="131"/>
  <c r="F546" i="131" s="1"/>
  <c r="D546" i="131"/>
  <c r="C546" i="131"/>
  <c r="L545" i="131"/>
  <c r="E545" i="131"/>
  <c r="F545" i="131" s="1"/>
  <c r="D545" i="131"/>
  <c r="C545" i="131"/>
  <c r="L544" i="131"/>
  <c r="E544" i="131"/>
  <c r="F544" i="131" s="1"/>
  <c r="D544" i="131"/>
  <c r="C544" i="131"/>
  <c r="L543" i="131"/>
  <c r="E543" i="131"/>
  <c r="F543" i="131" s="1"/>
  <c r="D543" i="131"/>
  <c r="C543" i="131"/>
  <c r="L542" i="131"/>
  <c r="E542" i="131"/>
  <c r="F542" i="131" s="1"/>
  <c r="D542" i="131"/>
  <c r="C542" i="131"/>
  <c r="L541" i="131"/>
  <c r="E541" i="131"/>
  <c r="F541" i="131" s="1"/>
  <c r="D541" i="131"/>
  <c r="C541" i="131"/>
  <c r="L540" i="131"/>
  <c r="E540" i="131"/>
  <c r="F540" i="131" s="1"/>
  <c r="D540" i="131"/>
  <c r="C540" i="131"/>
  <c r="L539" i="131"/>
  <c r="E539" i="131"/>
  <c r="F539" i="131" s="1"/>
  <c r="D539" i="131"/>
  <c r="C539" i="131"/>
  <c r="L538" i="131"/>
  <c r="E538" i="131"/>
  <c r="F538" i="131" s="1"/>
  <c r="D538" i="131"/>
  <c r="C538" i="131"/>
  <c r="L537" i="131"/>
  <c r="E537" i="131"/>
  <c r="F537" i="131" s="1"/>
  <c r="D537" i="131"/>
  <c r="C537" i="131"/>
  <c r="L536" i="131"/>
  <c r="E536" i="131"/>
  <c r="F536" i="131" s="1"/>
  <c r="D536" i="131"/>
  <c r="C536" i="131"/>
  <c r="L535" i="131"/>
  <c r="E535" i="131"/>
  <c r="F535" i="131" s="1"/>
  <c r="D535" i="131"/>
  <c r="C535" i="131"/>
  <c r="L534" i="131"/>
  <c r="E534" i="131"/>
  <c r="F534" i="131" s="1"/>
  <c r="D534" i="131"/>
  <c r="C534" i="131"/>
  <c r="L533" i="131"/>
  <c r="E533" i="131"/>
  <c r="F533" i="131" s="1"/>
  <c r="D533" i="131"/>
  <c r="C533" i="131"/>
  <c r="L532" i="131"/>
  <c r="E532" i="131"/>
  <c r="F532" i="131" s="1"/>
  <c r="D532" i="131"/>
  <c r="C532" i="131"/>
  <c r="L531" i="131"/>
  <c r="E531" i="131"/>
  <c r="F531" i="131" s="1"/>
  <c r="D531" i="131"/>
  <c r="C531" i="131"/>
  <c r="L530" i="131"/>
  <c r="E530" i="131"/>
  <c r="F530" i="131" s="1"/>
  <c r="D530" i="131"/>
  <c r="C530" i="131"/>
  <c r="L529" i="131"/>
  <c r="E529" i="131"/>
  <c r="F529" i="131" s="1"/>
  <c r="D529" i="131"/>
  <c r="C529" i="131"/>
  <c r="L528" i="131"/>
  <c r="E528" i="131"/>
  <c r="F528" i="131" s="1"/>
  <c r="D528" i="131"/>
  <c r="C528" i="131"/>
  <c r="L527" i="131"/>
  <c r="E527" i="131"/>
  <c r="F527" i="131" s="1"/>
  <c r="D527" i="131"/>
  <c r="C527" i="131"/>
  <c r="L526" i="131"/>
  <c r="E526" i="131"/>
  <c r="F526" i="131" s="1"/>
  <c r="D526" i="131"/>
  <c r="C526" i="131"/>
  <c r="L525" i="131"/>
  <c r="E525" i="131"/>
  <c r="F525" i="131" s="1"/>
  <c r="D525" i="131"/>
  <c r="C525" i="131"/>
  <c r="L524" i="131"/>
  <c r="E524" i="131"/>
  <c r="F524" i="131" s="1"/>
  <c r="D524" i="131"/>
  <c r="C524" i="131"/>
  <c r="L523" i="131"/>
  <c r="E523" i="131"/>
  <c r="F523" i="131" s="1"/>
  <c r="D523" i="131"/>
  <c r="C523" i="131"/>
  <c r="L522" i="131"/>
  <c r="E522" i="131"/>
  <c r="F522" i="131" s="1"/>
  <c r="D522" i="131"/>
  <c r="C522" i="131"/>
  <c r="L521" i="131"/>
  <c r="E521" i="131"/>
  <c r="F521" i="131" s="1"/>
  <c r="D521" i="131"/>
  <c r="C521" i="131"/>
  <c r="L520" i="131"/>
  <c r="E520" i="131"/>
  <c r="F520" i="131" s="1"/>
  <c r="D520" i="131"/>
  <c r="C520" i="131"/>
  <c r="L519" i="131"/>
  <c r="E519" i="131"/>
  <c r="F519" i="131" s="1"/>
  <c r="D519" i="131"/>
  <c r="C519" i="131"/>
  <c r="L518" i="131"/>
  <c r="E518" i="131"/>
  <c r="D518" i="131"/>
  <c r="C518" i="131"/>
  <c r="L517" i="131"/>
  <c r="D517" i="131"/>
  <c r="B517" i="131"/>
  <c r="A517" i="131"/>
  <c r="D515" i="131"/>
  <c r="D514" i="131"/>
  <c r="C514" i="131"/>
  <c r="L513" i="131"/>
  <c r="D513" i="131"/>
  <c r="C513" i="131"/>
  <c r="L512" i="131"/>
  <c r="E512" i="131"/>
  <c r="F512" i="131" s="1"/>
  <c r="D512" i="131"/>
  <c r="C512" i="131"/>
  <c r="L511" i="131"/>
  <c r="E511" i="131"/>
  <c r="F511" i="131" s="1"/>
  <c r="D511" i="131"/>
  <c r="C511" i="131"/>
  <c r="L510" i="131"/>
  <c r="D510" i="131"/>
  <c r="C510" i="131"/>
  <c r="L509" i="131"/>
  <c r="D509" i="131"/>
  <c r="C509" i="131"/>
  <c r="L508" i="131"/>
  <c r="E508" i="131"/>
  <c r="F508" i="131" s="1"/>
  <c r="D508" i="131"/>
  <c r="C508" i="131"/>
  <c r="L507" i="131"/>
  <c r="D507" i="131"/>
  <c r="C507" i="131"/>
  <c r="L506" i="131"/>
  <c r="D506" i="131"/>
  <c r="C506" i="131"/>
  <c r="L505" i="131"/>
  <c r="E505" i="131"/>
  <c r="F505" i="131" s="1"/>
  <c r="D505" i="131"/>
  <c r="C505" i="131"/>
  <c r="L504" i="131"/>
  <c r="E504" i="131"/>
  <c r="F504" i="131" s="1"/>
  <c r="D504" i="131"/>
  <c r="C504" i="131"/>
  <c r="L503" i="131"/>
  <c r="D503" i="131"/>
  <c r="C503" i="131"/>
  <c r="L502" i="131"/>
  <c r="D502" i="131"/>
  <c r="C502" i="131"/>
  <c r="L501" i="131"/>
  <c r="E501" i="131"/>
  <c r="F501" i="131" s="1"/>
  <c r="D501" i="131"/>
  <c r="C501" i="131"/>
  <c r="L500" i="131"/>
  <c r="D500" i="131"/>
  <c r="C500" i="131"/>
  <c r="L499" i="131"/>
  <c r="E499" i="131"/>
  <c r="F499" i="131" s="1"/>
  <c r="D499" i="131"/>
  <c r="C499" i="131"/>
  <c r="L498" i="131"/>
  <c r="E498" i="131"/>
  <c r="F498" i="131" s="1"/>
  <c r="D498" i="131"/>
  <c r="C498" i="131"/>
  <c r="L497" i="131"/>
  <c r="E497" i="131"/>
  <c r="F497" i="131" s="1"/>
  <c r="D497" i="131"/>
  <c r="C497" i="131"/>
  <c r="L496" i="131"/>
  <c r="D496" i="131"/>
  <c r="C496" i="131"/>
  <c r="L495" i="131"/>
  <c r="D495" i="131"/>
  <c r="C495" i="131"/>
  <c r="L494" i="131"/>
  <c r="D494" i="131"/>
  <c r="C494" i="131"/>
  <c r="L493" i="131"/>
  <c r="E493" i="131"/>
  <c r="F493" i="131" s="1"/>
  <c r="D493" i="131"/>
  <c r="C493" i="131"/>
  <c r="L492" i="131"/>
  <c r="E492" i="131"/>
  <c r="F492" i="131" s="1"/>
  <c r="D492" i="131"/>
  <c r="C492" i="131"/>
  <c r="L491" i="131"/>
  <c r="D491" i="131"/>
  <c r="C491" i="131"/>
  <c r="L490" i="131"/>
  <c r="D490" i="131"/>
  <c r="C490" i="131"/>
  <c r="L489" i="131"/>
  <c r="E489" i="131"/>
  <c r="F489" i="131" s="1"/>
  <c r="D489" i="131"/>
  <c r="C489" i="131"/>
  <c r="L488" i="131"/>
  <c r="D488" i="131"/>
  <c r="C488" i="131"/>
  <c r="L487" i="131"/>
  <c r="D487" i="131"/>
  <c r="C487" i="131"/>
  <c r="L486" i="131"/>
  <c r="D486" i="131"/>
  <c r="C486" i="131"/>
  <c r="L485" i="131"/>
  <c r="E485" i="131"/>
  <c r="F485" i="131" s="1"/>
  <c r="D485" i="131"/>
  <c r="C485" i="131"/>
  <c r="L484" i="131"/>
  <c r="D484" i="131"/>
  <c r="C484" i="131"/>
  <c r="L483" i="131"/>
  <c r="D483" i="131"/>
  <c r="C483" i="131"/>
  <c r="L482" i="131"/>
  <c r="D482" i="131"/>
  <c r="C482" i="131"/>
  <c r="L481" i="131"/>
  <c r="E481" i="131"/>
  <c r="F481" i="131" s="1"/>
  <c r="D481" i="131"/>
  <c r="C481" i="131"/>
  <c r="L480" i="131"/>
  <c r="D480" i="131"/>
  <c r="C480" i="131"/>
  <c r="L479" i="131"/>
  <c r="D479" i="131"/>
  <c r="C479" i="131"/>
  <c r="L478" i="131"/>
  <c r="E478" i="131"/>
  <c r="F478" i="131" s="1"/>
  <c r="D478" i="131"/>
  <c r="C478" i="131"/>
  <c r="L477" i="131"/>
  <c r="E477" i="131"/>
  <c r="F477" i="131" s="1"/>
  <c r="D477" i="131"/>
  <c r="C477" i="131"/>
  <c r="L476" i="131"/>
  <c r="D476" i="131"/>
  <c r="C476" i="131"/>
  <c r="L475" i="131"/>
  <c r="D475" i="131"/>
  <c r="C475" i="131"/>
  <c r="L474" i="131"/>
  <c r="D474" i="131"/>
  <c r="C474" i="131"/>
  <c r="L473" i="131"/>
  <c r="E473" i="131"/>
  <c r="F473" i="131" s="1"/>
  <c r="D473" i="131"/>
  <c r="C473" i="131"/>
  <c r="L472" i="131"/>
  <c r="D472" i="131"/>
  <c r="C472" i="131"/>
  <c r="L471" i="131"/>
  <c r="D471" i="131"/>
  <c r="C471" i="131"/>
  <c r="L470" i="131"/>
  <c r="E470" i="131"/>
  <c r="F470" i="131" s="1"/>
  <c r="D470" i="131"/>
  <c r="C470" i="131"/>
  <c r="L469" i="131"/>
  <c r="E469" i="131"/>
  <c r="F469" i="131" s="1"/>
  <c r="D469" i="131"/>
  <c r="C469" i="131"/>
  <c r="L468" i="131"/>
  <c r="D468" i="131"/>
  <c r="C468" i="131"/>
  <c r="L467" i="131"/>
  <c r="E467" i="131"/>
  <c r="F467" i="131" s="1"/>
  <c r="D467" i="131"/>
  <c r="C467" i="131"/>
  <c r="L466" i="131"/>
  <c r="D466" i="131"/>
  <c r="C466" i="131"/>
  <c r="L465" i="131"/>
  <c r="E465" i="131"/>
  <c r="F465" i="131" s="1"/>
  <c r="D465" i="131"/>
  <c r="C465" i="131"/>
  <c r="L464" i="131"/>
  <c r="D464" i="131"/>
  <c r="C464" i="131"/>
  <c r="L463" i="131"/>
  <c r="D463" i="131"/>
  <c r="C463" i="131"/>
  <c r="L462" i="131"/>
  <c r="D462" i="131"/>
  <c r="C462" i="131"/>
  <c r="L461" i="131"/>
  <c r="E461" i="131"/>
  <c r="F461" i="131" s="1"/>
  <c r="D461" i="131"/>
  <c r="C461" i="131"/>
  <c r="L460" i="131"/>
  <c r="D460" i="131"/>
  <c r="C460" i="131"/>
  <c r="L459" i="131"/>
  <c r="D459" i="131"/>
  <c r="C459" i="131"/>
  <c r="L458" i="131"/>
  <c r="D458" i="131"/>
  <c r="C458" i="131"/>
  <c r="L457" i="131"/>
  <c r="E457" i="131"/>
  <c r="F457" i="131" s="1"/>
  <c r="D457" i="131"/>
  <c r="C457" i="131"/>
  <c r="L456" i="131"/>
  <c r="D456" i="131"/>
  <c r="C456" i="131"/>
  <c r="L455" i="131"/>
  <c r="D455" i="131"/>
  <c r="C455" i="131"/>
  <c r="L454" i="131"/>
  <c r="D454" i="131"/>
  <c r="C454" i="131"/>
  <c r="L453" i="131"/>
  <c r="E453" i="131"/>
  <c r="F453" i="131" s="1"/>
  <c r="D453" i="131"/>
  <c r="C453" i="131"/>
  <c r="L452" i="131"/>
  <c r="E452" i="131"/>
  <c r="F452" i="131" s="1"/>
  <c r="D452" i="131"/>
  <c r="C452" i="131"/>
  <c r="L451" i="131"/>
  <c r="D451" i="131"/>
  <c r="C451" i="131"/>
  <c r="L450" i="131"/>
  <c r="D450" i="131"/>
  <c r="C450" i="131"/>
  <c r="L449" i="131"/>
  <c r="E449" i="131"/>
  <c r="F449" i="131" s="1"/>
  <c r="D449" i="131"/>
  <c r="C449" i="131"/>
  <c r="L448" i="131"/>
  <c r="D448" i="131"/>
  <c r="C448" i="131"/>
  <c r="L447" i="131"/>
  <c r="E447" i="131"/>
  <c r="F447" i="131" s="1"/>
  <c r="D447" i="131"/>
  <c r="C447" i="131"/>
  <c r="L446" i="131"/>
  <c r="E446" i="131"/>
  <c r="F446" i="131" s="1"/>
  <c r="D446" i="131"/>
  <c r="C446" i="131"/>
  <c r="L445" i="131"/>
  <c r="D445" i="131"/>
  <c r="C445" i="131"/>
  <c r="L444" i="131"/>
  <c r="D444" i="131"/>
  <c r="C444" i="131"/>
  <c r="L443" i="131"/>
  <c r="D443" i="131"/>
  <c r="C443" i="131"/>
  <c r="L442" i="131"/>
  <c r="D442" i="131"/>
  <c r="C442" i="131"/>
  <c r="L441" i="131"/>
  <c r="D441" i="131"/>
  <c r="C441" i="131"/>
  <c r="L440" i="131"/>
  <c r="D440" i="131"/>
  <c r="C440" i="131"/>
  <c r="L439" i="131"/>
  <c r="D439" i="131"/>
  <c r="C439" i="131"/>
  <c r="L438" i="131"/>
  <c r="D438" i="131"/>
  <c r="C438" i="131"/>
  <c r="L437" i="131"/>
  <c r="E437" i="131"/>
  <c r="F437" i="131" s="1"/>
  <c r="D437" i="131"/>
  <c r="C437" i="131"/>
  <c r="L436" i="131"/>
  <c r="E436" i="131"/>
  <c r="F436" i="131" s="1"/>
  <c r="D436" i="131"/>
  <c r="C436" i="131"/>
  <c r="L435" i="131"/>
  <c r="D435" i="131"/>
  <c r="C435" i="131"/>
  <c r="L434" i="131"/>
  <c r="D434" i="131"/>
  <c r="C434" i="131"/>
  <c r="L433" i="131"/>
  <c r="D433" i="131"/>
  <c r="L432" i="131"/>
  <c r="D432" i="131"/>
  <c r="C432" i="131"/>
  <c r="L431" i="131"/>
  <c r="D431" i="131"/>
  <c r="B431" i="131"/>
  <c r="A431" i="131"/>
  <c r="D429" i="131"/>
  <c r="L428" i="131"/>
  <c r="E428" i="131"/>
  <c r="F428" i="131" s="1"/>
  <c r="D428" i="131"/>
  <c r="C428" i="131"/>
  <c r="L427" i="131"/>
  <c r="E427" i="131"/>
  <c r="F427" i="131" s="1"/>
  <c r="D427" i="131"/>
  <c r="C427" i="131"/>
  <c r="L426" i="131"/>
  <c r="E426" i="131"/>
  <c r="F426" i="131" s="1"/>
  <c r="D426" i="131"/>
  <c r="C426" i="131"/>
  <c r="L425" i="131"/>
  <c r="E425" i="131"/>
  <c r="F425" i="131" s="1"/>
  <c r="D425" i="131"/>
  <c r="C425" i="131"/>
  <c r="L424" i="131"/>
  <c r="D424" i="131"/>
  <c r="B424" i="131"/>
  <c r="A424" i="131"/>
  <c r="D422" i="131"/>
  <c r="L421" i="131"/>
  <c r="E421" i="131"/>
  <c r="F421" i="131" s="1"/>
  <c r="D421" i="131"/>
  <c r="C421" i="131"/>
  <c r="E420" i="131"/>
  <c r="F420" i="131" s="1"/>
  <c r="D420" i="131"/>
  <c r="C420" i="131"/>
  <c r="E419" i="131"/>
  <c r="F419" i="131" s="1"/>
  <c r="D419" i="131"/>
  <c r="C419" i="131"/>
  <c r="E418" i="131"/>
  <c r="F418" i="131" s="1"/>
  <c r="D418" i="131"/>
  <c r="C418" i="131"/>
  <c r="E417" i="131"/>
  <c r="F417" i="131" s="1"/>
  <c r="D417" i="131"/>
  <c r="C417" i="131"/>
  <c r="L416" i="131"/>
  <c r="E416" i="131"/>
  <c r="F416" i="131" s="1"/>
  <c r="D416" i="131"/>
  <c r="C416" i="131"/>
  <c r="L415" i="131"/>
  <c r="E415" i="131"/>
  <c r="F415" i="131" s="1"/>
  <c r="D415" i="131"/>
  <c r="C415" i="131"/>
  <c r="L414" i="131"/>
  <c r="E414" i="131"/>
  <c r="F414" i="131" s="1"/>
  <c r="D414" i="131"/>
  <c r="C414" i="131"/>
  <c r="L413" i="131"/>
  <c r="E413" i="131"/>
  <c r="F413" i="131" s="1"/>
  <c r="D413" i="131"/>
  <c r="C413" i="131"/>
  <c r="L412" i="131"/>
  <c r="E412" i="131"/>
  <c r="F412" i="131" s="1"/>
  <c r="D412" i="131"/>
  <c r="C412" i="131"/>
  <c r="L411" i="131"/>
  <c r="E411" i="131"/>
  <c r="F411" i="131" s="1"/>
  <c r="D411" i="131"/>
  <c r="C411" i="131"/>
  <c r="L410" i="131"/>
  <c r="E410" i="131"/>
  <c r="F410" i="131" s="1"/>
  <c r="D410" i="131"/>
  <c r="C410" i="131"/>
  <c r="L409" i="131"/>
  <c r="E409" i="131"/>
  <c r="F409" i="131" s="1"/>
  <c r="D409" i="131"/>
  <c r="C409" i="131"/>
  <c r="L408" i="131"/>
  <c r="E408" i="131"/>
  <c r="F408" i="131" s="1"/>
  <c r="D408" i="131"/>
  <c r="C408" i="131"/>
  <c r="L407" i="131"/>
  <c r="E407" i="131"/>
  <c r="F407" i="131" s="1"/>
  <c r="D407" i="131"/>
  <c r="C407" i="131"/>
  <c r="L406" i="131"/>
  <c r="E406" i="131"/>
  <c r="F406" i="131" s="1"/>
  <c r="D406" i="131"/>
  <c r="C406" i="131"/>
  <c r="L405" i="131"/>
  <c r="E405" i="131"/>
  <c r="F405" i="131" s="1"/>
  <c r="D405" i="131"/>
  <c r="C405" i="131"/>
  <c r="L404" i="131"/>
  <c r="E404" i="131"/>
  <c r="F404" i="131" s="1"/>
  <c r="D404" i="131"/>
  <c r="C404" i="131"/>
  <c r="L403" i="131"/>
  <c r="E403" i="131"/>
  <c r="F403" i="131" s="1"/>
  <c r="D403" i="131"/>
  <c r="C403" i="131"/>
  <c r="L402" i="131"/>
  <c r="E402" i="131"/>
  <c r="F402" i="131" s="1"/>
  <c r="D402" i="131"/>
  <c r="C402" i="131"/>
  <c r="L401" i="131"/>
  <c r="E401" i="131"/>
  <c r="F401" i="131" s="1"/>
  <c r="D401" i="131"/>
  <c r="C401" i="131"/>
  <c r="L400" i="131"/>
  <c r="E400" i="131"/>
  <c r="F400" i="131" s="1"/>
  <c r="D400" i="131"/>
  <c r="C400" i="131"/>
  <c r="L399" i="131"/>
  <c r="E399" i="131"/>
  <c r="F399" i="131" s="1"/>
  <c r="D399" i="131"/>
  <c r="C399" i="131"/>
  <c r="L398" i="131"/>
  <c r="E398" i="131"/>
  <c r="F398" i="131" s="1"/>
  <c r="D398" i="131"/>
  <c r="C398" i="131"/>
  <c r="L397" i="131"/>
  <c r="E397" i="131"/>
  <c r="F397" i="131" s="1"/>
  <c r="D397" i="131"/>
  <c r="C397" i="131"/>
  <c r="L396" i="131"/>
  <c r="E396" i="131"/>
  <c r="F396" i="131" s="1"/>
  <c r="D396" i="131"/>
  <c r="C396" i="131"/>
  <c r="L395" i="131"/>
  <c r="E395" i="131"/>
  <c r="F395" i="131" s="1"/>
  <c r="D395" i="131"/>
  <c r="C395" i="131"/>
  <c r="L394" i="131"/>
  <c r="E394" i="131"/>
  <c r="F394" i="131" s="1"/>
  <c r="D394" i="131"/>
  <c r="C394" i="131"/>
  <c r="L393" i="131"/>
  <c r="E393" i="131"/>
  <c r="F393" i="131" s="1"/>
  <c r="D393" i="131"/>
  <c r="C393" i="131"/>
  <c r="L392" i="131"/>
  <c r="E392" i="131"/>
  <c r="F392" i="131" s="1"/>
  <c r="D392" i="131"/>
  <c r="C392" i="131"/>
  <c r="L391" i="131"/>
  <c r="E391" i="131"/>
  <c r="F391" i="131" s="1"/>
  <c r="D391" i="131"/>
  <c r="C391" i="131"/>
  <c r="L390" i="131"/>
  <c r="E390" i="131"/>
  <c r="F390" i="131" s="1"/>
  <c r="D390" i="131"/>
  <c r="C390" i="131"/>
  <c r="L389" i="131"/>
  <c r="E389" i="131"/>
  <c r="F389" i="131" s="1"/>
  <c r="D389" i="131"/>
  <c r="C389" i="131"/>
  <c r="L388" i="131"/>
  <c r="E388" i="131"/>
  <c r="F388" i="131" s="1"/>
  <c r="D388" i="131"/>
  <c r="C388" i="131"/>
  <c r="L387" i="131"/>
  <c r="E387" i="131"/>
  <c r="F387" i="131" s="1"/>
  <c r="D387" i="131"/>
  <c r="C387" i="131"/>
  <c r="L386" i="131"/>
  <c r="E386" i="131"/>
  <c r="F386" i="131" s="1"/>
  <c r="D386" i="131"/>
  <c r="C386" i="131"/>
  <c r="L385" i="131"/>
  <c r="E385" i="131"/>
  <c r="F385" i="131" s="1"/>
  <c r="D385" i="131"/>
  <c r="C385" i="131"/>
  <c r="L384" i="131"/>
  <c r="E384" i="131"/>
  <c r="F384" i="131" s="1"/>
  <c r="D384" i="131"/>
  <c r="C384" i="131"/>
  <c r="L383" i="131"/>
  <c r="E383" i="131"/>
  <c r="F383" i="131" s="1"/>
  <c r="D383" i="131"/>
  <c r="C383" i="131"/>
  <c r="L382" i="131"/>
  <c r="D382" i="131"/>
  <c r="B382" i="131"/>
  <c r="A382" i="131"/>
  <c r="D380" i="131"/>
  <c r="L379" i="131"/>
  <c r="E379" i="131"/>
  <c r="F379" i="131" s="1"/>
  <c r="D379" i="131"/>
  <c r="C379" i="131"/>
  <c r="L378" i="131"/>
  <c r="E378" i="131"/>
  <c r="F378" i="131" s="1"/>
  <c r="D378" i="131"/>
  <c r="C378" i="131"/>
  <c r="L377" i="131"/>
  <c r="E377" i="131"/>
  <c r="F377" i="131" s="1"/>
  <c r="D377" i="131"/>
  <c r="C377" i="131"/>
  <c r="L376" i="131"/>
  <c r="E376" i="131"/>
  <c r="F376" i="131" s="1"/>
  <c r="D376" i="131"/>
  <c r="C376" i="131"/>
  <c r="L375" i="131"/>
  <c r="E375" i="131"/>
  <c r="F375" i="131" s="1"/>
  <c r="D375" i="131"/>
  <c r="C375" i="131"/>
  <c r="L374" i="131"/>
  <c r="E374" i="131"/>
  <c r="F374" i="131" s="1"/>
  <c r="D374" i="131"/>
  <c r="C374" i="131"/>
  <c r="L373" i="131"/>
  <c r="E373" i="131"/>
  <c r="F373" i="131" s="1"/>
  <c r="D373" i="131"/>
  <c r="C373" i="131"/>
  <c r="L372" i="131"/>
  <c r="D372" i="131"/>
  <c r="B372" i="131"/>
  <c r="A372" i="131"/>
  <c r="D370" i="131"/>
  <c r="E369" i="131"/>
  <c r="F369" i="131" s="1"/>
  <c r="D369" i="131"/>
  <c r="C369" i="131"/>
  <c r="L368" i="131"/>
  <c r="E368" i="131"/>
  <c r="F368" i="131" s="1"/>
  <c r="D368" i="131"/>
  <c r="C368" i="131"/>
  <c r="L367" i="131"/>
  <c r="E367" i="131"/>
  <c r="F367" i="131" s="1"/>
  <c r="D367" i="131"/>
  <c r="C367" i="131"/>
  <c r="L366" i="131"/>
  <c r="E366" i="131"/>
  <c r="F366" i="131" s="1"/>
  <c r="D366" i="131"/>
  <c r="C366" i="131"/>
  <c r="L365" i="131"/>
  <c r="E365" i="131"/>
  <c r="F365" i="131" s="1"/>
  <c r="D365" i="131"/>
  <c r="C365" i="131"/>
  <c r="L364" i="131"/>
  <c r="E364" i="131"/>
  <c r="F364" i="131" s="1"/>
  <c r="D364" i="131"/>
  <c r="C364" i="131"/>
  <c r="L363" i="131"/>
  <c r="E363" i="131"/>
  <c r="F363" i="131" s="1"/>
  <c r="D363" i="131"/>
  <c r="C363" i="131"/>
  <c r="L362" i="131"/>
  <c r="E362" i="131"/>
  <c r="F362" i="131" s="1"/>
  <c r="D362" i="131"/>
  <c r="C362" i="131"/>
  <c r="L361" i="131"/>
  <c r="E361" i="131"/>
  <c r="F361" i="131" s="1"/>
  <c r="D361" i="131"/>
  <c r="C361" i="131"/>
  <c r="L360" i="131"/>
  <c r="E360" i="131"/>
  <c r="F360" i="131" s="1"/>
  <c r="D360" i="131"/>
  <c r="C360" i="131"/>
  <c r="L359" i="131"/>
  <c r="E359" i="131"/>
  <c r="F359" i="131" s="1"/>
  <c r="D359" i="131"/>
  <c r="C359" i="131"/>
  <c r="L358" i="131"/>
  <c r="E358" i="131"/>
  <c r="F358" i="131" s="1"/>
  <c r="D358" i="131"/>
  <c r="C358" i="131"/>
  <c r="L357" i="131"/>
  <c r="E357" i="131"/>
  <c r="F357" i="131" s="1"/>
  <c r="D357" i="131"/>
  <c r="C357" i="131"/>
  <c r="L356" i="131"/>
  <c r="E356" i="131"/>
  <c r="F356" i="131" s="1"/>
  <c r="D356" i="131"/>
  <c r="C356" i="131"/>
  <c r="L355" i="131"/>
  <c r="E355" i="131"/>
  <c r="F355" i="131" s="1"/>
  <c r="D355" i="131"/>
  <c r="C355" i="131"/>
  <c r="L354" i="131"/>
  <c r="E354" i="131"/>
  <c r="F354" i="131" s="1"/>
  <c r="D354" i="131"/>
  <c r="C354" i="131"/>
  <c r="L353" i="131"/>
  <c r="E353" i="131"/>
  <c r="F353" i="131" s="1"/>
  <c r="D353" i="131"/>
  <c r="C353" i="131"/>
  <c r="L352" i="131"/>
  <c r="E352" i="131"/>
  <c r="F352" i="131" s="1"/>
  <c r="D352" i="131"/>
  <c r="C352" i="131"/>
  <c r="L351" i="131"/>
  <c r="E351" i="131"/>
  <c r="F351" i="131" s="1"/>
  <c r="D351" i="131"/>
  <c r="C351" i="131"/>
  <c r="L350" i="131"/>
  <c r="E350" i="131"/>
  <c r="F350" i="131" s="1"/>
  <c r="D350" i="131"/>
  <c r="C350" i="131"/>
  <c r="L349" i="131"/>
  <c r="E349" i="131"/>
  <c r="F349" i="131" s="1"/>
  <c r="D349" i="131"/>
  <c r="C349" i="131"/>
  <c r="L348" i="131"/>
  <c r="E348" i="131"/>
  <c r="F348" i="131" s="1"/>
  <c r="D348" i="131"/>
  <c r="C348" i="131"/>
  <c r="L347" i="131"/>
  <c r="E347" i="131"/>
  <c r="F347" i="131" s="1"/>
  <c r="D347" i="131"/>
  <c r="C347" i="131"/>
  <c r="L346" i="131"/>
  <c r="E346" i="131"/>
  <c r="F346" i="131" s="1"/>
  <c r="D346" i="131"/>
  <c r="C346" i="131"/>
  <c r="L345" i="131"/>
  <c r="E345" i="131"/>
  <c r="F345" i="131" s="1"/>
  <c r="D345" i="131"/>
  <c r="C345" i="131"/>
  <c r="L344" i="131"/>
  <c r="E344" i="131"/>
  <c r="F344" i="131" s="1"/>
  <c r="D344" i="131"/>
  <c r="C344" i="131"/>
  <c r="L343" i="131"/>
  <c r="E343" i="131"/>
  <c r="F343" i="131" s="1"/>
  <c r="D343" i="131"/>
  <c r="C343" i="131"/>
  <c r="L342" i="131"/>
  <c r="E342" i="131"/>
  <c r="F342" i="131" s="1"/>
  <c r="D342" i="131"/>
  <c r="C342" i="131"/>
  <c r="L341" i="131"/>
  <c r="E341" i="131"/>
  <c r="F341" i="131" s="1"/>
  <c r="D341" i="131"/>
  <c r="C341" i="131"/>
  <c r="L340" i="131"/>
  <c r="E340" i="131"/>
  <c r="F340" i="131" s="1"/>
  <c r="D340" i="131"/>
  <c r="C340" i="131"/>
  <c r="L339" i="131"/>
  <c r="E339" i="131"/>
  <c r="F339" i="131" s="1"/>
  <c r="D339" i="131"/>
  <c r="C339" i="131"/>
  <c r="L338" i="131"/>
  <c r="E338" i="131"/>
  <c r="F338" i="131" s="1"/>
  <c r="D338" i="131"/>
  <c r="C338" i="131"/>
  <c r="L337" i="131"/>
  <c r="E337" i="131"/>
  <c r="F337" i="131" s="1"/>
  <c r="D337" i="131"/>
  <c r="C337" i="131"/>
  <c r="L336" i="131"/>
  <c r="E336" i="131"/>
  <c r="F336" i="131" s="1"/>
  <c r="D336" i="131"/>
  <c r="C336" i="131"/>
  <c r="L335" i="131"/>
  <c r="E335" i="131"/>
  <c r="F335" i="131" s="1"/>
  <c r="D335" i="131"/>
  <c r="C335" i="131"/>
  <c r="L334" i="131"/>
  <c r="E334" i="131"/>
  <c r="F334" i="131" s="1"/>
  <c r="D334" i="131"/>
  <c r="C334" i="131"/>
  <c r="L333" i="131"/>
  <c r="E333" i="131"/>
  <c r="F333" i="131" s="1"/>
  <c r="D333" i="131"/>
  <c r="C333" i="131"/>
  <c r="L332" i="131"/>
  <c r="E332" i="131"/>
  <c r="F332" i="131" s="1"/>
  <c r="D332" i="131"/>
  <c r="C332" i="131"/>
  <c r="L331" i="131"/>
  <c r="E331" i="131"/>
  <c r="F331" i="131" s="1"/>
  <c r="D331" i="131"/>
  <c r="C331" i="131"/>
  <c r="L330" i="131"/>
  <c r="E330" i="131"/>
  <c r="F330" i="131" s="1"/>
  <c r="D330" i="131"/>
  <c r="C330" i="131"/>
  <c r="L329" i="131"/>
  <c r="E329" i="131"/>
  <c r="F329" i="131" s="1"/>
  <c r="D329" i="131"/>
  <c r="C329" i="131"/>
  <c r="L328" i="131"/>
  <c r="E328" i="131"/>
  <c r="F328" i="131" s="1"/>
  <c r="D328" i="131"/>
  <c r="C328" i="131"/>
  <c r="L327" i="131"/>
  <c r="E327" i="131"/>
  <c r="F327" i="131" s="1"/>
  <c r="D327" i="131"/>
  <c r="C327" i="131"/>
  <c r="L326" i="131"/>
  <c r="E326" i="131"/>
  <c r="F326" i="131" s="1"/>
  <c r="D326" i="131"/>
  <c r="C326" i="131"/>
  <c r="L325" i="131"/>
  <c r="E325" i="131"/>
  <c r="F325" i="131" s="1"/>
  <c r="D325" i="131"/>
  <c r="C325" i="131"/>
  <c r="L324" i="131"/>
  <c r="E324" i="131"/>
  <c r="F324" i="131" s="1"/>
  <c r="D324" i="131"/>
  <c r="C324" i="131"/>
  <c r="L323" i="131"/>
  <c r="E323" i="131"/>
  <c r="F323" i="131" s="1"/>
  <c r="D323" i="131"/>
  <c r="C323" i="131"/>
  <c r="L322" i="131"/>
  <c r="E322" i="131"/>
  <c r="F322" i="131" s="1"/>
  <c r="D322" i="131"/>
  <c r="C322" i="131"/>
  <c r="L321" i="131"/>
  <c r="E321" i="131"/>
  <c r="F321" i="131" s="1"/>
  <c r="D321" i="131"/>
  <c r="C321" i="131"/>
  <c r="L320" i="131"/>
  <c r="E320" i="131"/>
  <c r="F320" i="131" s="1"/>
  <c r="D320" i="131"/>
  <c r="C320" i="131"/>
  <c r="L319" i="131"/>
  <c r="E319" i="131"/>
  <c r="F319" i="131" s="1"/>
  <c r="D319" i="131"/>
  <c r="C319" i="131"/>
  <c r="L318" i="131"/>
  <c r="E318" i="131"/>
  <c r="F318" i="131" s="1"/>
  <c r="D318" i="131"/>
  <c r="C318" i="131"/>
  <c r="L317" i="131"/>
  <c r="E317" i="131"/>
  <c r="F317" i="131" s="1"/>
  <c r="D317" i="131"/>
  <c r="C317" i="131"/>
  <c r="L316" i="131"/>
  <c r="E316" i="131"/>
  <c r="F316" i="131" s="1"/>
  <c r="D316" i="131"/>
  <c r="C316" i="131"/>
  <c r="L315" i="131"/>
  <c r="E315" i="131"/>
  <c r="F315" i="131" s="1"/>
  <c r="D315" i="131"/>
  <c r="C315" i="131"/>
  <c r="L314" i="131"/>
  <c r="E314" i="131"/>
  <c r="F314" i="131" s="1"/>
  <c r="D314" i="131"/>
  <c r="C314" i="131"/>
  <c r="L313" i="131"/>
  <c r="E313" i="131"/>
  <c r="F313" i="131" s="1"/>
  <c r="D313" i="131"/>
  <c r="C313" i="131"/>
  <c r="L312" i="131"/>
  <c r="E312" i="131"/>
  <c r="F312" i="131" s="1"/>
  <c r="D312" i="131"/>
  <c r="C312" i="131"/>
  <c r="L311" i="131"/>
  <c r="E311" i="131"/>
  <c r="F311" i="131" s="1"/>
  <c r="D311" i="131"/>
  <c r="C311" i="131"/>
  <c r="L310" i="131"/>
  <c r="E310" i="131"/>
  <c r="F310" i="131" s="1"/>
  <c r="D310" i="131"/>
  <c r="C310" i="131"/>
  <c r="L309" i="131"/>
  <c r="E309" i="131"/>
  <c r="F309" i="131" s="1"/>
  <c r="D309" i="131"/>
  <c r="C309" i="131"/>
  <c r="L308" i="131"/>
  <c r="E308" i="131"/>
  <c r="F308" i="131" s="1"/>
  <c r="D308" i="131"/>
  <c r="C308" i="131"/>
  <c r="L307" i="131"/>
  <c r="E307" i="131"/>
  <c r="F307" i="131" s="1"/>
  <c r="D307" i="131"/>
  <c r="C307" i="131"/>
  <c r="L306" i="131"/>
  <c r="E306" i="131"/>
  <c r="F306" i="131" s="1"/>
  <c r="D306" i="131"/>
  <c r="C306" i="131"/>
  <c r="L305" i="131"/>
  <c r="E305" i="131"/>
  <c r="F305" i="131" s="1"/>
  <c r="D305" i="131"/>
  <c r="C305" i="131"/>
  <c r="L304" i="131"/>
  <c r="E304" i="131"/>
  <c r="F304" i="131" s="1"/>
  <c r="D304" i="131"/>
  <c r="C304" i="131"/>
  <c r="L303" i="131"/>
  <c r="E303" i="131"/>
  <c r="F303" i="131" s="1"/>
  <c r="D303" i="131"/>
  <c r="C303" i="131"/>
  <c r="L302" i="131"/>
  <c r="E302" i="131"/>
  <c r="F302" i="131" s="1"/>
  <c r="D302" i="131"/>
  <c r="C302" i="131"/>
  <c r="L301" i="131"/>
  <c r="E301" i="131"/>
  <c r="F301" i="131" s="1"/>
  <c r="D301" i="131"/>
  <c r="C301" i="131"/>
  <c r="L300" i="131"/>
  <c r="E300" i="131"/>
  <c r="F300" i="131" s="1"/>
  <c r="D300" i="131"/>
  <c r="C300" i="131"/>
  <c r="L299" i="131"/>
  <c r="E299" i="131"/>
  <c r="F299" i="131" s="1"/>
  <c r="D299" i="131"/>
  <c r="C299" i="131"/>
  <c r="L298" i="131"/>
  <c r="E298" i="131"/>
  <c r="F298" i="131" s="1"/>
  <c r="D298" i="131"/>
  <c r="C298" i="131"/>
  <c r="L297" i="131"/>
  <c r="E297" i="131"/>
  <c r="F297" i="131" s="1"/>
  <c r="D297" i="131"/>
  <c r="C297" i="131"/>
  <c r="L296" i="131"/>
  <c r="E296" i="131"/>
  <c r="F296" i="131" s="1"/>
  <c r="D296" i="131"/>
  <c r="C296" i="131"/>
  <c r="L295" i="131"/>
  <c r="E295" i="131"/>
  <c r="F295" i="131" s="1"/>
  <c r="D295" i="131"/>
  <c r="C295" i="131"/>
  <c r="L294" i="131"/>
  <c r="E294" i="131"/>
  <c r="F294" i="131" s="1"/>
  <c r="D294" i="131"/>
  <c r="C294" i="131"/>
  <c r="L293" i="131"/>
  <c r="E293" i="131"/>
  <c r="F293" i="131" s="1"/>
  <c r="D293" i="131"/>
  <c r="C293" i="131"/>
  <c r="L292" i="131"/>
  <c r="E292" i="131"/>
  <c r="D292" i="131"/>
  <c r="C292" i="131"/>
  <c r="L291" i="131"/>
  <c r="D291" i="131"/>
  <c r="B291" i="131"/>
  <c r="A291" i="131"/>
  <c r="L288" i="131"/>
  <c r="E288" i="131"/>
  <c r="F288" i="131" s="1"/>
  <c r="D288" i="131"/>
  <c r="C288" i="131"/>
  <c r="L287" i="131"/>
  <c r="E287" i="131"/>
  <c r="F287" i="131" s="1"/>
  <c r="D287" i="131"/>
  <c r="C287" i="131"/>
  <c r="L286" i="131"/>
  <c r="E286" i="131"/>
  <c r="F286" i="131" s="1"/>
  <c r="D286" i="131"/>
  <c r="C286" i="131"/>
  <c r="L285" i="131"/>
  <c r="E285" i="131"/>
  <c r="F285" i="131" s="1"/>
  <c r="D285" i="131"/>
  <c r="C285" i="131"/>
  <c r="L284" i="131"/>
  <c r="E284" i="131"/>
  <c r="F284" i="131" s="1"/>
  <c r="D284" i="131"/>
  <c r="C284" i="131"/>
  <c r="L283" i="131"/>
  <c r="E283" i="131"/>
  <c r="F283" i="131" s="1"/>
  <c r="D283" i="131"/>
  <c r="C283" i="131"/>
  <c r="L282" i="131"/>
  <c r="E282" i="131"/>
  <c r="F282" i="131" s="1"/>
  <c r="D282" i="131"/>
  <c r="C282" i="131"/>
  <c r="L281" i="131"/>
  <c r="E281" i="131"/>
  <c r="F281" i="131" s="1"/>
  <c r="D281" i="131"/>
  <c r="C281" i="131"/>
  <c r="L280" i="131"/>
  <c r="E280" i="131"/>
  <c r="F280" i="131" s="1"/>
  <c r="D280" i="131"/>
  <c r="C280" i="131"/>
  <c r="L279" i="131"/>
  <c r="E279" i="131"/>
  <c r="F279" i="131" s="1"/>
  <c r="D279" i="131"/>
  <c r="C279" i="131"/>
  <c r="L278" i="131"/>
  <c r="E278" i="131"/>
  <c r="D278" i="131"/>
  <c r="C278" i="131"/>
  <c r="L277" i="131"/>
  <c r="E277" i="131"/>
  <c r="F277" i="131" s="1"/>
  <c r="D277" i="131"/>
  <c r="C277" i="131"/>
  <c r="L276" i="131"/>
  <c r="E276" i="131"/>
  <c r="F276" i="131" s="1"/>
  <c r="D276" i="131"/>
  <c r="C276" i="131"/>
  <c r="L275" i="131"/>
  <c r="E275" i="131"/>
  <c r="F275" i="131" s="1"/>
  <c r="D275" i="131"/>
  <c r="C275" i="131"/>
  <c r="L274" i="131"/>
  <c r="E274" i="131"/>
  <c r="F274" i="131" s="1"/>
  <c r="D274" i="131"/>
  <c r="C274" i="131"/>
  <c r="L273" i="131"/>
  <c r="E273" i="131"/>
  <c r="F273" i="131" s="1"/>
  <c r="D273" i="131"/>
  <c r="C273" i="131"/>
  <c r="L272" i="131"/>
  <c r="E272" i="131"/>
  <c r="F272" i="131" s="1"/>
  <c r="D272" i="131"/>
  <c r="C272" i="131"/>
  <c r="L271" i="131"/>
  <c r="E271" i="131"/>
  <c r="F271" i="131" s="1"/>
  <c r="D271" i="131"/>
  <c r="C271" i="131"/>
  <c r="L270" i="131"/>
  <c r="E270" i="131"/>
  <c r="F270" i="131" s="1"/>
  <c r="D270" i="131"/>
  <c r="C270" i="131"/>
  <c r="L269" i="131"/>
  <c r="E269" i="131"/>
  <c r="F269" i="131" s="1"/>
  <c r="D269" i="131"/>
  <c r="C269" i="131"/>
  <c r="L268" i="131"/>
  <c r="E268" i="131"/>
  <c r="F268" i="131" s="1"/>
  <c r="D268" i="131"/>
  <c r="C268" i="131"/>
  <c r="L267" i="131"/>
  <c r="E267" i="131"/>
  <c r="F267" i="131" s="1"/>
  <c r="D267" i="131"/>
  <c r="C267" i="131"/>
  <c r="L266" i="131"/>
  <c r="E266" i="131"/>
  <c r="F266" i="131" s="1"/>
  <c r="D266" i="131"/>
  <c r="C266" i="131"/>
  <c r="L265" i="131"/>
  <c r="E265" i="131"/>
  <c r="F265" i="131" s="1"/>
  <c r="D265" i="131"/>
  <c r="C265" i="131"/>
  <c r="L264" i="131"/>
  <c r="E264" i="131"/>
  <c r="F264" i="131" s="1"/>
  <c r="D264" i="131"/>
  <c r="C264" i="131"/>
  <c r="L263" i="131"/>
  <c r="E263" i="131"/>
  <c r="F263" i="131" s="1"/>
  <c r="D263" i="131"/>
  <c r="C263" i="131"/>
  <c r="L262" i="131"/>
  <c r="E262" i="131"/>
  <c r="F262" i="131" s="1"/>
  <c r="D262" i="131"/>
  <c r="C262" i="131"/>
  <c r="L261" i="131"/>
  <c r="E261" i="131"/>
  <c r="F261" i="131" s="1"/>
  <c r="D261" i="131"/>
  <c r="C261" i="131"/>
  <c r="L260" i="131"/>
  <c r="E260" i="131"/>
  <c r="F260" i="131" s="1"/>
  <c r="D260" i="131"/>
  <c r="C260" i="131"/>
  <c r="L259" i="131"/>
  <c r="E259" i="131"/>
  <c r="F259" i="131" s="1"/>
  <c r="D259" i="131"/>
  <c r="C259" i="131"/>
  <c r="L258" i="131"/>
  <c r="E258" i="131"/>
  <c r="F258" i="131" s="1"/>
  <c r="D258" i="131"/>
  <c r="C258" i="131"/>
  <c r="L257" i="131"/>
  <c r="E257" i="131"/>
  <c r="F257" i="131" s="1"/>
  <c r="D257" i="131"/>
  <c r="C257" i="131"/>
  <c r="L256" i="131"/>
  <c r="E256" i="131"/>
  <c r="F256" i="131" s="1"/>
  <c r="D256" i="131"/>
  <c r="C256" i="131"/>
  <c r="L255" i="131"/>
  <c r="E255" i="131"/>
  <c r="F255" i="131" s="1"/>
  <c r="D255" i="131"/>
  <c r="C255" i="131"/>
  <c r="L254" i="131"/>
  <c r="E254" i="131"/>
  <c r="E289" i="131" s="1"/>
  <c r="E838" i="131" s="1"/>
  <c r="D254" i="131"/>
  <c r="C254" i="131"/>
  <c r="L253" i="131"/>
  <c r="D253" i="131"/>
  <c r="B253" i="131"/>
  <c r="A253" i="131"/>
  <c r="D251" i="131"/>
  <c r="L250" i="131"/>
  <c r="E250" i="131"/>
  <c r="F250" i="131" s="1"/>
  <c r="D250" i="131"/>
  <c r="C250" i="131"/>
  <c r="L249" i="131"/>
  <c r="E249" i="131"/>
  <c r="F249" i="131" s="1"/>
  <c r="D249" i="131"/>
  <c r="C249" i="131"/>
  <c r="L248" i="131"/>
  <c r="E248" i="131"/>
  <c r="F248" i="131" s="1"/>
  <c r="D248" i="131"/>
  <c r="C248" i="131"/>
  <c r="L247" i="131"/>
  <c r="E247" i="131"/>
  <c r="F247" i="131" s="1"/>
  <c r="D247" i="131"/>
  <c r="C247" i="131"/>
  <c r="L246" i="131"/>
  <c r="E246" i="131"/>
  <c r="F246" i="131" s="1"/>
  <c r="D246" i="131"/>
  <c r="C246" i="131"/>
  <c r="L245" i="131"/>
  <c r="E245" i="131"/>
  <c r="F245" i="131" s="1"/>
  <c r="D245" i="131"/>
  <c r="C245" i="131"/>
  <c r="L244" i="131"/>
  <c r="E244" i="131"/>
  <c r="F244" i="131" s="1"/>
  <c r="D244" i="131"/>
  <c r="C244" i="131"/>
  <c r="L243" i="131"/>
  <c r="E243" i="131"/>
  <c r="F243" i="131" s="1"/>
  <c r="D243" i="131"/>
  <c r="C243" i="131"/>
  <c r="L242" i="131"/>
  <c r="E242" i="131"/>
  <c r="F242" i="131" s="1"/>
  <c r="D242" i="131"/>
  <c r="C242" i="131"/>
  <c r="L241" i="131"/>
  <c r="E241" i="131"/>
  <c r="F241" i="131" s="1"/>
  <c r="D241" i="131"/>
  <c r="C241" i="131"/>
  <c r="L240" i="131"/>
  <c r="E240" i="131"/>
  <c r="F240" i="131" s="1"/>
  <c r="D240" i="131"/>
  <c r="C240" i="131"/>
  <c r="L239" i="131"/>
  <c r="E239" i="131"/>
  <c r="F239" i="131" s="1"/>
  <c r="D239" i="131"/>
  <c r="C239" i="131"/>
  <c r="L238" i="131"/>
  <c r="E238" i="131"/>
  <c r="F238" i="131" s="1"/>
  <c r="D238" i="131"/>
  <c r="C238" i="131"/>
  <c r="L237" i="131"/>
  <c r="D237" i="131"/>
  <c r="B237" i="131"/>
  <c r="A237" i="131"/>
  <c r="C235" i="131"/>
  <c r="E234" i="131"/>
  <c r="F234" i="131" s="1"/>
  <c r="D234" i="131"/>
  <c r="C234" i="131"/>
  <c r="E233" i="131"/>
  <c r="F233" i="131" s="1"/>
  <c r="D233" i="131"/>
  <c r="C233" i="131"/>
  <c r="E232" i="131"/>
  <c r="F232" i="131" s="1"/>
  <c r="D232" i="131"/>
  <c r="C232" i="131"/>
  <c r="E231" i="131"/>
  <c r="F231" i="131" s="1"/>
  <c r="D231" i="131"/>
  <c r="C231" i="131"/>
  <c r="L230" i="131"/>
  <c r="D230" i="131"/>
  <c r="C230" i="131"/>
  <c r="E229" i="131"/>
  <c r="F229" i="131" s="1"/>
  <c r="D229" i="131"/>
  <c r="C229" i="131"/>
  <c r="E228" i="131"/>
  <c r="F228" i="131" s="1"/>
  <c r="D228" i="131"/>
  <c r="C228" i="131"/>
  <c r="E227" i="131"/>
  <c r="F227" i="131" s="1"/>
  <c r="D227" i="131"/>
  <c r="C227" i="131"/>
  <c r="E226" i="131"/>
  <c r="F226" i="131" s="1"/>
  <c r="D226" i="131"/>
  <c r="C226" i="131"/>
  <c r="E225" i="131"/>
  <c r="F225" i="131" s="1"/>
  <c r="D225" i="131"/>
  <c r="C225" i="131"/>
  <c r="E224" i="131"/>
  <c r="F224" i="131" s="1"/>
  <c r="D224" i="131"/>
  <c r="C224" i="131"/>
  <c r="E223" i="131"/>
  <c r="F223" i="131" s="1"/>
  <c r="D223" i="131"/>
  <c r="C223" i="131"/>
  <c r="E222" i="131"/>
  <c r="F222" i="131" s="1"/>
  <c r="D222" i="131"/>
  <c r="C222" i="131"/>
  <c r="E221" i="131"/>
  <c r="F221" i="131" s="1"/>
  <c r="D221" i="131"/>
  <c r="C221" i="131"/>
  <c r="E220" i="131"/>
  <c r="F220" i="131" s="1"/>
  <c r="D220" i="131"/>
  <c r="C220" i="131"/>
  <c r="D219" i="131"/>
  <c r="C219" i="131"/>
  <c r="E218" i="131"/>
  <c r="F218" i="131" s="1"/>
  <c r="D218" i="131"/>
  <c r="C218" i="131"/>
  <c r="D217" i="131"/>
  <c r="C217" i="131"/>
  <c r="E216" i="131"/>
  <c r="F216" i="131" s="1"/>
  <c r="D216" i="131"/>
  <c r="C216" i="131"/>
  <c r="E215" i="131"/>
  <c r="F215" i="131" s="1"/>
  <c r="D215" i="131"/>
  <c r="C215" i="131"/>
  <c r="L214" i="131"/>
  <c r="E214" i="131"/>
  <c r="F214" i="131" s="1"/>
  <c r="D214" i="131"/>
  <c r="C214" i="131"/>
  <c r="L213" i="131"/>
  <c r="E213" i="131"/>
  <c r="F213" i="131" s="1"/>
  <c r="D213" i="131"/>
  <c r="C213" i="131"/>
  <c r="L212" i="131"/>
  <c r="E212" i="131"/>
  <c r="F212" i="131" s="1"/>
  <c r="D212" i="131"/>
  <c r="C212" i="131"/>
  <c r="L211" i="131"/>
  <c r="D211" i="131"/>
  <c r="C211" i="131"/>
  <c r="L210" i="131"/>
  <c r="E210" i="131"/>
  <c r="F210" i="131" s="1"/>
  <c r="D210" i="131"/>
  <c r="C210" i="131"/>
  <c r="L209" i="131"/>
  <c r="E209" i="131"/>
  <c r="F209" i="131" s="1"/>
  <c r="D209" i="131"/>
  <c r="C209" i="131"/>
  <c r="L208" i="131"/>
  <c r="E208" i="131"/>
  <c r="F208" i="131" s="1"/>
  <c r="D208" i="131"/>
  <c r="C208" i="131"/>
  <c r="L207" i="131"/>
  <c r="E207" i="131"/>
  <c r="F207" i="131" s="1"/>
  <c r="D207" i="131"/>
  <c r="C207" i="131"/>
  <c r="L206" i="131"/>
  <c r="E206" i="131"/>
  <c r="F206" i="131" s="1"/>
  <c r="D206" i="131"/>
  <c r="C206" i="131"/>
  <c r="L205" i="131"/>
  <c r="E205" i="131"/>
  <c r="F205" i="131" s="1"/>
  <c r="D205" i="131"/>
  <c r="C205" i="131"/>
  <c r="L204" i="131"/>
  <c r="E204" i="131"/>
  <c r="F204" i="131" s="1"/>
  <c r="D204" i="131"/>
  <c r="C204" i="131"/>
  <c r="L203" i="131"/>
  <c r="E203" i="131"/>
  <c r="F203" i="131" s="1"/>
  <c r="D203" i="131"/>
  <c r="C203" i="131"/>
  <c r="L202" i="131"/>
  <c r="E202" i="131"/>
  <c r="F202" i="131" s="1"/>
  <c r="D202" i="131"/>
  <c r="C202" i="131"/>
  <c r="L201" i="131"/>
  <c r="E201" i="131"/>
  <c r="F201" i="131" s="1"/>
  <c r="D201" i="131"/>
  <c r="C201" i="131"/>
  <c r="L200" i="131"/>
  <c r="E200" i="131"/>
  <c r="F200" i="131" s="1"/>
  <c r="D200" i="131"/>
  <c r="C200" i="131"/>
  <c r="L199" i="131"/>
  <c r="E199" i="131"/>
  <c r="F199" i="131" s="1"/>
  <c r="D199" i="131"/>
  <c r="C199" i="131"/>
  <c r="L198" i="131"/>
  <c r="E198" i="131"/>
  <c r="F198" i="131" s="1"/>
  <c r="D198" i="131"/>
  <c r="C198" i="131"/>
  <c r="L197" i="131"/>
  <c r="D197" i="131"/>
  <c r="C197" i="131"/>
  <c r="L196" i="131"/>
  <c r="E196" i="131"/>
  <c r="F196" i="131" s="1"/>
  <c r="D196" i="131"/>
  <c r="C196" i="131"/>
  <c r="L195" i="131"/>
  <c r="E195" i="131"/>
  <c r="F195" i="131" s="1"/>
  <c r="D195" i="131"/>
  <c r="C195" i="131"/>
  <c r="L194" i="131"/>
  <c r="E194" i="131"/>
  <c r="F194" i="131" s="1"/>
  <c r="D194" i="131"/>
  <c r="C194" i="131"/>
  <c r="L193" i="131"/>
  <c r="E193" i="131"/>
  <c r="F193" i="131" s="1"/>
  <c r="D193" i="131"/>
  <c r="C193" i="131"/>
  <c r="L192" i="131"/>
  <c r="E192" i="131"/>
  <c r="F192" i="131" s="1"/>
  <c r="D192" i="131"/>
  <c r="C192" i="131"/>
  <c r="L191" i="131"/>
  <c r="E191" i="131"/>
  <c r="F191" i="131" s="1"/>
  <c r="D191" i="131"/>
  <c r="C191" i="131"/>
  <c r="L190" i="131"/>
  <c r="E190" i="131"/>
  <c r="F190" i="131" s="1"/>
  <c r="D190" i="131"/>
  <c r="C190" i="131"/>
  <c r="L189" i="131"/>
  <c r="E189" i="131"/>
  <c r="F189" i="131" s="1"/>
  <c r="D189" i="131"/>
  <c r="C189" i="131"/>
  <c r="L188" i="131"/>
  <c r="E188" i="131"/>
  <c r="F188" i="131" s="1"/>
  <c r="D188" i="131"/>
  <c r="C188" i="131"/>
  <c r="L187" i="131"/>
  <c r="E187" i="131"/>
  <c r="F187" i="131" s="1"/>
  <c r="D187" i="131"/>
  <c r="C187" i="131"/>
  <c r="L186" i="131"/>
  <c r="E186" i="131"/>
  <c r="F186" i="131" s="1"/>
  <c r="D186" i="131"/>
  <c r="C186" i="131"/>
  <c r="L185" i="131"/>
  <c r="E185" i="131"/>
  <c r="F185" i="131" s="1"/>
  <c r="D185" i="131"/>
  <c r="C185" i="131"/>
  <c r="L184" i="131"/>
  <c r="E184" i="131"/>
  <c r="D184" i="131"/>
  <c r="C184" i="131"/>
  <c r="L183" i="131"/>
  <c r="D183" i="131"/>
  <c r="B183" i="131"/>
  <c r="A183" i="131"/>
  <c r="D181" i="131"/>
  <c r="L180" i="131"/>
  <c r="D180" i="131"/>
  <c r="C180" i="131"/>
  <c r="D179" i="131"/>
  <c r="L178" i="131"/>
  <c r="E178" i="131"/>
  <c r="F178" i="131" s="1"/>
  <c r="D178" i="131"/>
  <c r="C178" i="131"/>
  <c r="L177" i="131"/>
  <c r="D177" i="131"/>
  <c r="C177" i="131"/>
  <c r="D176" i="131"/>
  <c r="C176" i="131"/>
  <c r="E175" i="131"/>
  <c r="F175" i="131" s="1"/>
  <c r="D175" i="131"/>
  <c r="C175" i="131"/>
  <c r="E174" i="131"/>
  <c r="F174" i="131" s="1"/>
  <c r="D174" i="131"/>
  <c r="C174" i="131"/>
  <c r="E173" i="131"/>
  <c r="F173" i="131" s="1"/>
  <c r="D173" i="131"/>
  <c r="C173" i="131"/>
  <c r="D172" i="131"/>
  <c r="C172" i="131"/>
  <c r="L171" i="131"/>
  <c r="D171" i="131"/>
  <c r="C171" i="131"/>
  <c r="L170" i="131"/>
  <c r="E170" i="131"/>
  <c r="F170" i="131" s="1"/>
  <c r="D170" i="131"/>
  <c r="C170" i="131"/>
  <c r="L169" i="131"/>
  <c r="D169" i="131"/>
  <c r="C169" i="131"/>
  <c r="L168" i="131"/>
  <c r="E168" i="131"/>
  <c r="F168" i="131" s="1"/>
  <c r="D168" i="131"/>
  <c r="C168" i="131"/>
  <c r="L167" i="131"/>
  <c r="D167" i="131"/>
  <c r="C167" i="131"/>
  <c r="L166" i="131"/>
  <c r="D166" i="131"/>
  <c r="C166" i="131"/>
  <c r="L165" i="131"/>
  <c r="E165" i="131"/>
  <c r="F165" i="131" s="1"/>
  <c r="D165" i="131"/>
  <c r="C165" i="131"/>
  <c r="L164" i="131"/>
  <c r="D164" i="131"/>
  <c r="C164" i="131"/>
  <c r="L163" i="131"/>
  <c r="E163" i="131"/>
  <c r="F163" i="131" s="1"/>
  <c r="D163" i="131"/>
  <c r="C163" i="131"/>
  <c r="L162" i="131"/>
  <c r="D162" i="131"/>
  <c r="C162" i="131"/>
  <c r="L161" i="131"/>
  <c r="D161" i="131"/>
  <c r="C161" i="131"/>
  <c r="L160" i="131"/>
  <c r="E160" i="131"/>
  <c r="F160" i="131" s="1"/>
  <c r="D160" i="131"/>
  <c r="C160" i="131"/>
  <c r="L159" i="131"/>
  <c r="E159" i="131"/>
  <c r="F159" i="131" s="1"/>
  <c r="D159" i="131"/>
  <c r="C159" i="131"/>
  <c r="D158" i="131"/>
  <c r="C158" i="131"/>
  <c r="E157" i="131"/>
  <c r="F157" i="131" s="1"/>
  <c r="D157" i="131"/>
  <c r="C157" i="131"/>
  <c r="D156" i="131"/>
  <c r="C156" i="131"/>
  <c r="D155" i="131"/>
  <c r="C155" i="131"/>
  <c r="D154" i="131"/>
  <c r="C154" i="131"/>
  <c r="E153" i="131"/>
  <c r="F153" i="131" s="1"/>
  <c r="D153" i="131"/>
  <c r="C153" i="131"/>
  <c r="D152" i="131"/>
  <c r="C152" i="131"/>
  <c r="E151" i="131"/>
  <c r="F151" i="131" s="1"/>
  <c r="D151" i="131"/>
  <c r="C151" i="131"/>
  <c r="D150" i="131"/>
  <c r="C150" i="131"/>
  <c r="E149" i="131"/>
  <c r="F149" i="131" s="1"/>
  <c r="D149" i="131"/>
  <c r="C149" i="131"/>
  <c r="D148" i="131"/>
  <c r="C148" i="131"/>
  <c r="E147" i="131"/>
  <c r="F147" i="131" s="1"/>
  <c r="D147" i="131"/>
  <c r="C147" i="131"/>
  <c r="D146" i="131"/>
  <c r="C146" i="131"/>
  <c r="E145" i="131"/>
  <c r="F145" i="131" s="1"/>
  <c r="D145" i="131"/>
  <c r="C145" i="131"/>
  <c r="D144" i="131"/>
  <c r="C144" i="131"/>
  <c r="E143" i="131"/>
  <c r="F143" i="131" s="1"/>
  <c r="D143" i="131"/>
  <c r="C143" i="131"/>
  <c r="L142" i="131"/>
  <c r="D142" i="131"/>
  <c r="C142" i="131"/>
  <c r="L141" i="131"/>
  <c r="E141" i="131"/>
  <c r="F141" i="131" s="1"/>
  <c r="D141" i="131"/>
  <c r="C141" i="131"/>
  <c r="L140" i="131"/>
  <c r="D140" i="131"/>
  <c r="C140" i="131"/>
  <c r="L139" i="131"/>
  <c r="D139" i="131"/>
  <c r="C139" i="131"/>
  <c r="L138" i="131"/>
  <c r="D138" i="131"/>
  <c r="C138" i="131"/>
  <c r="L137" i="131"/>
  <c r="D137" i="131"/>
  <c r="C137" i="131"/>
  <c r="L136" i="131"/>
  <c r="E136" i="131"/>
  <c r="F136" i="131" s="1"/>
  <c r="D136" i="131"/>
  <c r="C136" i="131"/>
  <c r="L135" i="131"/>
  <c r="E135" i="131"/>
  <c r="F135" i="131" s="1"/>
  <c r="D135" i="131"/>
  <c r="C135" i="131"/>
  <c r="L134" i="131"/>
  <c r="D134" i="131"/>
  <c r="C134" i="131"/>
  <c r="L133" i="131"/>
  <c r="E133" i="131"/>
  <c r="F133" i="131" s="1"/>
  <c r="D133" i="131"/>
  <c r="C133" i="131"/>
  <c r="L132" i="131"/>
  <c r="D132" i="131"/>
  <c r="C132" i="131"/>
  <c r="L131" i="131"/>
  <c r="E131" i="131"/>
  <c r="F131" i="131" s="1"/>
  <c r="D131" i="131"/>
  <c r="C131" i="131"/>
  <c r="L130" i="131"/>
  <c r="D130" i="131"/>
  <c r="C130" i="131"/>
  <c r="L129" i="131"/>
  <c r="E129" i="131"/>
  <c r="F129" i="131" s="1"/>
  <c r="D129" i="131"/>
  <c r="C129" i="131"/>
  <c r="L128" i="131"/>
  <c r="E128" i="131"/>
  <c r="F128" i="131" s="1"/>
  <c r="D128" i="131"/>
  <c r="C128" i="131"/>
  <c r="L127" i="131"/>
  <c r="D127" i="131"/>
  <c r="L126" i="131"/>
  <c r="E126" i="131"/>
  <c r="F126" i="131" s="1"/>
  <c r="D126" i="131"/>
  <c r="C126" i="131"/>
  <c r="L125" i="131"/>
  <c r="E125" i="131"/>
  <c r="F125" i="131" s="1"/>
  <c r="D125" i="131"/>
  <c r="C125" i="131"/>
  <c r="L124" i="131"/>
  <c r="D124" i="131"/>
  <c r="C124" i="131"/>
  <c r="L123" i="131"/>
  <c r="D123" i="131"/>
  <c r="C123" i="131"/>
  <c r="E122" i="131"/>
  <c r="F122" i="131" s="1"/>
  <c r="D122" i="131"/>
  <c r="C122" i="131"/>
  <c r="D121" i="131"/>
  <c r="C121" i="131"/>
  <c r="D120" i="131"/>
  <c r="C120" i="131"/>
  <c r="D119" i="131"/>
  <c r="C119" i="131"/>
  <c r="E118" i="131"/>
  <c r="F118" i="131" s="1"/>
  <c r="D118" i="131"/>
  <c r="C118" i="131"/>
  <c r="E117" i="131"/>
  <c r="F117" i="131" s="1"/>
  <c r="D117" i="131"/>
  <c r="C117" i="131"/>
  <c r="D116" i="131"/>
  <c r="C116" i="131"/>
  <c r="D115" i="131"/>
  <c r="C115" i="131"/>
  <c r="E114" i="131"/>
  <c r="F114" i="131" s="1"/>
  <c r="D114" i="131"/>
  <c r="C114" i="131"/>
  <c r="D113" i="131"/>
  <c r="D112" i="131"/>
  <c r="C112" i="131"/>
  <c r="D111" i="131"/>
  <c r="C111" i="131"/>
  <c r="E110" i="131"/>
  <c r="F110" i="131" s="1"/>
  <c r="D110" i="131"/>
  <c r="C110" i="131"/>
  <c r="E109" i="131"/>
  <c r="F109" i="131" s="1"/>
  <c r="D109" i="131"/>
  <c r="C109" i="131"/>
  <c r="D108" i="131"/>
  <c r="C108" i="131"/>
  <c r="D107" i="131"/>
  <c r="C107" i="131"/>
  <c r="E106" i="131"/>
  <c r="F106" i="131" s="1"/>
  <c r="D106" i="131"/>
  <c r="C106" i="131"/>
  <c r="E105" i="131"/>
  <c r="F105" i="131" s="1"/>
  <c r="D105" i="131"/>
  <c r="C105" i="131"/>
  <c r="E104" i="131"/>
  <c r="F104" i="131" s="1"/>
  <c r="D104" i="131"/>
  <c r="C104" i="131"/>
  <c r="D103" i="131"/>
  <c r="D102" i="131"/>
  <c r="C102" i="131"/>
  <c r="E101" i="131"/>
  <c r="F101" i="131" s="1"/>
  <c r="D101" i="131"/>
  <c r="C101" i="131"/>
  <c r="E100" i="131"/>
  <c r="F100" i="131" s="1"/>
  <c r="D100" i="131"/>
  <c r="C100" i="131"/>
  <c r="E99" i="131"/>
  <c r="F99" i="131" s="1"/>
  <c r="D99" i="131"/>
  <c r="C99" i="131"/>
  <c r="E98" i="131"/>
  <c r="F98" i="131" s="1"/>
  <c r="D98" i="131"/>
  <c r="C98" i="131"/>
  <c r="E97" i="131"/>
  <c r="F97" i="131" s="1"/>
  <c r="D97" i="131"/>
  <c r="C97" i="131"/>
  <c r="E96" i="131"/>
  <c r="F96" i="131" s="1"/>
  <c r="D96" i="131"/>
  <c r="C96" i="131"/>
  <c r="E95" i="131"/>
  <c r="F95" i="131" s="1"/>
  <c r="D95" i="131"/>
  <c r="C95" i="131"/>
  <c r="E94" i="131"/>
  <c r="F94" i="131" s="1"/>
  <c r="D94" i="131"/>
  <c r="C94" i="131"/>
  <c r="E93" i="131"/>
  <c r="F93" i="131" s="1"/>
  <c r="D93" i="131"/>
  <c r="C93" i="131"/>
  <c r="E92" i="131"/>
  <c r="F92" i="131" s="1"/>
  <c r="D92" i="131"/>
  <c r="C92" i="131"/>
  <c r="E91" i="131"/>
  <c r="F91" i="131" s="1"/>
  <c r="D91" i="131"/>
  <c r="C91" i="131"/>
  <c r="E90" i="131"/>
  <c r="F90" i="131" s="1"/>
  <c r="D90" i="131"/>
  <c r="C90" i="131"/>
  <c r="D89" i="131"/>
  <c r="C89" i="131"/>
  <c r="D88" i="131"/>
  <c r="C88" i="131"/>
  <c r="D87" i="131"/>
  <c r="C87" i="131"/>
  <c r="L86" i="131"/>
  <c r="D86" i="131"/>
  <c r="C86" i="131"/>
  <c r="B86" i="131"/>
  <c r="A86" i="131"/>
  <c r="D84" i="131"/>
  <c r="L83" i="131"/>
  <c r="E83" i="131"/>
  <c r="F83" i="131" s="1"/>
  <c r="D83" i="131"/>
  <c r="C83" i="131"/>
  <c r="L82" i="131"/>
  <c r="E82" i="131"/>
  <c r="F82" i="131" s="1"/>
  <c r="D82" i="131"/>
  <c r="C82" i="131"/>
  <c r="L81" i="131"/>
  <c r="E81" i="131"/>
  <c r="F81" i="131" s="1"/>
  <c r="D81" i="131"/>
  <c r="C81" i="131"/>
  <c r="L80" i="131"/>
  <c r="E80" i="131"/>
  <c r="F80" i="131" s="1"/>
  <c r="D80" i="131"/>
  <c r="C80" i="131"/>
  <c r="L79" i="131"/>
  <c r="E79" i="131"/>
  <c r="F79" i="131" s="1"/>
  <c r="D79" i="131"/>
  <c r="C79" i="131"/>
  <c r="L78" i="131"/>
  <c r="E78" i="131"/>
  <c r="F78" i="131" s="1"/>
  <c r="D78" i="131"/>
  <c r="C78" i="131"/>
  <c r="L77" i="131"/>
  <c r="E77" i="131"/>
  <c r="F77" i="131" s="1"/>
  <c r="D77" i="131"/>
  <c r="C77" i="131"/>
  <c r="L76" i="131"/>
  <c r="E76" i="131"/>
  <c r="F76" i="131" s="1"/>
  <c r="D76" i="131"/>
  <c r="C76" i="131"/>
  <c r="L75" i="131"/>
  <c r="E75" i="131"/>
  <c r="F75" i="131" s="1"/>
  <c r="D75" i="131"/>
  <c r="C75" i="131"/>
  <c r="L74" i="131"/>
  <c r="E74" i="131"/>
  <c r="F74" i="131" s="1"/>
  <c r="D74" i="131"/>
  <c r="C74" i="131"/>
  <c r="L73" i="131"/>
  <c r="E73" i="131"/>
  <c r="F73" i="131" s="1"/>
  <c r="D73" i="131"/>
  <c r="C73" i="131"/>
  <c r="L72" i="131"/>
  <c r="E72" i="131"/>
  <c r="F72" i="131" s="1"/>
  <c r="D72" i="131"/>
  <c r="C72" i="131"/>
  <c r="L71" i="131"/>
  <c r="E71" i="131"/>
  <c r="E84" i="131" s="1"/>
  <c r="E834" i="131" s="1"/>
  <c r="D71" i="131"/>
  <c r="C71" i="131"/>
  <c r="L70" i="131"/>
  <c r="D70" i="131"/>
  <c r="C70" i="131"/>
  <c r="B70" i="131"/>
  <c r="A70" i="131"/>
  <c r="L68" i="131"/>
  <c r="D68" i="131"/>
  <c r="E67" i="131"/>
  <c r="F67" i="131" s="1"/>
  <c r="D67" i="131"/>
  <c r="C67" i="131"/>
  <c r="E66" i="131"/>
  <c r="F66" i="131" s="1"/>
  <c r="D66" i="131"/>
  <c r="C66" i="131"/>
  <c r="E65" i="131"/>
  <c r="F65" i="131" s="1"/>
  <c r="D65" i="131"/>
  <c r="C65" i="131"/>
  <c r="L64" i="131"/>
  <c r="E64" i="131"/>
  <c r="F64" i="131" s="1"/>
  <c r="D64" i="131"/>
  <c r="C64" i="131"/>
  <c r="L63" i="131"/>
  <c r="E63" i="131"/>
  <c r="F63" i="131" s="1"/>
  <c r="D63" i="131"/>
  <c r="C63" i="131"/>
  <c r="L62" i="131"/>
  <c r="E62" i="131"/>
  <c r="F62" i="131" s="1"/>
  <c r="D62" i="131"/>
  <c r="C62" i="131"/>
  <c r="L61" i="131"/>
  <c r="E61" i="131"/>
  <c r="F61" i="131" s="1"/>
  <c r="D61" i="131"/>
  <c r="C61" i="131"/>
  <c r="L60" i="131"/>
  <c r="E60" i="131"/>
  <c r="F60" i="131" s="1"/>
  <c r="D60" i="131"/>
  <c r="C60" i="131"/>
  <c r="L59" i="131"/>
  <c r="E59" i="131"/>
  <c r="F59" i="131" s="1"/>
  <c r="D59" i="131"/>
  <c r="C59" i="131"/>
  <c r="L58" i="131"/>
  <c r="E58" i="131"/>
  <c r="F58" i="131" s="1"/>
  <c r="D58" i="131"/>
  <c r="C58" i="131"/>
  <c r="L57" i="131"/>
  <c r="E57" i="131"/>
  <c r="F57" i="131" s="1"/>
  <c r="D57" i="131"/>
  <c r="C57" i="131"/>
  <c r="L56" i="131"/>
  <c r="E56" i="131"/>
  <c r="F56" i="131" s="1"/>
  <c r="D56" i="131"/>
  <c r="C56" i="131"/>
  <c r="L55" i="131"/>
  <c r="E55" i="131"/>
  <c r="F55" i="131" s="1"/>
  <c r="D55" i="131"/>
  <c r="C55" i="131"/>
  <c r="L54" i="131"/>
  <c r="E54" i="131"/>
  <c r="F54" i="131" s="1"/>
  <c r="D54" i="131"/>
  <c r="C54" i="131"/>
  <c r="L53" i="131"/>
  <c r="E53" i="131"/>
  <c r="F53" i="131" s="1"/>
  <c r="D53" i="131"/>
  <c r="C53" i="131"/>
  <c r="L52" i="131"/>
  <c r="E52" i="131"/>
  <c r="F52" i="131" s="1"/>
  <c r="D52" i="131"/>
  <c r="C52" i="131"/>
  <c r="L51" i="131"/>
  <c r="E51" i="131"/>
  <c r="F51" i="131" s="1"/>
  <c r="D51" i="131"/>
  <c r="C51" i="131"/>
  <c r="L50" i="131"/>
  <c r="E50" i="131"/>
  <c r="F50" i="131" s="1"/>
  <c r="D50" i="131"/>
  <c r="C50" i="131"/>
  <c r="L49" i="131"/>
  <c r="E49" i="131"/>
  <c r="F49" i="131" s="1"/>
  <c r="D49" i="131"/>
  <c r="C49" i="131"/>
  <c r="L48" i="131"/>
  <c r="E48" i="131"/>
  <c r="F48" i="131" s="1"/>
  <c r="D48" i="131"/>
  <c r="C48" i="131"/>
  <c r="L47" i="131"/>
  <c r="E47" i="131"/>
  <c r="F47" i="131" s="1"/>
  <c r="D47" i="131"/>
  <c r="C47" i="131"/>
  <c r="L46" i="131"/>
  <c r="E46" i="131"/>
  <c r="F46" i="131" s="1"/>
  <c r="D46" i="131"/>
  <c r="C46" i="131"/>
  <c r="L45" i="131"/>
  <c r="E45" i="131"/>
  <c r="F45" i="131" s="1"/>
  <c r="D45" i="131"/>
  <c r="C45" i="131"/>
  <c r="L44" i="131"/>
  <c r="E44" i="131"/>
  <c r="F44" i="131" s="1"/>
  <c r="D44" i="131"/>
  <c r="C44" i="131"/>
  <c r="L43" i="131"/>
  <c r="E43" i="131"/>
  <c r="F43" i="131" s="1"/>
  <c r="D43" i="131"/>
  <c r="C43" i="131"/>
  <c r="L42" i="131"/>
  <c r="E42" i="131"/>
  <c r="F42" i="131" s="1"/>
  <c r="D42" i="131"/>
  <c r="C42" i="131"/>
  <c r="L41" i="131"/>
  <c r="E41" i="131"/>
  <c r="F41" i="131" s="1"/>
  <c r="D41" i="131"/>
  <c r="C41" i="131"/>
  <c r="L40" i="131"/>
  <c r="E40" i="131"/>
  <c r="F40" i="131" s="1"/>
  <c r="D40" i="131"/>
  <c r="C40" i="131"/>
  <c r="L39" i="131"/>
  <c r="E39" i="131"/>
  <c r="F39" i="131" s="1"/>
  <c r="D39" i="131"/>
  <c r="C39" i="131"/>
  <c r="L38" i="131"/>
  <c r="E38" i="131"/>
  <c r="F38" i="131" s="1"/>
  <c r="D38" i="131"/>
  <c r="C38" i="131"/>
  <c r="L37" i="131"/>
  <c r="E37" i="131"/>
  <c r="F37" i="131" s="1"/>
  <c r="D37" i="131"/>
  <c r="C37" i="131"/>
  <c r="L36" i="131"/>
  <c r="E36" i="131"/>
  <c r="F36" i="131" s="1"/>
  <c r="D36" i="131"/>
  <c r="C36" i="131"/>
  <c r="L35" i="131"/>
  <c r="E35" i="131"/>
  <c r="F35" i="131" s="1"/>
  <c r="D35" i="131"/>
  <c r="C35" i="131"/>
  <c r="L34" i="131"/>
  <c r="E34" i="131"/>
  <c r="F34" i="131" s="1"/>
  <c r="D34" i="131"/>
  <c r="C34" i="131"/>
  <c r="L33" i="131"/>
  <c r="E33" i="131"/>
  <c r="F33" i="131" s="1"/>
  <c r="D33" i="131"/>
  <c r="C33" i="131"/>
  <c r="L32" i="131"/>
  <c r="E32" i="131"/>
  <c r="F32" i="131" s="1"/>
  <c r="D32" i="131"/>
  <c r="C32" i="131"/>
  <c r="L31" i="131"/>
  <c r="E31" i="131"/>
  <c r="F31" i="131" s="1"/>
  <c r="D31" i="131"/>
  <c r="C31" i="131"/>
  <c r="L30" i="131"/>
  <c r="E30" i="131"/>
  <c r="F30" i="131" s="1"/>
  <c r="D30" i="131"/>
  <c r="C30" i="131"/>
  <c r="L29" i="131"/>
  <c r="E29" i="131"/>
  <c r="F29" i="131" s="1"/>
  <c r="D29" i="131"/>
  <c r="C29" i="131"/>
  <c r="L28" i="131"/>
  <c r="E28" i="131"/>
  <c r="F28" i="131" s="1"/>
  <c r="D28" i="131"/>
  <c r="C28" i="131"/>
  <c r="L27" i="131"/>
  <c r="E27" i="131"/>
  <c r="F27" i="131" s="1"/>
  <c r="D27" i="131"/>
  <c r="C27" i="131"/>
  <c r="L26" i="131"/>
  <c r="E26" i="131"/>
  <c r="F26" i="131" s="1"/>
  <c r="D26" i="131"/>
  <c r="C26" i="131"/>
  <c r="L25" i="131"/>
  <c r="E25" i="131"/>
  <c r="F25" i="131" s="1"/>
  <c r="D25" i="131"/>
  <c r="C25" i="131"/>
  <c r="L24" i="131"/>
  <c r="E24" i="131"/>
  <c r="F24" i="131" s="1"/>
  <c r="D24" i="131"/>
  <c r="C24" i="131"/>
  <c r="L23" i="131"/>
  <c r="E23" i="131"/>
  <c r="F23" i="131" s="1"/>
  <c r="D23" i="131"/>
  <c r="C23" i="131"/>
  <c r="L22" i="131"/>
  <c r="E22" i="131"/>
  <c r="F22" i="131" s="1"/>
  <c r="D22" i="131"/>
  <c r="C22" i="131"/>
  <c r="L21" i="131"/>
  <c r="E21" i="131"/>
  <c r="F21" i="131" s="1"/>
  <c r="D21" i="131"/>
  <c r="C21" i="131"/>
  <c r="L20" i="131"/>
  <c r="E20" i="131"/>
  <c r="F20" i="131" s="1"/>
  <c r="D20" i="131"/>
  <c r="C20" i="131"/>
  <c r="L19" i="131"/>
  <c r="E19" i="131"/>
  <c r="F19" i="131" s="1"/>
  <c r="D19" i="131"/>
  <c r="C19" i="131"/>
  <c r="L18" i="131"/>
  <c r="E18" i="131"/>
  <c r="F18" i="131" s="1"/>
  <c r="D18" i="131"/>
  <c r="C18" i="131"/>
  <c r="L17" i="131"/>
  <c r="E17" i="131"/>
  <c r="F17" i="131" s="1"/>
  <c r="D17" i="131"/>
  <c r="C17" i="131"/>
  <c r="L16" i="131"/>
  <c r="E16" i="131"/>
  <c r="F16" i="131" s="1"/>
  <c r="D16" i="131"/>
  <c r="C16" i="131"/>
  <c r="L15" i="131"/>
  <c r="E15" i="131"/>
  <c r="F15" i="131" s="1"/>
  <c r="D15" i="131"/>
  <c r="C15" i="131"/>
  <c r="L14" i="131"/>
  <c r="E14" i="131"/>
  <c r="F14" i="131" s="1"/>
  <c r="D14" i="131"/>
  <c r="C14" i="131"/>
  <c r="L13" i="131"/>
  <c r="E13" i="131"/>
  <c r="F13" i="131" s="1"/>
  <c r="D13" i="131"/>
  <c r="C13" i="131"/>
  <c r="L12" i="131"/>
  <c r="E12" i="131"/>
  <c r="F12" i="131" s="1"/>
  <c r="D12" i="131"/>
  <c r="C12" i="131"/>
  <c r="L11" i="131"/>
  <c r="E11" i="131"/>
  <c r="F11" i="131" s="1"/>
  <c r="D11" i="131"/>
  <c r="C11" i="131"/>
  <c r="L10" i="131"/>
  <c r="E10" i="131"/>
  <c r="F10" i="131" s="1"/>
  <c r="D10" i="131"/>
  <c r="C10" i="131"/>
  <c r="L9" i="131"/>
  <c r="E9" i="131"/>
  <c r="F9" i="131" s="1"/>
  <c r="D9" i="131"/>
  <c r="C9" i="131"/>
  <c r="L8" i="131"/>
  <c r="D8" i="131"/>
  <c r="C8" i="131"/>
  <c r="B8" i="131"/>
  <c r="A8" i="131"/>
  <c r="A7" i="131"/>
  <c r="A832" i="131" s="1"/>
  <c r="D862" i="132"/>
  <c r="A862" i="132"/>
  <c r="D861" i="132"/>
  <c r="C861" i="132"/>
  <c r="C863" i="132" s="1"/>
  <c r="D857" i="132"/>
  <c r="D856" i="132"/>
  <c r="C856" i="132"/>
  <c r="B856" i="132"/>
  <c r="A855" i="132"/>
  <c r="A854" i="132"/>
  <c r="B851" i="132"/>
  <c r="A851" i="132"/>
  <c r="B850" i="132"/>
  <c r="A850" i="132"/>
  <c r="D849" i="132"/>
  <c r="A849" i="132"/>
  <c r="C848" i="132"/>
  <c r="B848" i="132"/>
  <c r="A848" i="132"/>
  <c r="D847" i="132"/>
  <c r="B847" i="132"/>
  <c r="A847" i="132"/>
  <c r="D846" i="132"/>
  <c r="B846" i="132"/>
  <c r="A846" i="132"/>
  <c r="C845" i="132"/>
  <c r="B845" i="132"/>
  <c r="A845" i="132"/>
  <c r="C844" i="132"/>
  <c r="A844" i="132"/>
  <c r="C843" i="132"/>
  <c r="A843" i="132"/>
  <c r="D842" i="132"/>
  <c r="C842" i="132"/>
  <c r="A842" i="132"/>
  <c r="C841" i="132"/>
  <c r="B841" i="132"/>
  <c r="A841" i="132"/>
  <c r="D840" i="132"/>
  <c r="A840" i="132"/>
  <c r="B839" i="132"/>
  <c r="A839" i="132"/>
  <c r="D838" i="132"/>
  <c r="A838" i="132"/>
  <c r="D837" i="132"/>
  <c r="B837" i="132"/>
  <c r="A837" i="132"/>
  <c r="B836" i="132"/>
  <c r="A836" i="132"/>
  <c r="D835" i="132"/>
  <c r="A835" i="132"/>
  <c r="D834" i="132"/>
  <c r="B834" i="132"/>
  <c r="A834" i="132"/>
  <c r="B833" i="132"/>
  <c r="A833" i="132"/>
  <c r="K830" i="132"/>
  <c r="I830" i="132"/>
  <c r="H830" i="132"/>
  <c r="G830" i="132"/>
  <c r="F830" i="132"/>
  <c r="E830" i="132"/>
  <c r="D830" i="132"/>
  <c r="B830" i="132"/>
  <c r="A830" i="132"/>
  <c r="A828" i="132"/>
  <c r="A827" i="132"/>
  <c r="A826" i="132"/>
  <c r="D817" i="132"/>
  <c r="L816" i="132"/>
  <c r="E816" i="132"/>
  <c r="F816" i="132" s="1"/>
  <c r="D816" i="132"/>
  <c r="C816" i="132"/>
  <c r="L815" i="132"/>
  <c r="E815" i="132"/>
  <c r="F815" i="132" s="1"/>
  <c r="D815" i="132"/>
  <c r="C815" i="132"/>
  <c r="L814" i="132"/>
  <c r="F814" i="132"/>
  <c r="E814" i="132"/>
  <c r="D814" i="132"/>
  <c r="C814" i="132"/>
  <c r="L813" i="132"/>
  <c r="E813" i="132"/>
  <c r="F813" i="132" s="1"/>
  <c r="D813" i="132"/>
  <c r="C813" i="132"/>
  <c r="L812" i="132"/>
  <c r="E812" i="132"/>
  <c r="F812" i="132" s="1"/>
  <c r="D812" i="132"/>
  <c r="C812" i="132"/>
  <c r="L811" i="132"/>
  <c r="E811" i="132"/>
  <c r="F811" i="132" s="1"/>
  <c r="D811" i="132"/>
  <c r="C811" i="132"/>
  <c r="L810" i="132"/>
  <c r="E810" i="132"/>
  <c r="F810" i="132" s="1"/>
  <c r="D810" i="132"/>
  <c r="C810" i="132"/>
  <c r="L809" i="132"/>
  <c r="E809" i="132"/>
  <c r="F809" i="132" s="1"/>
  <c r="D809" i="132"/>
  <c r="C809" i="132"/>
  <c r="L808" i="132"/>
  <c r="E808" i="132"/>
  <c r="F808" i="132" s="1"/>
  <c r="D808" i="132"/>
  <c r="C808" i="132"/>
  <c r="L807" i="132"/>
  <c r="E807" i="132"/>
  <c r="F807" i="132" s="1"/>
  <c r="D807" i="132"/>
  <c r="C807" i="132"/>
  <c r="L806" i="132"/>
  <c r="E806" i="132"/>
  <c r="F806" i="132" s="1"/>
  <c r="D806" i="132"/>
  <c r="C806" i="132"/>
  <c r="L805" i="132"/>
  <c r="E805" i="132"/>
  <c r="F805" i="132" s="1"/>
  <c r="D805" i="132"/>
  <c r="C805" i="132"/>
  <c r="L804" i="132"/>
  <c r="E804" i="132"/>
  <c r="F804" i="132" s="1"/>
  <c r="D804" i="132"/>
  <c r="C804" i="132"/>
  <c r="L803" i="132"/>
  <c r="E803" i="132"/>
  <c r="F803" i="132" s="1"/>
  <c r="D803" i="132"/>
  <c r="C803" i="132"/>
  <c r="L802" i="132"/>
  <c r="E802" i="132"/>
  <c r="F802" i="132" s="1"/>
  <c r="D802" i="132"/>
  <c r="C802" i="132"/>
  <c r="L801" i="132"/>
  <c r="E801" i="132"/>
  <c r="F801" i="132" s="1"/>
  <c r="D801" i="132"/>
  <c r="C801" i="132"/>
  <c r="L800" i="132"/>
  <c r="E800" i="132"/>
  <c r="F800" i="132" s="1"/>
  <c r="D800" i="132"/>
  <c r="C800" i="132"/>
  <c r="L799" i="132"/>
  <c r="E799" i="132"/>
  <c r="F799" i="132" s="1"/>
  <c r="D799" i="132"/>
  <c r="C799" i="132"/>
  <c r="L798" i="132"/>
  <c r="E798" i="132"/>
  <c r="F798" i="132" s="1"/>
  <c r="D798" i="132"/>
  <c r="C798" i="132"/>
  <c r="L797" i="132"/>
  <c r="E797" i="132"/>
  <c r="F797" i="132" s="1"/>
  <c r="D797" i="132"/>
  <c r="C797" i="132"/>
  <c r="L796" i="132"/>
  <c r="E796" i="132"/>
  <c r="F796" i="132" s="1"/>
  <c r="D796" i="132"/>
  <c r="C796" i="132"/>
  <c r="L795" i="132"/>
  <c r="E795" i="132"/>
  <c r="F795" i="132" s="1"/>
  <c r="D795" i="132"/>
  <c r="C795" i="132"/>
  <c r="L794" i="132"/>
  <c r="E794" i="132"/>
  <c r="F794" i="132" s="1"/>
  <c r="D794" i="132"/>
  <c r="C794" i="132"/>
  <c r="L793" i="132"/>
  <c r="E793" i="132"/>
  <c r="F793" i="132" s="1"/>
  <c r="D793" i="132"/>
  <c r="C793" i="132"/>
  <c r="L792" i="132"/>
  <c r="E792" i="132"/>
  <c r="F792" i="132" s="1"/>
  <c r="D792" i="132"/>
  <c r="C792" i="132"/>
  <c r="L791" i="132"/>
  <c r="E791" i="132"/>
  <c r="F791" i="132" s="1"/>
  <c r="D791" i="132"/>
  <c r="C791" i="132"/>
  <c r="L790" i="132"/>
  <c r="E790" i="132"/>
  <c r="F790" i="132" s="1"/>
  <c r="D790" i="132"/>
  <c r="C790" i="132"/>
  <c r="L789" i="132"/>
  <c r="E789" i="132"/>
  <c r="F789" i="132" s="1"/>
  <c r="D789" i="132"/>
  <c r="C789" i="132"/>
  <c r="L788" i="132"/>
  <c r="E788" i="132"/>
  <c r="F788" i="132" s="1"/>
  <c r="D788" i="132"/>
  <c r="C788" i="132"/>
  <c r="L787" i="132"/>
  <c r="E787" i="132"/>
  <c r="F787" i="132" s="1"/>
  <c r="D787" i="132"/>
  <c r="C787" i="132"/>
  <c r="L786" i="132"/>
  <c r="E786" i="132"/>
  <c r="F786" i="132" s="1"/>
  <c r="D786" i="132"/>
  <c r="C786" i="132"/>
  <c r="L785" i="132"/>
  <c r="E785" i="132"/>
  <c r="F785" i="132" s="1"/>
  <c r="D785" i="132"/>
  <c r="C785" i="132"/>
  <c r="L784" i="132"/>
  <c r="E784" i="132"/>
  <c r="F784" i="132" s="1"/>
  <c r="D784" i="132"/>
  <c r="C784" i="132"/>
  <c r="L783" i="132"/>
  <c r="E783" i="132"/>
  <c r="F783" i="132" s="1"/>
  <c r="D783" i="132"/>
  <c r="C783" i="132"/>
  <c r="L782" i="132"/>
  <c r="E782" i="132"/>
  <c r="F782" i="132" s="1"/>
  <c r="D782" i="132"/>
  <c r="C782" i="132"/>
  <c r="L781" i="132"/>
  <c r="E781" i="132"/>
  <c r="F781" i="132" s="1"/>
  <c r="D781" i="132"/>
  <c r="C781" i="132"/>
  <c r="L780" i="132"/>
  <c r="E780" i="132"/>
  <c r="F780" i="132" s="1"/>
  <c r="D780" i="132"/>
  <c r="C780" i="132"/>
  <c r="L779" i="132"/>
  <c r="E779" i="132"/>
  <c r="F779" i="132" s="1"/>
  <c r="D779" i="132"/>
  <c r="C779" i="132"/>
  <c r="L778" i="132"/>
  <c r="E778" i="132"/>
  <c r="F778" i="132" s="1"/>
  <c r="D778" i="132"/>
  <c r="C778" i="132"/>
  <c r="L777" i="132"/>
  <c r="E777" i="132"/>
  <c r="F777" i="132" s="1"/>
  <c r="D777" i="132"/>
  <c r="C777" i="132"/>
  <c r="L776" i="132"/>
  <c r="E776" i="132"/>
  <c r="F776" i="132" s="1"/>
  <c r="D776" i="132"/>
  <c r="C776" i="132"/>
  <c r="L775" i="132"/>
  <c r="E775" i="132"/>
  <c r="F775" i="132" s="1"/>
  <c r="D775" i="132"/>
  <c r="C775" i="132"/>
  <c r="L774" i="132"/>
  <c r="E774" i="132"/>
  <c r="F774" i="132" s="1"/>
  <c r="D774" i="132"/>
  <c r="C774" i="132"/>
  <c r="L773" i="132"/>
  <c r="E773" i="132"/>
  <c r="F773" i="132" s="1"/>
  <c r="D773" i="132"/>
  <c r="C773" i="132"/>
  <c r="L772" i="132"/>
  <c r="E772" i="132"/>
  <c r="F772" i="132" s="1"/>
  <c r="D772" i="132"/>
  <c r="C772" i="132"/>
  <c r="L771" i="132"/>
  <c r="E771" i="132"/>
  <c r="F771" i="132" s="1"/>
  <c r="D771" i="132"/>
  <c r="C771" i="132"/>
  <c r="L770" i="132"/>
  <c r="E770" i="132"/>
  <c r="F770" i="132" s="1"/>
  <c r="D770" i="132"/>
  <c r="C770" i="132"/>
  <c r="L769" i="132"/>
  <c r="E769" i="132"/>
  <c r="F769" i="132" s="1"/>
  <c r="D769" i="132"/>
  <c r="C769" i="132"/>
  <c r="L768" i="132"/>
  <c r="E768" i="132"/>
  <c r="F768" i="132" s="1"/>
  <c r="D768" i="132"/>
  <c r="C768" i="132"/>
  <c r="L767" i="132"/>
  <c r="E767" i="132"/>
  <c r="F767" i="132" s="1"/>
  <c r="D767" i="132"/>
  <c r="C767" i="132"/>
  <c r="L766" i="132"/>
  <c r="E766" i="132"/>
  <c r="F766" i="132" s="1"/>
  <c r="D766" i="132"/>
  <c r="C766" i="132"/>
  <c r="L765" i="132"/>
  <c r="E765" i="132"/>
  <c r="F765" i="132" s="1"/>
  <c r="D765" i="132"/>
  <c r="C765" i="132"/>
  <c r="L764" i="132"/>
  <c r="E764" i="132"/>
  <c r="F764" i="132" s="1"/>
  <c r="D764" i="132"/>
  <c r="C764" i="132"/>
  <c r="L763" i="132"/>
  <c r="E763" i="132"/>
  <c r="F763" i="132" s="1"/>
  <c r="D763" i="132"/>
  <c r="C763" i="132"/>
  <c r="L762" i="132"/>
  <c r="E762" i="132"/>
  <c r="F762" i="132" s="1"/>
  <c r="D762" i="132"/>
  <c r="C762" i="132"/>
  <c r="L761" i="132"/>
  <c r="E761" i="132"/>
  <c r="F761" i="132" s="1"/>
  <c r="D761" i="132"/>
  <c r="C761" i="132"/>
  <c r="L760" i="132"/>
  <c r="E760" i="132"/>
  <c r="F760" i="132" s="1"/>
  <c r="D760" i="132"/>
  <c r="C760" i="132"/>
  <c r="L759" i="132"/>
  <c r="E759" i="132"/>
  <c r="F759" i="132" s="1"/>
  <c r="D759" i="132"/>
  <c r="C759" i="132"/>
  <c r="L758" i="132"/>
  <c r="E758" i="132"/>
  <c r="F758" i="132" s="1"/>
  <c r="D758" i="132"/>
  <c r="C758" i="132"/>
  <c r="L757" i="132"/>
  <c r="E757" i="132"/>
  <c r="F757" i="132" s="1"/>
  <c r="D757" i="132"/>
  <c r="C757" i="132"/>
  <c r="L756" i="132"/>
  <c r="E756" i="132"/>
  <c r="F756" i="132" s="1"/>
  <c r="D756" i="132"/>
  <c r="C756" i="132"/>
  <c r="L755" i="132"/>
  <c r="E755" i="132"/>
  <c r="F755" i="132" s="1"/>
  <c r="D755" i="132"/>
  <c r="C755" i="132"/>
  <c r="L754" i="132"/>
  <c r="E754" i="132"/>
  <c r="F754" i="132" s="1"/>
  <c r="D754" i="132"/>
  <c r="C754" i="132"/>
  <c r="L753" i="132"/>
  <c r="E753" i="132"/>
  <c r="F753" i="132" s="1"/>
  <c r="D753" i="132"/>
  <c r="C753" i="132"/>
  <c r="L752" i="132"/>
  <c r="E752" i="132"/>
  <c r="F752" i="132" s="1"/>
  <c r="D752" i="132"/>
  <c r="C752" i="132"/>
  <c r="L751" i="132"/>
  <c r="E751" i="132"/>
  <c r="F751" i="132" s="1"/>
  <c r="D751" i="132"/>
  <c r="C751" i="132"/>
  <c r="L750" i="132"/>
  <c r="E750" i="132"/>
  <c r="F750" i="132" s="1"/>
  <c r="D750" i="132"/>
  <c r="C750" i="132"/>
  <c r="L749" i="132"/>
  <c r="E749" i="132"/>
  <c r="F749" i="132" s="1"/>
  <c r="D749" i="132"/>
  <c r="C749" i="132"/>
  <c r="L748" i="132"/>
  <c r="E748" i="132"/>
  <c r="F748" i="132" s="1"/>
  <c r="D748" i="132"/>
  <c r="C748" i="132"/>
  <c r="L747" i="132"/>
  <c r="E747" i="132"/>
  <c r="F747" i="132" s="1"/>
  <c r="D747" i="132"/>
  <c r="C747" i="132"/>
  <c r="L746" i="132"/>
  <c r="E746" i="132"/>
  <c r="F746" i="132" s="1"/>
  <c r="D746" i="132"/>
  <c r="C746" i="132"/>
  <c r="L745" i="132"/>
  <c r="E745" i="132"/>
  <c r="F745" i="132" s="1"/>
  <c r="D745" i="132"/>
  <c r="C745" i="132"/>
  <c r="L744" i="132"/>
  <c r="E744" i="132"/>
  <c r="F744" i="132" s="1"/>
  <c r="D744" i="132"/>
  <c r="C744" i="132"/>
  <c r="L743" i="132"/>
  <c r="E743" i="132"/>
  <c r="F743" i="132" s="1"/>
  <c r="D743" i="132"/>
  <c r="C743" i="132"/>
  <c r="L742" i="132"/>
  <c r="E742" i="132"/>
  <c r="E817" i="132" s="1"/>
  <c r="D742" i="132"/>
  <c r="C742" i="132"/>
  <c r="L741" i="132"/>
  <c r="D741" i="132"/>
  <c r="B741" i="132"/>
  <c r="A741" i="132"/>
  <c r="D739" i="132"/>
  <c r="L738" i="132"/>
  <c r="E738" i="132"/>
  <c r="F738" i="132" s="1"/>
  <c r="D738" i="132"/>
  <c r="C738" i="132"/>
  <c r="L737" i="132"/>
  <c r="E737" i="132"/>
  <c r="F737" i="132" s="1"/>
  <c r="D737" i="132"/>
  <c r="C737" i="132"/>
  <c r="L736" i="132"/>
  <c r="E736" i="132"/>
  <c r="F736" i="132" s="1"/>
  <c r="D736" i="132"/>
  <c r="C736" i="132"/>
  <c r="L735" i="132"/>
  <c r="E735" i="132"/>
  <c r="F735" i="132" s="1"/>
  <c r="D735" i="132"/>
  <c r="C735" i="132"/>
  <c r="L734" i="132"/>
  <c r="E734" i="132"/>
  <c r="F734" i="132" s="1"/>
  <c r="D734" i="132"/>
  <c r="C734" i="132"/>
  <c r="L733" i="132"/>
  <c r="D733" i="132"/>
  <c r="B733" i="132"/>
  <c r="A733" i="132"/>
  <c r="A732" i="132"/>
  <c r="D727" i="132"/>
  <c r="L726" i="132"/>
  <c r="E726" i="132"/>
  <c r="F726" i="132" s="1"/>
  <c r="D726" i="132"/>
  <c r="C726" i="132"/>
  <c r="L725" i="132"/>
  <c r="E725" i="132"/>
  <c r="F725" i="132" s="1"/>
  <c r="D725" i="132"/>
  <c r="C725" i="132"/>
  <c r="L724" i="132"/>
  <c r="E724" i="132"/>
  <c r="F724" i="132" s="1"/>
  <c r="D724" i="132"/>
  <c r="C724" i="132"/>
  <c r="L723" i="132"/>
  <c r="E723" i="132"/>
  <c r="F723" i="132" s="1"/>
  <c r="D723" i="132"/>
  <c r="C723" i="132"/>
  <c r="L722" i="132"/>
  <c r="E722" i="132"/>
  <c r="F722" i="132" s="1"/>
  <c r="D722" i="132"/>
  <c r="C722" i="132"/>
  <c r="L721" i="132"/>
  <c r="E721" i="132"/>
  <c r="F721" i="132" s="1"/>
  <c r="D721" i="132"/>
  <c r="C721" i="132"/>
  <c r="L720" i="132"/>
  <c r="E720" i="132"/>
  <c r="E727" i="132" s="1"/>
  <c r="E857" i="132" s="1"/>
  <c r="D720" i="132"/>
  <c r="C720" i="132"/>
  <c r="L719" i="132"/>
  <c r="D719" i="132"/>
  <c r="B719" i="132"/>
  <c r="A719" i="132"/>
  <c r="D717" i="132"/>
  <c r="L716" i="132"/>
  <c r="E716" i="132"/>
  <c r="F716" i="132" s="1"/>
  <c r="D716" i="132"/>
  <c r="C716" i="132"/>
  <c r="L715" i="132"/>
  <c r="E715" i="132"/>
  <c r="F715" i="132" s="1"/>
  <c r="D715" i="132"/>
  <c r="C715" i="132"/>
  <c r="L714" i="132"/>
  <c r="E714" i="132"/>
  <c r="E717" i="132" s="1"/>
  <c r="D714" i="132"/>
  <c r="C714" i="132"/>
  <c r="L713" i="132"/>
  <c r="D713" i="132"/>
  <c r="B713" i="132"/>
  <c r="A713" i="132"/>
  <c r="D711" i="132"/>
  <c r="L710" i="132"/>
  <c r="E710" i="132"/>
  <c r="F710" i="132" s="1"/>
  <c r="D710" i="132"/>
  <c r="C710" i="132"/>
  <c r="L709" i="132"/>
  <c r="E709" i="132"/>
  <c r="F709" i="132" s="1"/>
  <c r="D709" i="132"/>
  <c r="C709" i="132"/>
  <c r="L708" i="132"/>
  <c r="E708" i="132"/>
  <c r="F708" i="132" s="1"/>
  <c r="D708" i="132"/>
  <c r="C708" i="132"/>
  <c r="L707" i="132"/>
  <c r="E707" i="132"/>
  <c r="F707" i="132" s="1"/>
  <c r="D707" i="132"/>
  <c r="C707" i="132"/>
  <c r="L706" i="132"/>
  <c r="E706" i="132"/>
  <c r="F706" i="132" s="1"/>
  <c r="D706" i="132"/>
  <c r="C706" i="132"/>
  <c r="L705" i="132"/>
  <c r="E705" i="132"/>
  <c r="F705" i="132" s="1"/>
  <c r="D705" i="132"/>
  <c r="C705" i="132"/>
  <c r="L704" i="132"/>
  <c r="E704" i="132"/>
  <c r="F704" i="132" s="1"/>
  <c r="D704" i="132"/>
  <c r="C704" i="132"/>
  <c r="L703" i="132"/>
  <c r="E703" i="132"/>
  <c r="F703" i="132" s="1"/>
  <c r="D703" i="132"/>
  <c r="C703" i="132"/>
  <c r="L702" i="132"/>
  <c r="E702" i="132"/>
  <c r="F702" i="132" s="1"/>
  <c r="D702" i="132"/>
  <c r="C702" i="132"/>
  <c r="L701" i="132"/>
  <c r="E701" i="132"/>
  <c r="E711" i="132" s="1"/>
  <c r="E855" i="132" s="1"/>
  <c r="D701" i="132"/>
  <c r="C701" i="132"/>
  <c r="L700" i="132"/>
  <c r="D700" i="132"/>
  <c r="B700" i="132"/>
  <c r="A700" i="132"/>
  <c r="D698" i="132"/>
  <c r="L697" i="132"/>
  <c r="E697" i="132"/>
  <c r="E854" i="132" s="1"/>
  <c r="E858" i="132" s="1"/>
  <c r="D697" i="132"/>
  <c r="C697" i="132"/>
  <c r="L696" i="132"/>
  <c r="D696" i="132"/>
  <c r="B696" i="132"/>
  <c r="A696" i="132"/>
  <c r="C691" i="132"/>
  <c r="L690" i="132"/>
  <c r="D690" i="132"/>
  <c r="L689" i="132"/>
  <c r="E689" i="132"/>
  <c r="F689" i="132" s="1"/>
  <c r="D689" i="132"/>
  <c r="C689" i="132"/>
  <c r="L688" i="132"/>
  <c r="E688" i="132"/>
  <c r="F688" i="132" s="1"/>
  <c r="D688" i="132"/>
  <c r="C688" i="132"/>
  <c r="L687" i="132"/>
  <c r="E687" i="132"/>
  <c r="F687" i="132" s="1"/>
  <c r="D687" i="132"/>
  <c r="C687" i="132"/>
  <c r="L686" i="132"/>
  <c r="E686" i="132"/>
  <c r="F686" i="132" s="1"/>
  <c r="D686" i="132"/>
  <c r="C686" i="132"/>
  <c r="L685" i="132"/>
  <c r="E685" i="132"/>
  <c r="F685" i="132" s="1"/>
  <c r="D685" i="132"/>
  <c r="C685" i="132"/>
  <c r="L684" i="132"/>
  <c r="E684" i="132"/>
  <c r="E690" i="132" s="1"/>
  <c r="E850" i="132" s="1"/>
  <c r="D684" i="132"/>
  <c r="C684" i="132"/>
  <c r="L683" i="132"/>
  <c r="D683" i="132"/>
  <c r="C683" i="132"/>
  <c r="B683" i="132"/>
  <c r="A683" i="132"/>
  <c r="L682" i="132"/>
  <c r="L681" i="132"/>
  <c r="D681" i="132"/>
  <c r="L680" i="132"/>
  <c r="E680" i="132"/>
  <c r="F680" i="132" s="1"/>
  <c r="D680" i="132"/>
  <c r="C680" i="132"/>
  <c r="L679" i="132"/>
  <c r="E679" i="132"/>
  <c r="F679" i="132" s="1"/>
  <c r="D679" i="132"/>
  <c r="C679" i="132"/>
  <c r="L678" i="132"/>
  <c r="E678" i="132"/>
  <c r="F678" i="132" s="1"/>
  <c r="D678" i="132"/>
  <c r="C678" i="132"/>
  <c r="L677" i="132"/>
  <c r="E677" i="132"/>
  <c r="F677" i="132" s="1"/>
  <c r="D677" i="132"/>
  <c r="C677" i="132"/>
  <c r="L676" i="132"/>
  <c r="E676" i="132"/>
  <c r="F676" i="132" s="1"/>
  <c r="D676" i="132"/>
  <c r="C676" i="132"/>
  <c r="L675" i="132"/>
  <c r="E675" i="132"/>
  <c r="F675" i="132" s="1"/>
  <c r="D675" i="132"/>
  <c r="C675" i="132"/>
  <c r="L674" i="132"/>
  <c r="E674" i="132"/>
  <c r="F674" i="132" s="1"/>
  <c r="D674" i="132"/>
  <c r="C674" i="132"/>
  <c r="L673" i="132"/>
  <c r="E673" i="132"/>
  <c r="F673" i="132" s="1"/>
  <c r="D673" i="132"/>
  <c r="C673" i="132"/>
  <c r="L672" i="132"/>
  <c r="E672" i="132"/>
  <c r="F672" i="132" s="1"/>
  <c r="D672" i="132"/>
  <c r="C672" i="132"/>
  <c r="L671" i="132"/>
  <c r="E671" i="132"/>
  <c r="F671" i="132" s="1"/>
  <c r="D671" i="132"/>
  <c r="C671" i="132"/>
  <c r="L670" i="132"/>
  <c r="E670" i="132"/>
  <c r="F670" i="132" s="1"/>
  <c r="D670" i="132"/>
  <c r="C670" i="132"/>
  <c r="L669" i="132"/>
  <c r="E669" i="132"/>
  <c r="F669" i="132" s="1"/>
  <c r="D669" i="132"/>
  <c r="C669" i="132"/>
  <c r="L668" i="132"/>
  <c r="E668" i="132"/>
  <c r="F668" i="132" s="1"/>
  <c r="D668" i="132"/>
  <c r="C668" i="132"/>
  <c r="L667" i="132"/>
  <c r="E667" i="132"/>
  <c r="F667" i="132" s="1"/>
  <c r="D667" i="132"/>
  <c r="C667" i="132"/>
  <c r="L666" i="132"/>
  <c r="E666" i="132"/>
  <c r="F666" i="132" s="1"/>
  <c r="D666" i="132"/>
  <c r="C666" i="132"/>
  <c r="L665" i="132"/>
  <c r="E665" i="132"/>
  <c r="F665" i="132" s="1"/>
  <c r="D665" i="132"/>
  <c r="C665" i="132"/>
  <c r="L664" i="132"/>
  <c r="E664" i="132"/>
  <c r="F664" i="132" s="1"/>
  <c r="D664" i="132"/>
  <c r="C664" i="132"/>
  <c r="L663" i="132"/>
  <c r="E663" i="132"/>
  <c r="F663" i="132" s="1"/>
  <c r="D663" i="132"/>
  <c r="C663" i="132"/>
  <c r="L662" i="132"/>
  <c r="E662" i="132"/>
  <c r="F662" i="132" s="1"/>
  <c r="D662" i="132"/>
  <c r="C662" i="132"/>
  <c r="L661" i="132"/>
  <c r="E661" i="132"/>
  <c r="F661" i="132" s="1"/>
  <c r="D661" i="132"/>
  <c r="C661" i="132"/>
  <c r="L660" i="132"/>
  <c r="E660" i="132"/>
  <c r="F660" i="132" s="1"/>
  <c r="D660" i="132"/>
  <c r="C660" i="132"/>
  <c r="L659" i="132"/>
  <c r="E659" i="132"/>
  <c r="F659" i="132" s="1"/>
  <c r="D659" i="132"/>
  <c r="C659" i="132"/>
  <c r="L658" i="132"/>
  <c r="E658" i="132"/>
  <c r="F658" i="132" s="1"/>
  <c r="D658" i="132"/>
  <c r="C658" i="132"/>
  <c r="L657" i="132"/>
  <c r="E657" i="132"/>
  <c r="F657" i="132" s="1"/>
  <c r="D657" i="132"/>
  <c r="C657" i="132"/>
  <c r="L656" i="132"/>
  <c r="E656" i="132"/>
  <c r="F656" i="132" s="1"/>
  <c r="D656" i="132"/>
  <c r="C656" i="132"/>
  <c r="L655" i="132"/>
  <c r="E655" i="132"/>
  <c r="F655" i="132" s="1"/>
  <c r="D655" i="132"/>
  <c r="C655" i="132"/>
  <c r="L654" i="132"/>
  <c r="E654" i="132"/>
  <c r="F654" i="132" s="1"/>
  <c r="D654" i="132"/>
  <c r="C654" i="132"/>
  <c r="L653" i="132"/>
  <c r="E653" i="132"/>
  <c r="F653" i="132" s="1"/>
  <c r="D653" i="132"/>
  <c r="C653" i="132"/>
  <c r="L652" i="132"/>
  <c r="E652" i="132"/>
  <c r="F652" i="132" s="1"/>
  <c r="D652" i="132"/>
  <c r="C652" i="132"/>
  <c r="L651" i="132"/>
  <c r="E651" i="132"/>
  <c r="F651" i="132" s="1"/>
  <c r="D651" i="132"/>
  <c r="C651" i="132"/>
  <c r="L650" i="132"/>
  <c r="E650" i="132"/>
  <c r="E681" i="132" s="1"/>
  <c r="E849" i="132" s="1"/>
  <c r="D650" i="132"/>
  <c r="C650" i="132"/>
  <c r="L649" i="132"/>
  <c r="D649" i="132"/>
  <c r="C649" i="132"/>
  <c r="B649" i="132"/>
  <c r="A649" i="132"/>
  <c r="L647" i="132"/>
  <c r="E647" i="132"/>
  <c r="D647" i="132"/>
  <c r="C647" i="132"/>
  <c r="L646" i="132"/>
  <c r="E646" i="132"/>
  <c r="F646" i="132" s="1"/>
  <c r="D646" i="132"/>
  <c r="C646" i="132"/>
  <c r="E645" i="132"/>
  <c r="F645" i="132" s="1"/>
  <c r="D645" i="132"/>
  <c r="C645" i="132"/>
  <c r="L644" i="132"/>
  <c r="E644" i="132"/>
  <c r="F644" i="132" s="1"/>
  <c r="D644" i="132"/>
  <c r="C644" i="132"/>
  <c r="L643" i="132"/>
  <c r="E643" i="132"/>
  <c r="F643" i="132" s="1"/>
  <c r="D643" i="132"/>
  <c r="C643" i="132"/>
  <c r="L642" i="132"/>
  <c r="E642" i="132"/>
  <c r="F642" i="132" s="1"/>
  <c r="D642" i="132"/>
  <c r="C642" i="132"/>
  <c r="L641" i="132"/>
  <c r="E641" i="132"/>
  <c r="F641" i="132" s="1"/>
  <c r="D641" i="132"/>
  <c r="C641" i="132"/>
  <c r="L640" i="132"/>
  <c r="E640" i="132"/>
  <c r="F640" i="132" s="1"/>
  <c r="D640" i="132"/>
  <c r="C640" i="132"/>
  <c r="L639" i="132"/>
  <c r="E639" i="132"/>
  <c r="F639" i="132" s="1"/>
  <c r="D639" i="132"/>
  <c r="C639" i="132"/>
  <c r="L638" i="132"/>
  <c r="E638" i="132"/>
  <c r="F638" i="132" s="1"/>
  <c r="D638" i="132"/>
  <c r="C638" i="132"/>
  <c r="L637" i="132"/>
  <c r="E637" i="132"/>
  <c r="F637" i="132" s="1"/>
  <c r="D637" i="132"/>
  <c r="C637" i="132"/>
  <c r="L636" i="132"/>
  <c r="E636" i="132"/>
  <c r="F636" i="132" s="1"/>
  <c r="D636" i="132"/>
  <c r="C636" i="132"/>
  <c r="L635" i="132"/>
  <c r="E635" i="132"/>
  <c r="F635" i="132" s="1"/>
  <c r="D635" i="132"/>
  <c r="C635" i="132"/>
  <c r="L634" i="132"/>
  <c r="E634" i="132"/>
  <c r="F634" i="132" s="1"/>
  <c r="D634" i="132"/>
  <c r="C634" i="132"/>
  <c r="L633" i="132"/>
  <c r="E633" i="132"/>
  <c r="F633" i="132" s="1"/>
  <c r="D633" i="132"/>
  <c r="C633" i="132"/>
  <c r="L632" i="132"/>
  <c r="E632" i="132"/>
  <c r="F632" i="132" s="1"/>
  <c r="D632" i="132"/>
  <c r="C632" i="132"/>
  <c r="L631" i="132"/>
  <c r="E631" i="132"/>
  <c r="F631" i="132" s="1"/>
  <c r="D631" i="132"/>
  <c r="C631" i="132"/>
  <c r="L630" i="132"/>
  <c r="E630" i="132"/>
  <c r="F630" i="132" s="1"/>
  <c r="D630" i="132"/>
  <c r="C630" i="132"/>
  <c r="L629" i="132"/>
  <c r="E629" i="132"/>
  <c r="F629" i="132" s="1"/>
  <c r="D629" i="132"/>
  <c r="C629" i="132"/>
  <c r="L628" i="132"/>
  <c r="E628" i="132"/>
  <c r="F628" i="132" s="1"/>
  <c r="D628" i="132"/>
  <c r="C628" i="132"/>
  <c r="L627" i="132"/>
  <c r="E627" i="132"/>
  <c r="F627" i="132" s="1"/>
  <c r="D627" i="132"/>
  <c r="C627" i="132"/>
  <c r="L626" i="132"/>
  <c r="E626" i="132"/>
  <c r="F626" i="132" s="1"/>
  <c r="F647" i="132" s="1"/>
  <c r="D626" i="132"/>
  <c r="C626" i="132"/>
  <c r="L625" i="132"/>
  <c r="D625" i="132"/>
  <c r="C625" i="132"/>
  <c r="B625" i="132"/>
  <c r="A625" i="132"/>
  <c r="D623" i="132"/>
  <c r="C623" i="132"/>
  <c r="L622" i="132"/>
  <c r="E622" i="132"/>
  <c r="F622" i="132" s="1"/>
  <c r="D622" i="132"/>
  <c r="C622" i="132"/>
  <c r="L621" i="132"/>
  <c r="E621" i="132"/>
  <c r="F621" i="132" s="1"/>
  <c r="D621" i="132"/>
  <c r="C621" i="132"/>
  <c r="L620" i="132"/>
  <c r="E620" i="132"/>
  <c r="F620" i="132" s="1"/>
  <c r="D620" i="132"/>
  <c r="C620" i="132"/>
  <c r="L619" i="132"/>
  <c r="E619" i="132"/>
  <c r="F619" i="132" s="1"/>
  <c r="D619" i="132"/>
  <c r="C619" i="132"/>
  <c r="L618" i="132"/>
  <c r="E618" i="132"/>
  <c r="F618" i="132" s="1"/>
  <c r="D618" i="132"/>
  <c r="C618" i="132"/>
  <c r="L617" i="132"/>
  <c r="E617" i="132"/>
  <c r="F617" i="132" s="1"/>
  <c r="D617" i="132"/>
  <c r="C617" i="132"/>
  <c r="L616" i="132"/>
  <c r="E616" i="132"/>
  <c r="F616" i="132" s="1"/>
  <c r="D616" i="132"/>
  <c r="C616" i="132"/>
  <c r="L615" i="132"/>
  <c r="E615" i="132"/>
  <c r="F615" i="132" s="1"/>
  <c r="D615" i="132"/>
  <c r="C615" i="132"/>
  <c r="L614" i="132"/>
  <c r="E614" i="132"/>
  <c r="F614" i="132" s="1"/>
  <c r="D614" i="132"/>
  <c r="C614" i="132"/>
  <c r="L613" i="132"/>
  <c r="E613" i="132"/>
  <c r="F613" i="132" s="1"/>
  <c r="D613" i="132"/>
  <c r="C613" i="132"/>
  <c r="L612" i="132"/>
  <c r="E612" i="132"/>
  <c r="F612" i="132" s="1"/>
  <c r="D612" i="132"/>
  <c r="C612" i="132"/>
  <c r="L611" i="132"/>
  <c r="E611" i="132"/>
  <c r="F611" i="132" s="1"/>
  <c r="D611" i="132"/>
  <c r="C611" i="132"/>
  <c r="L610" i="132"/>
  <c r="E610" i="132"/>
  <c r="F610" i="132" s="1"/>
  <c r="D610" i="132"/>
  <c r="C610" i="132"/>
  <c r="L609" i="132"/>
  <c r="E609" i="132"/>
  <c r="F609" i="132" s="1"/>
  <c r="D609" i="132"/>
  <c r="C609" i="132"/>
  <c r="L608" i="132"/>
  <c r="E608" i="132"/>
  <c r="F608" i="132" s="1"/>
  <c r="D608" i="132"/>
  <c r="C608" i="132"/>
  <c r="L607" i="132"/>
  <c r="E607" i="132"/>
  <c r="F607" i="132" s="1"/>
  <c r="D607" i="132"/>
  <c r="C607" i="132"/>
  <c r="L606" i="132"/>
  <c r="E606" i="132"/>
  <c r="D606" i="132"/>
  <c r="C606" i="132"/>
  <c r="E605" i="132"/>
  <c r="F605" i="132" s="1"/>
  <c r="D605" i="132"/>
  <c r="C605" i="132"/>
  <c r="E604" i="132"/>
  <c r="F604" i="132" s="1"/>
  <c r="D604" i="132"/>
  <c r="C604" i="132"/>
  <c r="E603" i="132"/>
  <c r="F603" i="132" s="1"/>
  <c r="D603" i="132"/>
  <c r="C603" i="132"/>
  <c r="E602" i="132"/>
  <c r="F602" i="132" s="1"/>
  <c r="D602" i="132"/>
  <c r="C602" i="132"/>
  <c r="E601" i="132"/>
  <c r="F601" i="132" s="1"/>
  <c r="D601" i="132"/>
  <c r="C601" i="132"/>
  <c r="E600" i="132"/>
  <c r="F600" i="132" s="1"/>
  <c r="D600" i="132"/>
  <c r="C600" i="132"/>
  <c r="L599" i="132"/>
  <c r="D599" i="132"/>
  <c r="B599" i="132"/>
  <c r="A599" i="132"/>
  <c r="D597" i="132"/>
  <c r="L596" i="132"/>
  <c r="E596" i="132"/>
  <c r="F596" i="132" s="1"/>
  <c r="D596" i="132"/>
  <c r="C596" i="132"/>
  <c r="L595" i="132"/>
  <c r="E595" i="132"/>
  <c r="D595" i="132"/>
  <c r="C595" i="132"/>
  <c r="L594" i="132"/>
  <c r="E594" i="132"/>
  <c r="F594" i="132" s="1"/>
  <c r="D594" i="132"/>
  <c r="C594" i="132"/>
  <c r="L593" i="132"/>
  <c r="E593" i="132"/>
  <c r="D593" i="132"/>
  <c r="C593" i="132"/>
  <c r="L592" i="132"/>
  <c r="E592" i="132"/>
  <c r="F592" i="132" s="1"/>
  <c r="D592" i="132"/>
  <c r="C592" i="132"/>
  <c r="L591" i="132"/>
  <c r="E591" i="132"/>
  <c r="F591" i="132" s="1"/>
  <c r="D591" i="132"/>
  <c r="C591" i="132"/>
  <c r="L590" i="132"/>
  <c r="E590" i="132"/>
  <c r="F590" i="132" s="1"/>
  <c r="D590" i="132"/>
  <c r="C590" i="132"/>
  <c r="L589" i="132"/>
  <c r="E589" i="132"/>
  <c r="F589" i="132" s="1"/>
  <c r="D589" i="132"/>
  <c r="C589" i="132"/>
  <c r="L588" i="132"/>
  <c r="E588" i="132"/>
  <c r="F588" i="132" s="1"/>
  <c r="D588" i="132"/>
  <c r="C588" i="132"/>
  <c r="L587" i="132"/>
  <c r="E587" i="132"/>
  <c r="F587" i="132" s="1"/>
  <c r="D587" i="132"/>
  <c r="C587" i="132"/>
  <c r="L586" i="132"/>
  <c r="E586" i="132"/>
  <c r="F586" i="132" s="1"/>
  <c r="D586" i="132"/>
  <c r="C586" i="132"/>
  <c r="L585" i="132"/>
  <c r="E585" i="132"/>
  <c r="F585" i="132" s="1"/>
  <c r="D585" i="132"/>
  <c r="C585" i="132"/>
  <c r="L584" i="132"/>
  <c r="E584" i="132"/>
  <c r="F584" i="132" s="1"/>
  <c r="D584" i="132"/>
  <c r="C584" i="132"/>
  <c r="L583" i="132"/>
  <c r="E583" i="132"/>
  <c r="F583" i="132" s="1"/>
  <c r="D583" i="132"/>
  <c r="C583" i="132"/>
  <c r="L582" i="132"/>
  <c r="E582" i="132"/>
  <c r="F582" i="132" s="1"/>
  <c r="D582" i="132"/>
  <c r="C582" i="132"/>
  <c r="L581" i="132"/>
  <c r="E581" i="132"/>
  <c r="F581" i="132" s="1"/>
  <c r="D581" i="132"/>
  <c r="C581" i="132"/>
  <c r="L580" i="132"/>
  <c r="E580" i="132"/>
  <c r="F580" i="132" s="1"/>
  <c r="D580" i="132"/>
  <c r="C580" i="132"/>
  <c r="L579" i="132"/>
  <c r="E579" i="132"/>
  <c r="F579" i="132" s="1"/>
  <c r="D579" i="132"/>
  <c r="C579" i="132"/>
  <c r="L578" i="132"/>
  <c r="E578" i="132"/>
  <c r="F578" i="132" s="1"/>
  <c r="D578" i="132"/>
  <c r="C578" i="132"/>
  <c r="L577" i="132"/>
  <c r="D577" i="132"/>
  <c r="C577" i="132"/>
  <c r="L576" i="132"/>
  <c r="E576" i="132"/>
  <c r="E597" i="132" s="1"/>
  <c r="E846" i="132" s="1"/>
  <c r="D576" i="132"/>
  <c r="C576" i="132"/>
  <c r="L575" i="132"/>
  <c r="D575" i="132"/>
  <c r="C575" i="132"/>
  <c r="L574" i="132"/>
  <c r="D574" i="132"/>
  <c r="C574" i="132"/>
  <c r="B574" i="132"/>
  <c r="A574" i="132"/>
  <c r="D572" i="132"/>
  <c r="L571" i="132"/>
  <c r="E571" i="132"/>
  <c r="E572" i="132" s="1"/>
  <c r="E845" i="132" s="1"/>
  <c r="D571" i="132"/>
  <c r="C571" i="132"/>
  <c r="L570" i="132"/>
  <c r="D570" i="132"/>
  <c r="B570" i="132"/>
  <c r="A570" i="132"/>
  <c r="D568" i="132"/>
  <c r="L567" i="132"/>
  <c r="E567" i="132"/>
  <c r="F567" i="132" s="1"/>
  <c r="D567" i="132"/>
  <c r="C567" i="132"/>
  <c r="L566" i="132"/>
  <c r="E566" i="132"/>
  <c r="F566" i="132" s="1"/>
  <c r="D566" i="132"/>
  <c r="C566" i="132"/>
  <c r="L565" i="132"/>
  <c r="E565" i="132"/>
  <c r="F565" i="132" s="1"/>
  <c r="D565" i="132"/>
  <c r="C565" i="132"/>
  <c r="L564" i="132"/>
  <c r="E564" i="132"/>
  <c r="F564" i="132" s="1"/>
  <c r="D564" i="132"/>
  <c r="C564" i="132"/>
  <c r="L563" i="132"/>
  <c r="E563" i="132"/>
  <c r="F563" i="132" s="1"/>
  <c r="D563" i="132"/>
  <c r="C563" i="132"/>
  <c r="L562" i="132"/>
  <c r="E562" i="132"/>
  <c r="F562" i="132" s="1"/>
  <c r="D562" i="132"/>
  <c r="C562" i="132"/>
  <c r="L561" i="132"/>
  <c r="E561" i="132"/>
  <c r="F561" i="132" s="1"/>
  <c r="D561" i="132"/>
  <c r="C561" i="132"/>
  <c r="L560" i="132"/>
  <c r="E560" i="132"/>
  <c r="F560" i="132" s="1"/>
  <c r="D560" i="132"/>
  <c r="C560" i="132"/>
  <c r="L559" i="132"/>
  <c r="E559" i="132"/>
  <c r="F559" i="132" s="1"/>
  <c r="D559" i="132"/>
  <c r="C559" i="132"/>
  <c r="L558" i="132"/>
  <c r="E558" i="132"/>
  <c r="F558" i="132" s="1"/>
  <c r="D558" i="132"/>
  <c r="C558" i="132"/>
  <c r="L557" i="132"/>
  <c r="E557" i="132"/>
  <c r="F557" i="132" s="1"/>
  <c r="D557" i="132"/>
  <c r="C557" i="132"/>
  <c r="L556" i="132"/>
  <c r="E556" i="132"/>
  <c r="F556" i="132" s="1"/>
  <c r="D556" i="132"/>
  <c r="C556" i="132"/>
  <c r="L555" i="132"/>
  <c r="E555" i="132"/>
  <c r="F555" i="132" s="1"/>
  <c r="D555" i="132"/>
  <c r="C555" i="132"/>
  <c r="L554" i="132"/>
  <c r="E554" i="132"/>
  <c r="F554" i="132" s="1"/>
  <c r="D554" i="132"/>
  <c r="C554" i="132"/>
  <c r="L553" i="132"/>
  <c r="E553" i="132"/>
  <c r="F553" i="132" s="1"/>
  <c r="D553" i="132"/>
  <c r="C553" i="132"/>
  <c r="L552" i="132"/>
  <c r="E552" i="132"/>
  <c r="F552" i="132" s="1"/>
  <c r="D552" i="132"/>
  <c r="C552" i="132"/>
  <c r="L551" i="132"/>
  <c r="E551" i="132"/>
  <c r="F551" i="132" s="1"/>
  <c r="D551" i="132"/>
  <c r="C551" i="132"/>
  <c r="L550" i="132"/>
  <c r="E550" i="132"/>
  <c r="F550" i="132" s="1"/>
  <c r="D550" i="132"/>
  <c r="C550" i="132"/>
  <c r="L549" i="132"/>
  <c r="E549" i="132"/>
  <c r="F549" i="132" s="1"/>
  <c r="D549" i="132"/>
  <c r="C549" i="132"/>
  <c r="L548" i="132"/>
  <c r="E548" i="132"/>
  <c r="F548" i="132" s="1"/>
  <c r="D548" i="132"/>
  <c r="C548" i="132"/>
  <c r="L547" i="132"/>
  <c r="E547" i="132"/>
  <c r="F547" i="132" s="1"/>
  <c r="D547" i="132"/>
  <c r="C547" i="132"/>
  <c r="L546" i="132"/>
  <c r="E546" i="132"/>
  <c r="F546" i="132" s="1"/>
  <c r="D546" i="132"/>
  <c r="C546" i="132"/>
  <c r="L545" i="132"/>
  <c r="E545" i="132"/>
  <c r="F545" i="132" s="1"/>
  <c r="D545" i="132"/>
  <c r="C545" i="132"/>
  <c r="L544" i="132"/>
  <c r="E544" i="132"/>
  <c r="F544" i="132" s="1"/>
  <c r="D544" i="132"/>
  <c r="C544" i="132"/>
  <c r="L543" i="132"/>
  <c r="E543" i="132"/>
  <c r="F543" i="132" s="1"/>
  <c r="D543" i="132"/>
  <c r="C543" i="132"/>
  <c r="L542" i="132"/>
  <c r="E542" i="132"/>
  <c r="F542" i="132" s="1"/>
  <c r="D542" i="132"/>
  <c r="C542" i="132"/>
  <c r="L541" i="132"/>
  <c r="E541" i="132"/>
  <c r="F541" i="132" s="1"/>
  <c r="D541" i="132"/>
  <c r="C541" i="132"/>
  <c r="L540" i="132"/>
  <c r="E540" i="132"/>
  <c r="F540" i="132" s="1"/>
  <c r="D540" i="132"/>
  <c r="C540" i="132"/>
  <c r="L539" i="132"/>
  <c r="E539" i="132"/>
  <c r="F539" i="132" s="1"/>
  <c r="D539" i="132"/>
  <c r="C539" i="132"/>
  <c r="L538" i="132"/>
  <c r="E538" i="132"/>
  <c r="F538" i="132" s="1"/>
  <c r="D538" i="132"/>
  <c r="C538" i="132"/>
  <c r="L537" i="132"/>
  <c r="E537" i="132"/>
  <c r="F537" i="132" s="1"/>
  <c r="D537" i="132"/>
  <c r="C537" i="132"/>
  <c r="L536" i="132"/>
  <c r="E536" i="132"/>
  <c r="F536" i="132" s="1"/>
  <c r="D536" i="132"/>
  <c r="C536" i="132"/>
  <c r="L535" i="132"/>
  <c r="E535" i="132"/>
  <c r="F535" i="132" s="1"/>
  <c r="D535" i="132"/>
  <c r="C535" i="132"/>
  <c r="L534" i="132"/>
  <c r="E534" i="132"/>
  <c r="F534" i="132" s="1"/>
  <c r="D534" i="132"/>
  <c r="C534" i="132"/>
  <c r="L533" i="132"/>
  <c r="E533" i="132"/>
  <c r="F533" i="132" s="1"/>
  <c r="D533" i="132"/>
  <c r="C533" i="132"/>
  <c r="L532" i="132"/>
  <c r="E532" i="132"/>
  <c r="F532" i="132" s="1"/>
  <c r="D532" i="132"/>
  <c r="C532" i="132"/>
  <c r="L531" i="132"/>
  <c r="E531" i="132"/>
  <c r="F531" i="132" s="1"/>
  <c r="D531" i="132"/>
  <c r="C531" i="132"/>
  <c r="L530" i="132"/>
  <c r="E530" i="132"/>
  <c r="F530" i="132" s="1"/>
  <c r="D530" i="132"/>
  <c r="C530" i="132"/>
  <c r="L529" i="132"/>
  <c r="E529" i="132"/>
  <c r="F529" i="132" s="1"/>
  <c r="D529" i="132"/>
  <c r="C529" i="132"/>
  <c r="L528" i="132"/>
  <c r="E528" i="132"/>
  <c r="F528" i="132" s="1"/>
  <c r="D528" i="132"/>
  <c r="C528" i="132"/>
  <c r="L527" i="132"/>
  <c r="E527" i="132"/>
  <c r="F527" i="132" s="1"/>
  <c r="D527" i="132"/>
  <c r="C527" i="132"/>
  <c r="L526" i="132"/>
  <c r="E526" i="132"/>
  <c r="F526" i="132" s="1"/>
  <c r="D526" i="132"/>
  <c r="C526" i="132"/>
  <c r="L525" i="132"/>
  <c r="E525" i="132"/>
  <c r="F525" i="132" s="1"/>
  <c r="D525" i="132"/>
  <c r="C525" i="132"/>
  <c r="L524" i="132"/>
  <c r="E524" i="132"/>
  <c r="F524" i="132" s="1"/>
  <c r="D524" i="132"/>
  <c r="C524" i="132"/>
  <c r="L523" i="132"/>
  <c r="E523" i="132"/>
  <c r="F523" i="132" s="1"/>
  <c r="D523" i="132"/>
  <c r="C523" i="132"/>
  <c r="L522" i="132"/>
  <c r="E522" i="132"/>
  <c r="F522" i="132" s="1"/>
  <c r="D522" i="132"/>
  <c r="C522" i="132"/>
  <c r="L521" i="132"/>
  <c r="E521" i="132"/>
  <c r="F521" i="132" s="1"/>
  <c r="D521" i="132"/>
  <c r="C521" i="132"/>
  <c r="L520" i="132"/>
  <c r="E520" i="132"/>
  <c r="F520" i="132" s="1"/>
  <c r="D520" i="132"/>
  <c r="C520" i="132"/>
  <c r="L519" i="132"/>
  <c r="E519" i="132"/>
  <c r="F519" i="132" s="1"/>
  <c r="D519" i="132"/>
  <c r="C519" i="132"/>
  <c r="L518" i="132"/>
  <c r="E518" i="132"/>
  <c r="E568" i="132" s="1"/>
  <c r="E844" i="132" s="1"/>
  <c r="D518" i="132"/>
  <c r="C518" i="132"/>
  <c r="L517" i="132"/>
  <c r="D517" i="132"/>
  <c r="B517" i="132"/>
  <c r="A517" i="132"/>
  <c r="D515" i="132"/>
  <c r="E514" i="132"/>
  <c r="F514" i="132" s="1"/>
  <c r="D514" i="132"/>
  <c r="C514" i="132"/>
  <c r="L513" i="132"/>
  <c r="E513" i="132"/>
  <c r="F513" i="132" s="1"/>
  <c r="D513" i="132"/>
  <c r="C513" i="132"/>
  <c r="L512" i="132"/>
  <c r="E512" i="132"/>
  <c r="F512" i="132" s="1"/>
  <c r="D512" i="132"/>
  <c r="C512" i="132"/>
  <c r="L511" i="132"/>
  <c r="E511" i="132"/>
  <c r="F511" i="132" s="1"/>
  <c r="D511" i="132"/>
  <c r="C511" i="132"/>
  <c r="L510" i="132"/>
  <c r="E510" i="132"/>
  <c r="F510" i="132" s="1"/>
  <c r="D510" i="132"/>
  <c r="C510" i="132"/>
  <c r="L509" i="132"/>
  <c r="E509" i="132"/>
  <c r="F509" i="132" s="1"/>
  <c r="D509" i="132"/>
  <c r="C509" i="132"/>
  <c r="L508" i="132"/>
  <c r="E508" i="132"/>
  <c r="F508" i="132" s="1"/>
  <c r="D508" i="132"/>
  <c r="C508" i="132"/>
  <c r="L507" i="132"/>
  <c r="E507" i="132"/>
  <c r="F507" i="132" s="1"/>
  <c r="D507" i="132"/>
  <c r="C507" i="132"/>
  <c r="L506" i="132"/>
  <c r="E506" i="132"/>
  <c r="F506" i="132" s="1"/>
  <c r="D506" i="132"/>
  <c r="C506" i="132"/>
  <c r="L505" i="132"/>
  <c r="E505" i="132"/>
  <c r="F505" i="132" s="1"/>
  <c r="D505" i="132"/>
  <c r="C505" i="132"/>
  <c r="L504" i="132"/>
  <c r="E504" i="132"/>
  <c r="F504" i="132" s="1"/>
  <c r="D504" i="132"/>
  <c r="C504" i="132"/>
  <c r="L503" i="132"/>
  <c r="E503" i="132"/>
  <c r="F503" i="132" s="1"/>
  <c r="D503" i="132"/>
  <c r="C503" i="132"/>
  <c r="L502" i="132"/>
  <c r="E502" i="132"/>
  <c r="F502" i="132" s="1"/>
  <c r="D502" i="132"/>
  <c r="C502" i="132"/>
  <c r="L501" i="132"/>
  <c r="E501" i="132"/>
  <c r="F501" i="132" s="1"/>
  <c r="D501" i="132"/>
  <c r="C501" i="132"/>
  <c r="L500" i="132"/>
  <c r="E500" i="132"/>
  <c r="F500" i="132" s="1"/>
  <c r="D500" i="132"/>
  <c r="C500" i="132"/>
  <c r="L499" i="132"/>
  <c r="E499" i="132"/>
  <c r="F499" i="132" s="1"/>
  <c r="D499" i="132"/>
  <c r="C499" i="132"/>
  <c r="L498" i="132"/>
  <c r="E498" i="132"/>
  <c r="F498" i="132" s="1"/>
  <c r="D498" i="132"/>
  <c r="C498" i="132"/>
  <c r="L497" i="132"/>
  <c r="E497" i="132"/>
  <c r="F497" i="132" s="1"/>
  <c r="D497" i="132"/>
  <c r="C497" i="132"/>
  <c r="L496" i="132"/>
  <c r="E496" i="132"/>
  <c r="F496" i="132" s="1"/>
  <c r="D496" i="132"/>
  <c r="C496" i="132"/>
  <c r="L495" i="132"/>
  <c r="E495" i="132"/>
  <c r="F495" i="132" s="1"/>
  <c r="D495" i="132"/>
  <c r="C495" i="132"/>
  <c r="L494" i="132"/>
  <c r="E494" i="132"/>
  <c r="F494" i="132" s="1"/>
  <c r="D494" i="132"/>
  <c r="C494" i="132"/>
  <c r="L493" i="132"/>
  <c r="E493" i="132"/>
  <c r="F493" i="132" s="1"/>
  <c r="D493" i="132"/>
  <c r="C493" i="132"/>
  <c r="L492" i="132"/>
  <c r="E492" i="132"/>
  <c r="F492" i="132" s="1"/>
  <c r="D492" i="132"/>
  <c r="C492" i="132"/>
  <c r="L491" i="132"/>
  <c r="E491" i="132"/>
  <c r="F491" i="132" s="1"/>
  <c r="D491" i="132"/>
  <c r="C491" i="132"/>
  <c r="L490" i="132"/>
  <c r="E490" i="132"/>
  <c r="F490" i="132" s="1"/>
  <c r="D490" i="132"/>
  <c r="C490" i="132"/>
  <c r="L489" i="132"/>
  <c r="E489" i="132"/>
  <c r="F489" i="132" s="1"/>
  <c r="D489" i="132"/>
  <c r="C489" i="132"/>
  <c r="L488" i="132"/>
  <c r="E488" i="132"/>
  <c r="F488" i="132" s="1"/>
  <c r="D488" i="132"/>
  <c r="C488" i="132"/>
  <c r="L487" i="132"/>
  <c r="E487" i="132"/>
  <c r="F487" i="132" s="1"/>
  <c r="D487" i="132"/>
  <c r="C487" i="132"/>
  <c r="L486" i="132"/>
  <c r="E486" i="132"/>
  <c r="F486" i="132" s="1"/>
  <c r="D486" i="132"/>
  <c r="C486" i="132"/>
  <c r="L485" i="132"/>
  <c r="E485" i="132"/>
  <c r="F485" i="132" s="1"/>
  <c r="D485" i="132"/>
  <c r="C485" i="132"/>
  <c r="L484" i="132"/>
  <c r="E484" i="132"/>
  <c r="F484" i="132" s="1"/>
  <c r="D484" i="132"/>
  <c r="C484" i="132"/>
  <c r="L483" i="132"/>
  <c r="E483" i="132"/>
  <c r="F483" i="132" s="1"/>
  <c r="D483" i="132"/>
  <c r="C483" i="132"/>
  <c r="L482" i="132"/>
  <c r="E482" i="132"/>
  <c r="F482" i="132" s="1"/>
  <c r="D482" i="132"/>
  <c r="C482" i="132"/>
  <c r="L481" i="132"/>
  <c r="E481" i="132"/>
  <c r="F481" i="132" s="1"/>
  <c r="D481" i="132"/>
  <c r="C481" i="132"/>
  <c r="L480" i="132"/>
  <c r="E480" i="132"/>
  <c r="F480" i="132" s="1"/>
  <c r="D480" i="132"/>
  <c r="C480" i="132"/>
  <c r="L479" i="132"/>
  <c r="E479" i="132"/>
  <c r="F479" i="132" s="1"/>
  <c r="D479" i="132"/>
  <c r="C479" i="132"/>
  <c r="L478" i="132"/>
  <c r="E478" i="132"/>
  <c r="F478" i="132" s="1"/>
  <c r="D478" i="132"/>
  <c r="C478" i="132"/>
  <c r="L477" i="132"/>
  <c r="E477" i="132"/>
  <c r="F477" i="132" s="1"/>
  <c r="D477" i="132"/>
  <c r="C477" i="132"/>
  <c r="L476" i="132"/>
  <c r="E476" i="132"/>
  <c r="F476" i="132" s="1"/>
  <c r="D476" i="132"/>
  <c r="C476" i="132"/>
  <c r="L475" i="132"/>
  <c r="E475" i="132"/>
  <c r="F475" i="132" s="1"/>
  <c r="D475" i="132"/>
  <c r="C475" i="132"/>
  <c r="L474" i="132"/>
  <c r="E474" i="132"/>
  <c r="F474" i="132" s="1"/>
  <c r="D474" i="132"/>
  <c r="C474" i="132"/>
  <c r="L473" i="132"/>
  <c r="E473" i="132"/>
  <c r="F473" i="132" s="1"/>
  <c r="D473" i="132"/>
  <c r="C473" i="132"/>
  <c r="L472" i="132"/>
  <c r="E472" i="132"/>
  <c r="F472" i="132" s="1"/>
  <c r="D472" i="132"/>
  <c r="C472" i="132"/>
  <c r="L471" i="132"/>
  <c r="E471" i="132"/>
  <c r="F471" i="132" s="1"/>
  <c r="D471" i="132"/>
  <c r="C471" i="132"/>
  <c r="L470" i="132"/>
  <c r="E470" i="132"/>
  <c r="F470" i="132" s="1"/>
  <c r="D470" i="132"/>
  <c r="C470" i="132"/>
  <c r="L469" i="132"/>
  <c r="E469" i="132"/>
  <c r="F469" i="132" s="1"/>
  <c r="D469" i="132"/>
  <c r="C469" i="132"/>
  <c r="L468" i="132"/>
  <c r="E468" i="132"/>
  <c r="F468" i="132" s="1"/>
  <c r="D468" i="132"/>
  <c r="C468" i="132"/>
  <c r="L467" i="132"/>
  <c r="E467" i="132"/>
  <c r="F467" i="132" s="1"/>
  <c r="D467" i="132"/>
  <c r="C467" i="132"/>
  <c r="L466" i="132"/>
  <c r="E466" i="132"/>
  <c r="F466" i="132" s="1"/>
  <c r="D466" i="132"/>
  <c r="C466" i="132"/>
  <c r="L465" i="132"/>
  <c r="E465" i="132"/>
  <c r="F465" i="132" s="1"/>
  <c r="D465" i="132"/>
  <c r="C465" i="132"/>
  <c r="L464" i="132"/>
  <c r="E464" i="132"/>
  <c r="F464" i="132" s="1"/>
  <c r="D464" i="132"/>
  <c r="C464" i="132"/>
  <c r="L463" i="132"/>
  <c r="E463" i="132"/>
  <c r="F463" i="132" s="1"/>
  <c r="D463" i="132"/>
  <c r="C463" i="132"/>
  <c r="L462" i="132"/>
  <c r="E462" i="132"/>
  <c r="F462" i="132" s="1"/>
  <c r="D462" i="132"/>
  <c r="C462" i="132"/>
  <c r="L461" i="132"/>
  <c r="E461" i="132"/>
  <c r="F461" i="132" s="1"/>
  <c r="D461" i="132"/>
  <c r="C461" i="132"/>
  <c r="L460" i="132"/>
  <c r="E460" i="132"/>
  <c r="F460" i="132" s="1"/>
  <c r="D460" i="132"/>
  <c r="C460" i="132"/>
  <c r="L459" i="132"/>
  <c r="E459" i="132"/>
  <c r="F459" i="132" s="1"/>
  <c r="D459" i="132"/>
  <c r="C459" i="132"/>
  <c r="L458" i="132"/>
  <c r="E458" i="132"/>
  <c r="F458" i="132" s="1"/>
  <c r="D458" i="132"/>
  <c r="C458" i="132"/>
  <c r="L457" i="132"/>
  <c r="E457" i="132"/>
  <c r="F457" i="132" s="1"/>
  <c r="D457" i="132"/>
  <c r="C457" i="132"/>
  <c r="L456" i="132"/>
  <c r="E456" i="132"/>
  <c r="F456" i="132" s="1"/>
  <c r="D456" i="132"/>
  <c r="C456" i="132"/>
  <c r="L455" i="132"/>
  <c r="E455" i="132"/>
  <c r="F455" i="132" s="1"/>
  <c r="D455" i="132"/>
  <c r="C455" i="132"/>
  <c r="L454" i="132"/>
  <c r="E454" i="132"/>
  <c r="F454" i="132" s="1"/>
  <c r="D454" i="132"/>
  <c r="C454" i="132"/>
  <c r="L453" i="132"/>
  <c r="E453" i="132"/>
  <c r="F453" i="132" s="1"/>
  <c r="D453" i="132"/>
  <c r="C453" i="132"/>
  <c r="L452" i="132"/>
  <c r="E452" i="132"/>
  <c r="F452" i="132" s="1"/>
  <c r="D452" i="132"/>
  <c r="C452" i="132"/>
  <c r="L451" i="132"/>
  <c r="E451" i="132"/>
  <c r="F451" i="132" s="1"/>
  <c r="D451" i="132"/>
  <c r="C451" i="132"/>
  <c r="L450" i="132"/>
  <c r="E450" i="132"/>
  <c r="F450" i="132" s="1"/>
  <c r="D450" i="132"/>
  <c r="C450" i="132"/>
  <c r="L449" i="132"/>
  <c r="E449" i="132"/>
  <c r="F449" i="132" s="1"/>
  <c r="D449" i="132"/>
  <c r="C449" i="132"/>
  <c r="L448" i="132"/>
  <c r="E448" i="132"/>
  <c r="F448" i="132" s="1"/>
  <c r="D448" i="132"/>
  <c r="C448" i="132"/>
  <c r="L447" i="132"/>
  <c r="E447" i="132"/>
  <c r="F447" i="132" s="1"/>
  <c r="D447" i="132"/>
  <c r="C447" i="132"/>
  <c r="L446" i="132"/>
  <c r="E446" i="132"/>
  <c r="F446" i="132" s="1"/>
  <c r="D446" i="132"/>
  <c r="C446" i="132"/>
  <c r="L445" i="132"/>
  <c r="E445" i="132"/>
  <c r="F445" i="132" s="1"/>
  <c r="D445" i="132"/>
  <c r="C445" i="132"/>
  <c r="L444" i="132"/>
  <c r="E444" i="132"/>
  <c r="F444" i="132" s="1"/>
  <c r="D444" i="132"/>
  <c r="C444" i="132"/>
  <c r="L443" i="132"/>
  <c r="E443" i="132"/>
  <c r="F443" i="132" s="1"/>
  <c r="D443" i="132"/>
  <c r="C443" i="132"/>
  <c r="L442" i="132"/>
  <c r="E442" i="132"/>
  <c r="F442" i="132" s="1"/>
  <c r="D442" i="132"/>
  <c r="C442" i="132"/>
  <c r="L441" i="132"/>
  <c r="E441" i="132"/>
  <c r="F441" i="132" s="1"/>
  <c r="D441" i="132"/>
  <c r="C441" i="132"/>
  <c r="L440" i="132"/>
  <c r="E440" i="132"/>
  <c r="F440" i="132" s="1"/>
  <c r="D440" i="132"/>
  <c r="C440" i="132"/>
  <c r="L439" i="132"/>
  <c r="E439" i="132"/>
  <c r="F439" i="132" s="1"/>
  <c r="D439" i="132"/>
  <c r="C439" i="132"/>
  <c r="L438" i="132"/>
  <c r="E438" i="132"/>
  <c r="F438" i="132" s="1"/>
  <c r="D438" i="132"/>
  <c r="C438" i="132"/>
  <c r="L437" i="132"/>
  <c r="E437" i="132"/>
  <c r="F437" i="132" s="1"/>
  <c r="D437" i="132"/>
  <c r="C437" i="132"/>
  <c r="L436" i="132"/>
  <c r="E436" i="132"/>
  <c r="F436" i="132" s="1"/>
  <c r="D436" i="132"/>
  <c r="C436" i="132"/>
  <c r="L435" i="132"/>
  <c r="E435" i="132"/>
  <c r="F435" i="132" s="1"/>
  <c r="D435" i="132"/>
  <c r="C435" i="132"/>
  <c r="L434" i="132"/>
  <c r="E434" i="132"/>
  <c r="F434" i="132" s="1"/>
  <c r="D434" i="132"/>
  <c r="C434" i="132"/>
  <c r="L433" i="132"/>
  <c r="E433" i="132"/>
  <c r="D433" i="132"/>
  <c r="L432" i="132"/>
  <c r="E432" i="132"/>
  <c r="E515" i="132" s="1"/>
  <c r="E843" i="132" s="1"/>
  <c r="D432" i="132"/>
  <c r="C432" i="132"/>
  <c r="L431" i="132"/>
  <c r="D431" i="132"/>
  <c r="B431" i="132"/>
  <c r="A431" i="132"/>
  <c r="D429" i="132"/>
  <c r="L428" i="132"/>
  <c r="E428" i="132"/>
  <c r="F428" i="132" s="1"/>
  <c r="D428" i="132"/>
  <c r="C428" i="132"/>
  <c r="L427" i="132"/>
  <c r="E427" i="132"/>
  <c r="F427" i="132" s="1"/>
  <c r="D427" i="132"/>
  <c r="C427" i="132"/>
  <c r="L426" i="132"/>
  <c r="E426" i="132"/>
  <c r="F426" i="132" s="1"/>
  <c r="D426" i="132"/>
  <c r="C426" i="132"/>
  <c r="L425" i="132"/>
  <c r="E425" i="132"/>
  <c r="E429" i="132" s="1"/>
  <c r="E842" i="132" s="1"/>
  <c r="D425" i="132"/>
  <c r="C425" i="132"/>
  <c r="L424" i="132"/>
  <c r="D424" i="132"/>
  <c r="B424" i="132"/>
  <c r="A424" i="132"/>
  <c r="D422" i="132"/>
  <c r="L421" i="132"/>
  <c r="E421" i="132"/>
  <c r="F421" i="132" s="1"/>
  <c r="D421" i="132"/>
  <c r="C421" i="132"/>
  <c r="E420" i="132"/>
  <c r="F420" i="132" s="1"/>
  <c r="D420" i="132"/>
  <c r="C420" i="132"/>
  <c r="E419" i="132"/>
  <c r="F419" i="132" s="1"/>
  <c r="D419" i="132"/>
  <c r="C419" i="132"/>
  <c r="E418" i="132"/>
  <c r="F418" i="132" s="1"/>
  <c r="D418" i="132"/>
  <c r="C418" i="132"/>
  <c r="E417" i="132"/>
  <c r="F417" i="132" s="1"/>
  <c r="D417" i="132"/>
  <c r="C417" i="132"/>
  <c r="L416" i="132"/>
  <c r="E416" i="132"/>
  <c r="F416" i="132" s="1"/>
  <c r="D416" i="132"/>
  <c r="C416" i="132"/>
  <c r="L415" i="132"/>
  <c r="E415" i="132"/>
  <c r="F415" i="132" s="1"/>
  <c r="D415" i="132"/>
  <c r="C415" i="132"/>
  <c r="L414" i="132"/>
  <c r="E414" i="132"/>
  <c r="F414" i="132" s="1"/>
  <c r="D414" i="132"/>
  <c r="C414" i="132"/>
  <c r="L413" i="132"/>
  <c r="E413" i="132"/>
  <c r="F413" i="132" s="1"/>
  <c r="D413" i="132"/>
  <c r="C413" i="132"/>
  <c r="L412" i="132"/>
  <c r="E412" i="132"/>
  <c r="F412" i="132" s="1"/>
  <c r="D412" i="132"/>
  <c r="C412" i="132"/>
  <c r="L411" i="132"/>
  <c r="E411" i="132"/>
  <c r="F411" i="132" s="1"/>
  <c r="D411" i="132"/>
  <c r="C411" i="132"/>
  <c r="L410" i="132"/>
  <c r="E410" i="132"/>
  <c r="F410" i="132" s="1"/>
  <c r="D410" i="132"/>
  <c r="C410" i="132"/>
  <c r="L409" i="132"/>
  <c r="E409" i="132"/>
  <c r="F409" i="132" s="1"/>
  <c r="D409" i="132"/>
  <c r="C409" i="132"/>
  <c r="L408" i="132"/>
  <c r="E408" i="132"/>
  <c r="F408" i="132" s="1"/>
  <c r="D408" i="132"/>
  <c r="C408" i="132"/>
  <c r="L407" i="132"/>
  <c r="E407" i="132"/>
  <c r="F407" i="132" s="1"/>
  <c r="D407" i="132"/>
  <c r="C407" i="132"/>
  <c r="L406" i="132"/>
  <c r="E406" i="132"/>
  <c r="F406" i="132" s="1"/>
  <c r="D406" i="132"/>
  <c r="C406" i="132"/>
  <c r="L405" i="132"/>
  <c r="E405" i="132"/>
  <c r="F405" i="132" s="1"/>
  <c r="D405" i="132"/>
  <c r="C405" i="132"/>
  <c r="L404" i="132"/>
  <c r="E404" i="132"/>
  <c r="F404" i="132" s="1"/>
  <c r="D404" i="132"/>
  <c r="C404" i="132"/>
  <c r="L403" i="132"/>
  <c r="E403" i="132"/>
  <c r="F403" i="132" s="1"/>
  <c r="D403" i="132"/>
  <c r="C403" i="132"/>
  <c r="L402" i="132"/>
  <c r="E402" i="132"/>
  <c r="F402" i="132" s="1"/>
  <c r="D402" i="132"/>
  <c r="C402" i="132"/>
  <c r="L401" i="132"/>
  <c r="E401" i="132"/>
  <c r="F401" i="132" s="1"/>
  <c r="D401" i="132"/>
  <c r="C401" i="132"/>
  <c r="L400" i="132"/>
  <c r="E400" i="132"/>
  <c r="F400" i="132" s="1"/>
  <c r="D400" i="132"/>
  <c r="C400" i="132"/>
  <c r="L399" i="132"/>
  <c r="E399" i="132"/>
  <c r="F399" i="132" s="1"/>
  <c r="D399" i="132"/>
  <c r="C399" i="132"/>
  <c r="L398" i="132"/>
  <c r="E398" i="132"/>
  <c r="F398" i="132" s="1"/>
  <c r="D398" i="132"/>
  <c r="C398" i="132"/>
  <c r="L397" i="132"/>
  <c r="E397" i="132"/>
  <c r="F397" i="132" s="1"/>
  <c r="D397" i="132"/>
  <c r="C397" i="132"/>
  <c r="L396" i="132"/>
  <c r="E396" i="132"/>
  <c r="F396" i="132" s="1"/>
  <c r="D396" i="132"/>
  <c r="C396" i="132"/>
  <c r="L395" i="132"/>
  <c r="E395" i="132"/>
  <c r="F395" i="132" s="1"/>
  <c r="D395" i="132"/>
  <c r="C395" i="132"/>
  <c r="L394" i="132"/>
  <c r="E394" i="132"/>
  <c r="F394" i="132" s="1"/>
  <c r="D394" i="132"/>
  <c r="C394" i="132"/>
  <c r="L393" i="132"/>
  <c r="E393" i="132"/>
  <c r="F393" i="132" s="1"/>
  <c r="D393" i="132"/>
  <c r="C393" i="132"/>
  <c r="L392" i="132"/>
  <c r="E392" i="132"/>
  <c r="F392" i="132" s="1"/>
  <c r="D392" i="132"/>
  <c r="C392" i="132"/>
  <c r="L391" i="132"/>
  <c r="E391" i="132"/>
  <c r="F391" i="132" s="1"/>
  <c r="D391" i="132"/>
  <c r="C391" i="132"/>
  <c r="L390" i="132"/>
  <c r="E390" i="132"/>
  <c r="F390" i="132" s="1"/>
  <c r="D390" i="132"/>
  <c r="C390" i="132"/>
  <c r="L389" i="132"/>
  <c r="E389" i="132"/>
  <c r="F389" i="132" s="1"/>
  <c r="D389" i="132"/>
  <c r="C389" i="132"/>
  <c r="L388" i="132"/>
  <c r="E388" i="132"/>
  <c r="F388" i="132" s="1"/>
  <c r="D388" i="132"/>
  <c r="C388" i="132"/>
  <c r="L387" i="132"/>
  <c r="E387" i="132"/>
  <c r="F387" i="132" s="1"/>
  <c r="D387" i="132"/>
  <c r="C387" i="132"/>
  <c r="L386" i="132"/>
  <c r="E386" i="132"/>
  <c r="F386" i="132" s="1"/>
  <c r="D386" i="132"/>
  <c r="C386" i="132"/>
  <c r="L385" i="132"/>
  <c r="E385" i="132"/>
  <c r="F385" i="132" s="1"/>
  <c r="D385" i="132"/>
  <c r="C385" i="132"/>
  <c r="L384" i="132"/>
  <c r="E384" i="132"/>
  <c r="F384" i="132" s="1"/>
  <c r="D384" i="132"/>
  <c r="C384" i="132"/>
  <c r="L383" i="132"/>
  <c r="E383" i="132"/>
  <c r="E422" i="132" s="1"/>
  <c r="E841" i="132" s="1"/>
  <c r="D383" i="132"/>
  <c r="C383" i="132"/>
  <c r="L382" i="132"/>
  <c r="D382" i="132"/>
  <c r="C382" i="132"/>
  <c r="B382" i="132"/>
  <c r="A382" i="132"/>
  <c r="D380" i="132"/>
  <c r="L379" i="132"/>
  <c r="E379" i="132"/>
  <c r="F379" i="132" s="1"/>
  <c r="D379" i="132"/>
  <c r="C379" i="132"/>
  <c r="L378" i="132"/>
  <c r="E378" i="132"/>
  <c r="F378" i="132" s="1"/>
  <c r="D378" i="132"/>
  <c r="C378" i="132"/>
  <c r="L377" i="132"/>
  <c r="E377" i="132"/>
  <c r="F377" i="132" s="1"/>
  <c r="D377" i="132"/>
  <c r="C377" i="132"/>
  <c r="L376" i="132"/>
  <c r="E376" i="132"/>
  <c r="F376" i="132" s="1"/>
  <c r="D376" i="132"/>
  <c r="C376" i="132"/>
  <c r="L375" i="132"/>
  <c r="E375" i="132"/>
  <c r="F375" i="132" s="1"/>
  <c r="D375" i="132"/>
  <c r="C375" i="132"/>
  <c r="L374" i="132"/>
  <c r="E374" i="132"/>
  <c r="F374" i="132" s="1"/>
  <c r="D374" i="132"/>
  <c r="C374" i="132"/>
  <c r="L373" i="132"/>
  <c r="E373" i="132"/>
  <c r="F373" i="132" s="1"/>
  <c r="D373" i="132"/>
  <c r="C373" i="132"/>
  <c r="L372" i="132"/>
  <c r="D372" i="132"/>
  <c r="B372" i="132"/>
  <c r="A372" i="132"/>
  <c r="D370" i="132"/>
  <c r="E369" i="132"/>
  <c r="F369" i="132" s="1"/>
  <c r="D369" i="132"/>
  <c r="L368" i="132"/>
  <c r="E368" i="132"/>
  <c r="F368" i="132" s="1"/>
  <c r="D368" i="132"/>
  <c r="C368" i="132"/>
  <c r="L367" i="132"/>
  <c r="E367" i="132"/>
  <c r="F367" i="132" s="1"/>
  <c r="D367" i="132"/>
  <c r="C367" i="132"/>
  <c r="L366" i="132"/>
  <c r="E366" i="132"/>
  <c r="F366" i="132" s="1"/>
  <c r="D366" i="132"/>
  <c r="C366" i="132"/>
  <c r="L365" i="132"/>
  <c r="E365" i="132"/>
  <c r="F365" i="132" s="1"/>
  <c r="D365" i="132"/>
  <c r="C365" i="132"/>
  <c r="L364" i="132"/>
  <c r="E364" i="132"/>
  <c r="F364" i="132" s="1"/>
  <c r="D364" i="132"/>
  <c r="C364" i="132"/>
  <c r="L363" i="132"/>
  <c r="E363" i="132"/>
  <c r="F363" i="132" s="1"/>
  <c r="D363" i="132"/>
  <c r="C363" i="132"/>
  <c r="L362" i="132"/>
  <c r="E362" i="132"/>
  <c r="F362" i="132" s="1"/>
  <c r="D362" i="132"/>
  <c r="C362" i="132"/>
  <c r="L361" i="132"/>
  <c r="E361" i="132"/>
  <c r="F361" i="132" s="1"/>
  <c r="D361" i="132"/>
  <c r="C361" i="132"/>
  <c r="L360" i="132"/>
  <c r="E360" i="132"/>
  <c r="F360" i="132" s="1"/>
  <c r="D360" i="132"/>
  <c r="C360" i="132"/>
  <c r="L359" i="132"/>
  <c r="E359" i="132"/>
  <c r="F359" i="132" s="1"/>
  <c r="D359" i="132"/>
  <c r="C359" i="132"/>
  <c r="L358" i="132"/>
  <c r="E358" i="132"/>
  <c r="F358" i="132" s="1"/>
  <c r="D358" i="132"/>
  <c r="C358" i="132"/>
  <c r="L357" i="132"/>
  <c r="E357" i="132"/>
  <c r="F357" i="132" s="1"/>
  <c r="D357" i="132"/>
  <c r="C357" i="132"/>
  <c r="L356" i="132"/>
  <c r="E356" i="132"/>
  <c r="F356" i="132" s="1"/>
  <c r="D356" i="132"/>
  <c r="C356" i="132"/>
  <c r="L355" i="132"/>
  <c r="E355" i="132"/>
  <c r="F355" i="132" s="1"/>
  <c r="D355" i="132"/>
  <c r="C355" i="132"/>
  <c r="L354" i="132"/>
  <c r="E354" i="132"/>
  <c r="F354" i="132" s="1"/>
  <c r="D354" i="132"/>
  <c r="C354" i="132"/>
  <c r="L353" i="132"/>
  <c r="E353" i="132"/>
  <c r="F353" i="132" s="1"/>
  <c r="D353" i="132"/>
  <c r="C353" i="132"/>
  <c r="L352" i="132"/>
  <c r="E352" i="132"/>
  <c r="F352" i="132" s="1"/>
  <c r="D352" i="132"/>
  <c r="C352" i="132"/>
  <c r="L351" i="132"/>
  <c r="E351" i="132"/>
  <c r="F351" i="132" s="1"/>
  <c r="D351" i="132"/>
  <c r="C351" i="132"/>
  <c r="L350" i="132"/>
  <c r="E350" i="132"/>
  <c r="F350" i="132" s="1"/>
  <c r="D350" i="132"/>
  <c r="C350" i="132"/>
  <c r="L349" i="132"/>
  <c r="E349" i="132"/>
  <c r="F349" i="132" s="1"/>
  <c r="D349" i="132"/>
  <c r="C349" i="132"/>
  <c r="L348" i="132"/>
  <c r="E348" i="132"/>
  <c r="F348" i="132" s="1"/>
  <c r="D348" i="132"/>
  <c r="C348" i="132"/>
  <c r="L347" i="132"/>
  <c r="E347" i="132"/>
  <c r="F347" i="132" s="1"/>
  <c r="D347" i="132"/>
  <c r="C347" i="132"/>
  <c r="L346" i="132"/>
  <c r="E346" i="132"/>
  <c r="F346" i="132" s="1"/>
  <c r="D346" i="132"/>
  <c r="C346" i="132"/>
  <c r="L345" i="132"/>
  <c r="E345" i="132"/>
  <c r="F345" i="132" s="1"/>
  <c r="D345" i="132"/>
  <c r="C345" i="132"/>
  <c r="L344" i="132"/>
  <c r="E344" i="132"/>
  <c r="F344" i="132" s="1"/>
  <c r="D344" i="132"/>
  <c r="C344" i="132"/>
  <c r="L343" i="132"/>
  <c r="E343" i="132"/>
  <c r="F343" i="132" s="1"/>
  <c r="D343" i="132"/>
  <c r="C343" i="132"/>
  <c r="L342" i="132"/>
  <c r="E342" i="132"/>
  <c r="F342" i="132" s="1"/>
  <c r="D342" i="132"/>
  <c r="C342" i="132"/>
  <c r="L341" i="132"/>
  <c r="E341" i="132"/>
  <c r="F341" i="132" s="1"/>
  <c r="D341" i="132"/>
  <c r="C341" i="132"/>
  <c r="L340" i="132"/>
  <c r="E340" i="132"/>
  <c r="F340" i="132" s="1"/>
  <c r="D340" i="132"/>
  <c r="C340" i="132"/>
  <c r="L339" i="132"/>
  <c r="E339" i="132"/>
  <c r="F339" i="132" s="1"/>
  <c r="D339" i="132"/>
  <c r="C339" i="132"/>
  <c r="L338" i="132"/>
  <c r="E338" i="132"/>
  <c r="F338" i="132" s="1"/>
  <c r="D338" i="132"/>
  <c r="C338" i="132"/>
  <c r="L337" i="132"/>
  <c r="E337" i="132"/>
  <c r="F337" i="132" s="1"/>
  <c r="D337" i="132"/>
  <c r="C337" i="132"/>
  <c r="L336" i="132"/>
  <c r="E336" i="132"/>
  <c r="F336" i="132" s="1"/>
  <c r="D336" i="132"/>
  <c r="C336" i="132"/>
  <c r="L335" i="132"/>
  <c r="E335" i="132"/>
  <c r="F335" i="132" s="1"/>
  <c r="D335" i="132"/>
  <c r="C335" i="132"/>
  <c r="L334" i="132"/>
  <c r="E334" i="132"/>
  <c r="F334" i="132" s="1"/>
  <c r="D334" i="132"/>
  <c r="C334" i="132"/>
  <c r="L333" i="132"/>
  <c r="E333" i="132"/>
  <c r="F333" i="132" s="1"/>
  <c r="D333" i="132"/>
  <c r="C333" i="132"/>
  <c r="L332" i="132"/>
  <c r="E332" i="132"/>
  <c r="F332" i="132" s="1"/>
  <c r="D332" i="132"/>
  <c r="C332" i="132"/>
  <c r="L331" i="132"/>
  <c r="E331" i="132"/>
  <c r="F331" i="132" s="1"/>
  <c r="D331" i="132"/>
  <c r="C331" i="132"/>
  <c r="L330" i="132"/>
  <c r="E330" i="132"/>
  <c r="F330" i="132" s="1"/>
  <c r="D330" i="132"/>
  <c r="C330" i="132"/>
  <c r="L329" i="132"/>
  <c r="E329" i="132"/>
  <c r="F329" i="132" s="1"/>
  <c r="D329" i="132"/>
  <c r="C329" i="132"/>
  <c r="L328" i="132"/>
  <c r="E328" i="132"/>
  <c r="F328" i="132" s="1"/>
  <c r="D328" i="132"/>
  <c r="C328" i="132"/>
  <c r="L327" i="132"/>
  <c r="E327" i="132"/>
  <c r="F327" i="132" s="1"/>
  <c r="D327" i="132"/>
  <c r="C327" i="132"/>
  <c r="L326" i="132"/>
  <c r="E326" i="132"/>
  <c r="F326" i="132" s="1"/>
  <c r="D326" i="132"/>
  <c r="C326" i="132"/>
  <c r="L325" i="132"/>
  <c r="E325" i="132"/>
  <c r="F325" i="132" s="1"/>
  <c r="D325" i="132"/>
  <c r="C325" i="132"/>
  <c r="L324" i="132"/>
  <c r="E324" i="132"/>
  <c r="F324" i="132" s="1"/>
  <c r="D324" i="132"/>
  <c r="C324" i="132"/>
  <c r="L323" i="132"/>
  <c r="E323" i="132"/>
  <c r="F323" i="132" s="1"/>
  <c r="D323" i="132"/>
  <c r="C323" i="132"/>
  <c r="L322" i="132"/>
  <c r="E322" i="132"/>
  <c r="F322" i="132" s="1"/>
  <c r="D322" i="132"/>
  <c r="C322" i="132"/>
  <c r="L321" i="132"/>
  <c r="E321" i="132"/>
  <c r="F321" i="132" s="1"/>
  <c r="D321" i="132"/>
  <c r="C321" i="132"/>
  <c r="L320" i="132"/>
  <c r="E320" i="132"/>
  <c r="F320" i="132" s="1"/>
  <c r="D320" i="132"/>
  <c r="C320" i="132"/>
  <c r="L319" i="132"/>
  <c r="E319" i="132"/>
  <c r="F319" i="132" s="1"/>
  <c r="D319" i="132"/>
  <c r="C319" i="132"/>
  <c r="L318" i="132"/>
  <c r="E318" i="132"/>
  <c r="F318" i="132" s="1"/>
  <c r="D318" i="132"/>
  <c r="C318" i="132"/>
  <c r="L317" i="132"/>
  <c r="E317" i="132"/>
  <c r="F317" i="132" s="1"/>
  <c r="D317" i="132"/>
  <c r="C317" i="132"/>
  <c r="L316" i="132"/>
  <c r="E316" i="132"/>
  <c r="F316" i="132" s="1"/>
  <c r="D316" i="132"/>
  <c r="C316" i="132"/>
  <c r="L315" i="132"/>
  <c r="E315" i="132"/>
  <c r="F315" i="132" s="1"/>
  <c r="D315" i="132"/>
  <c r="C315" i="132"/>
  <c r="L314" i="132"/>
  <c r="E314" i="132"/>
  <c r="F314" i="132" s="1"/>
  <c r="D314" i="132"/>
  <c r="C314" i="132"/>
  <c r="L313" i="132"/>
  <c r="E313" i="132"/>
  <c r="F313" i="132" s="1"/>
  <c r="D313" i="132"/>
  <c r="C313" i="132"/>
  <c r="L312" i="132"/>
  <c r="E312" i="132"/>
  <c r="F312" i="132" s="1"/>
  <c r="D312" i="132"/>
  <c r="C312" i="132"/>
  <c r="L311" i="132"/>
  <c r="E311" i="132"/>
  <c r="F311" i="132" s="1"/>
  <c r="D311" i="132"/>
  <c r="C311" i="132"/>
  <c r="L310" i="132"/>
  <c r="E310" i="132"/>
  <c r="F310" i="132" s="1"/>
  <c r="D310" i="132"/>
  <c r="C310" i="132"/>
  <c r="L309" i="132"/>
  <c r="E309" i="132"/>
  <c r="F309" i="132" s="1"/>
  <c r="D309" i="132"/>
  <c r="C309" i="132"/>
  <c r="L308" i="132"/>
  <c r="E308" i="132"/>
  <c r="F308" i="132" s="1"/>
  <c r="D308" i="132"/>
  <c r="C308" i="132"/>
  <c r="L307" i="132"/>
  <c r="E307" i="132"/>
  <c r="F307" i="132" s="1"/>
  <c r="D307" i="132"/>
  <c r="C307" i="132"/>
  <c r="L306" i="132"/>
  <c r="E306" i="132"/>
  <c r="F306" i="132" s="1"/>
  <c r="D306" i="132"/>
  <c r="C306" i="132"/>
  <c r="L305" i="132"/>
  <c r="E305" i="132"/>
  <c r="F305" i="132" s="1"/>
  <c r="D305" i="132"/>
  <c r="C305" i="132"/>
  <c r="L304" i="132"/>
  <c r="E304" i="132"/>
  <c r="F304" i="132" s="1"/>
  <c r="D304" i="132"/>
  <c r="C304" i="132"/>
  <c r="L303" i="132"/>
  <c r="E303" i="132"/>
  <c r="F303" i="132" s="1"/>
  <c r="D303" i="132"/>
  <c r="C303" i="132"/>
  <c r="L302" i="132"/>
  <c r="E302" i="132"/>
  <c r="F302" i="132" s="1"/>
  <c r="D302" i="132"/>
  <c r="C302" i="132"/>
  <c r="L301" i="132"/>
  <c r="E301" i="132"/>
  <c r="F301" i="132" s="1"/>
  <c r="D301" i="132"/>
  <c r="C301" i="132"/>
  <c r="L300" i="132"/>
  <c r="E300" i="132"/>
  <c r="F300" i="132" s="1"/>
  <c r="D300" i="132"/>
  <c r="C300" i="132"/>
  <c r="L299" i="132"/>
  <c r="E299" i="132"/>
  <c r="F299" i="132" s="1"/>
  <c r="D299" i="132"/>
  <c r="C299" i="132"/>
  <c r="L298" i="132"/>
  <c r="E298" i="132"/>
  <c r="F298" i="132" s="1"/>
  <c r="D298" i="132"/>
  <c r="C298" i="132"/>
  <c r="L297" i="132"/>
  <c r="E297" i="132"/>
  <c r="F297" i="132" s="1"/>
  <c r="D297" i="132"/>
  <c r="C297" i="132"/>
  <c r="L296" i="132"/>
  <c r="E296" i="132"/>
  <c r="F296" i="132" s="1"/>
  <c r="D296" i="132"/>
  <c r="C296" i="132"/>
  <c r="L295" i="132"/>
  <c r="E295" i="132"/>
  <c r="F295" i="132" s="1"/>
  <c r="D295" i="132"/>
  <c r="C295" i="132"/>
  <c r="L294" i="132"/>
  <c r="E294" i="132"/>
  <c r="F294" i="132" s="1"/>
  <c r="D294" i="132"/>
  <c r="C294" i="132"/>
  <c r="L293" i="132"/>
  <c r="E293" i="132"/>
  <c r="F293" i="132" s="1"/>
  <c r="D293" i="132"/>
  <c r="C293" i="132"/>
  <c r="L292" i="132"/>
  <c r="E292" i="132"/>
  <c r="E370" i="132" s="1"/>
  <c r="E839" i="132" s="1"/>
  <c r="D292" i="132"/>
  <c r="C292" i="132"/>
  <c r="L291" i="132"/>
  <c r="D291" i="132"/>
  <c r="B291" i="132"/>
  <c r="A291" i="132"/>
  <c r="L288" i="132"/>
  <c r="E288" i="132"/>
  <c r="F288" i="132" s="1"/>
  <c r="D288" i="132"/>
  <c r="C288" i="132"/>
  <c r="L287" i="132"/>
  <c r="E287" i="132"/>
  <c r="F287" i="132" s="1"/>
  <c r="D287" i="132"/>
  <c r="C287" i="132"/>
  <c r="L286" i="132"/>
  <c r="F286" i="132"/>
  <c r="E286" i="132"/>
  <c r="D286" i="132"/>
  <c r="C286" i="132"/>
  <c r="L285" i="132"/>
  <c r="E285" i="132"/>
  <c r="F285" i="132" s="1"/>
  <c r="D285" i="132"/>
  <c r="C285" i="132"/>
  <c r="L284" i="132"/>
  <c r="E284" i="132"/>
  <c r="F284" i="132" s="1"/>
  <c r="D284" i="132"/>
  <c r="C284" i="132"/>
  <c r="L283" i="132"/>
  <c r="E283" i="132"/>
  <c r="F283" i="132" s="1"/>
  <c r="D283" i="132"/>
  <c r="C283" i="132"/>
  <c r="L282" i="132"/>
  <c r="E282" i="132"/>
  <c r="F282" i="132" s="1"/>
  <c r="D282" i="132"/>
  <c r="C282" i="132"/>
  <c r="L281" i="132"/>
  <c r="E281" i="132"/>
  <c r="F281" i="132" s="1"/>
  <c r="D281" i="132"/>
  <c r="C281" i="132"/>
  <c r="L280" i="132"/>
  <c r="E280" i="132"/>
  <c r="F280" i="132" s="1"/>
  <c r="D280" i="132"/>
  <c r="C280" i="132"/>
  <c r="L279" i="132"/>
  <c r="E279" i="132"/>
  <c r="F279" i="132" s="1"/>
  <c r="D279" i="132"/>
  <c r="C279" i="132"/>
  <c r="L278" i="132"/>
  <c r="E278" i="132"/>
  <c r="D278" i="132"/>
  <c r="C278" i="132"/>
  <c r="L277" i="132"/>
  <c r="E277" i="132"/>
  <c r="F277" i="132" s="1"/>
  <c r="D277" i="132"/>
  <c r="C277" i="132"/>
  <c r="L276" i="132"/>
  <c r="E276" i="132"/>
  <c r="F276" i="132" s="1"/>
  <c r="D276" i="132"/>
  <c r="C276" i="132"/>
  <c r="L275" i="132"/>
  <c r="E275" i="132"/>
  <c r="F275" i="132" s="1"/>
  <c r="D275" i="132"/>
  <c r="C275" i="132"/>
  <c r="L274" i="132"/>
  <c r="E274" i="132"/>
  <c r="F274" i="132" s="1"/>
  <c r="D274" i="132"/>
  <c r="C274" i="132"/>
  <c r="L273" i="132"/>
  <c r="E273" i="132"/>
  <c r="F273" i="132" s="1"/>
  <c r="D273" i="132"/>
  <c r="C273" i="132"/>
  <c r="L272" i="132"/>
  <c r="E272" i="132"/>
  <c r="F272" i="132" s="1"/>
  <c r="D272" i="132"/>
  <c r="C272" i="132"/>
  <c r="L271" i="132"/>
  <c r="E271" i="132"/>
  <c r="F271" i="132" s="1"/>
  <c r="D271" i="132"/>
  <c r="C271" i="132"/>
  <c r="L270" i="132"/>
  <c r="E270" i="132"/>
  <c r="F270" i="132" s="1"/>
  <c r="D270" i="132"/>
  <c r="C270" i="132"/>
  <c r="L269" i="132"/>
  <c r="E269" i="132"/>
  <c r="F269" i="132" s="1"/>
  <c r="D269" i="132"/>
  <c r="C269" i="132"/>
  <c r="L268" i="132"/>
  <c r="E268" i="132"/>
  <c r="F268" i="132" s="1"/>
  <c r="D268" i="132"/>
  <c r="C268" i="132"/>
  <c r="L267" i="132"/>
  <c r="E267" i="132"/>
  <c r="F267" i="132" s="1"/>
  <c r="D267" i="132"/>
  <c r="C267" i="132"/>
  <c r="L266" i="132"/>
  <c r="E266" i="132"/>
  <c r="F266" i="132" s="1"/>
  <c r="D266" i="132"/>
  <c r="C266" i="132"/>
  <c r="L265" i="132"/>
  <c r="E265" i="132"/>
  <c r="F265" i="132" s="1"/>
  <c r="D265" i="132"/>
  <c r="C265" i="132"/>
  <c r="L264" i="132"/>
  <c r="E264" i="132"/>
  <c r="F264" i="132" s="1"/>
  <c r="D264" i="132"/>
  <c r="C264" i="132"/>
  <c r="L263" i="132"/>
  <c r="E263" i="132"/>
  <c r="F263" i="132" s="1"/>
  <c r="D263" i="132"/>
  <c r="C263" i="132"/>
  <c r="L262" i="132"/>
  <c r="E262" i="132"/>
  <c r="F262" i="132" s="1"/>
  <c r="D262" i="132"/>
  <c r="C262" i="132"/>
  <c r="L261" i="132"/>
  <c r="E261" i="132"/>
  <c r="F261" i="132" s="1"/>
  <c r="D261" i="132"/>
  <c r="C261" i="132"/>
  <c r="L260" i="132"/>
  <c r="E260" i="132"/>
  <c r="F260" i="132" s="1"/>
  <c r="D260" i="132"/>
  <c r="C260" i="132"/>
  <c r="L259" i="132"/>
  <c r="E259" i="132"/>
  <c r="F259" i="132" s="1"/>
  <c r="D259" i="132"/>
  <c r="C259" i="132"/>
  <c r="L258" i="132"/>
  <c r="E258" i="132"/>
  <c r="F258" i="132" s="1"/>
  <c r="D258" i="132"/>
  <c r="C258" i="132"/>
  <c r="L257" i="132"/>
  <c r="E257" i="132"/>
  <c r="F257" i="132" s="1"/>
  <c r="D257" i="132"/>
  <c r="C257" i="132"/>
  <c r="L256" i="132"/>
  <c r="E256" i="132"/>
  <c r="F256" i="132" s="1"/>
  <c r="D256" i="132"/>
  <c r="C256" i="132"/>
  <c r="L255" i="132"/>
  <c r="E255" i="132"/>
  <c r="F255" i="132" s="1"/>
  <c r="D255" i="132"/>
  <c r="C255" i="132"/>
  <c r="L254" i="132"/>
  <c r="E254" i="132"/>
  <c r="F254" i="132" s="1"/>
  <c r="D254" i="132"/>
  <c r="C254" i="132"/>
  <c r="L253" i="132"/>
  <c r="D253" i="132"/>
  <c r="B253" i="132"/>
  <c r="A253" i="132"/>
  <c r="D251" i="132"/>
  <c r="C251" i="132"/>
  <c r="L250" i="132"/>
  <c r="E250" i="132"/>
  <c r="F250" i="132" s="1"/>
  <c r="D250" i="132"/>
  <c r="C250" i="132"/>
  <c r="L249" i="132"/>
  <c r="E249" i="132"/>
  <c r="F249" i="132" s="1"/>
  <c r="D249" i="132"/>
  <c r="C249" i="132"/>
  <c r="L248" i="132"/>
  <c r="E248" i="132"/>
  <c r="F248" i="132" s="1"/>
  <c r="D248" i="132"/>
  <c r="C248" i="132"/>
  <c r="L247" i="132"/>
  <c r="E247" i="132"/>
  <c r="F247" i="132" s="1"/>
  <c r="D247" i="132"/>
  <c r="C247" i="132"/>
  <c r="L246" i="132"/>
  <c r="E246" i="132"/>
  <c r="F246" i="132" s="1"/>
  <c r="D246" i="132"/>
  <c r="C246" i="132"/>
  <c r="L245" i="132"/>
  <c r="E245" i="132"/>
  <c r="F245" i="132" s="1"/>
  <c r="D245" i="132"/>
  <c r="C245" i="132"/>
  <c r="L244" i="132"/>
  <c r="E244" i="132"/>
  <c r="F244" i="132" s="1"/>
  <c r="D244" i="132"/>
  <c r="C244" i="132"/>
  <c r="L243" i="132"/>
  <c r="E243" i="132"/>
  <c r="F243" i="132" s="1"/>
  <c r="D243" i="132"/>
  <c r="C243" i="132"/>
  <c r="L242" i="132"/>
  <c r="E242" i="132"/>
  <c r="F242" i="132" s="1"/>
  <c r="D242" i="132"/>
  <c r="C242" i="132"/>
  <c r="L241" i="132"/>
  <c r="E241" i="132"/>
  <c r="F241" i="132" s="1"/>
  <c r="D241" i="132"/>
  <c r="C241" i="132"/>
  <c r="L240" i="132"/>
  <c r="E240" i="132"/>
  <c r="F240" i="132" s="1"/>
  <c r="D240" i="132"/>
  <c r="C240" i="132"/>
  <c r="L239" i="132"/>
  <c r="E239" i="132"/>
  <c r="F239" i="132" s="1"/>
  <c r="D239" i="132"/>
  <c r="C239" i="132"/>
  <c r="L238" i="132"/>
  <c r="E238" i="132"/>
  <c r="E251" i="132" s="1"/>
  <c r="E837" i="132" s="1"/>
  <c r="D238" i="132"/>
  <c r="C238" i="132"/>
  <c r="L237" i="132"/>
  <c r="D237" i="132"/>
  <c r="B237" i="132"/>
  <c r="A237" i="132"/>
  <c r="C235" i="132"/>
  <c r="E234" i="132"/>
  <c r="F234" i="132" s="1"/>
  <c r="D234" i="132"/>
  <c r="C234" i="132"/>
  <c r="E233" i="132"/>
  <c r="F233" i="132" s="1"/>
  <c r="D233" i="132"/>
  <c r="C233" i="132"/>
  <c r="E232" i="132"/>
  <c r="F232" i="132" s="1"/>
  <c r="D232" i="132"/>
  <c r="C232" i="132"/>
  <c r="E231" i="132"/>
  <c r="F231" i="132" s="1"/>
  <c r="D231" i="132"/>
  <c r="C231" i="132"/>
  <c r="L230" i="132"/>
  <c r="D230" i="132"/>
  <c r="C230" i="132"/>
  <c r="E229" i="132"/>
  <c r="F229" i="132" s="1"/>
  <c r="D229" i="132"/>
  <c r="C229" i="132"/>
  <c r="E228" i="132"/>
  <c r="F228" i="132" s="1"/>
  <c r="D228" i="132"/>
  <c r="C228" i="132"/>
  <c r="E227" i="132"/>
  <c r="F227" i="132" s="1"/>
  <c r="D227" i="132"/>
  <c r="C227" i="132"/>
  <c r="E226" i="132"/>
  <c r="F226" i="132" s="1"/>
  <c r="D226" i="132"/>
  <c r="C226" i="132"/>
  <c r="E225" i="132"/>
  <c r="F225" i="132" s="1"/>
  <c r="D225" i="132"/>
  <c r="C225" i="132"/>
  <c r="E224" i="132"/>
  <c r="F224" i="132" s="1"/>
  <c r="D224" i="132"/>
  <c r="C224" i="132"/>
  <c r="E223" i="132"/>
  <c r="F223" i="132" s="1"/>
  <c r="D223" i="132"/>
  <c r="C223" i="132"/>
  <c r="E222" i="132"/>
  <c r="F222" i="132" s="1"/>
  <c r="D222" i="132"/>
  <c r="C222" i="132"/>
  <c r="E221" i="132"/>
  <c r="F221" i="132" s="1"/>
  <c r="D221" i="132"/>
  <c r="C221" i="132"/>
  <c r="E220" i="132"/>
  <c r="F220" i="132" s="1"/>
  <c r="D220" i="132"/>
  <c r="C220" i="132"/>
  <c r="D219" i="132"/>
  <c r="C219" i="132"/>
  <c r="E218" i="132"/>
  <c r="F218" i="132" s="1"/>
  <c r="D218" i="132"/>
  <c r="C218" i="132"/>
  <c r="D217" i="132"/>
  <c r="C217" i="132"/>
  <c r="E216" i="132"/>
  <c r="F216" i="132" s="1"/>
  <c r="D216" i="132"/>
  <c r="C216" i="132"/>
  <c r="E215" i="132"/>
  <c r="F215" i="132" s="1"/>
  <c r="D215" i="132"/>
  <c r="C215" i="132"/>
  <c r="L214" i="132"/>
  <c r="E214" i="132"/>
  <c r="F214" i="132" s="1"/>
  <c r="D214" i="132"/>
  <c r="C214" i="132"/>
  <c r="L213" i="132"/>
  <c r="E213" i="132"/>
  <c r="F213" i="132" s="1"/>
  <c r="D213" i="132"/>
  <c r="C213" i="132"/>
  <c r="L212" i="132"/>
  <c r="E212" i="132"/>
  <c r="F212" i="132" s="1"/>
  <c r="D212" i="132"/>
  <c r="C212" i="132"/>
  <c r="L211" i="132"/>
  <c r="D211" i="132"/>
  <c r="C211" i="132"/>
  <c r="L210" i="132"/>
  <c r="E210" i="132"/>
  <c r="F210" i="132" s="1"/>
  <c r="D210" i="132"/>
  <c r="C210" i="132"/>
  <c r="L209" i="132"/>
  <c r="E209" i="132"/>
  <c r="F209" i="132" s="1"/>
  <c r="D209" i="132"/>
  <c r="C209" i="132"/>
  <c r="L208" i="132"/>
  <c r="E208" i="132"/>
  <c r="F208" i="132" s="1"/>
  <c r="D208" i="132"/>
  <c r="C208" i="132"/>
  <c r="L207" i="132"/>
  <c r="E207" i="132"/>
  <c r="F207" i="132" s="1"/>
  <c r="D207" i="132"/>
  <c r="C207" i="132"/>
  <c r="L206" i="132"/>
  <c r="E206" i="132"/>
  <c r="F206" i="132" s="1"/>
  <c r="D206" i="132"/>
  <c r="C206" i="132"/>
  <c r="L205" i="132"/>
  <c r="E205" i="132"/>
  <c r="F205" i="132" s="1"/>
  <c r="D205" i="132"/>
  <c r="C205" i="132"/>
  <c r="L204" i="132"/>
  <c r="E204" i="132"/>
  <c r="F204" i="132" s="1"/>
  <c r="D204" i="132"/>
  <c r="C204" i="132"/>
  <c r="L203" i="132"/>
  <c r="E203" i="132"/>
  <c r="F203" i="132" s="1"/>
  <c r="D203" i="132"/>
  <c r="C203" i="132"/>
  <c r="L202" i="132"/>
  <c r="E202" i="132"/>
  <c r="F202" i="132" s="1"/>
  <c r="D202" i="132"/>
  <c r="C202" i="132"/>
  <c r="L201" i="132"/>
  <c r="E201" i="132"/>
  <c r="F201" i="132" s="1"/>
  <c r="D201" i="132"/>
  <c r="C201" i="132"/>
  <c r="L200" i="132"/>
  <c r="E200" i="132"/>
  <c r="F200" i="132" s="1"/>
  <c r="D200" i="132"/>
  <c r="C200" i="132"/>
  <c r="L199" i="132"/>
  <c r="E199" i="132"/>
  <c r="F199" i="132" s="1"/>
  <c r="D199" i="132"/>
  <c r="C199" i="132"/>
  <c r="L198" i="132"/>
  <c r="E198" i="132"/>
  <c r="F198" i="132" s="1"/>
  <c r="D198" i="132"/>
  <c r="C198" i="132"/>
  <c r="L197" i="132"/>
  <c r="D197" i="132"/>
  <c r="C197" i="132"/>
  <c r="L196" i="132"/>
  <c r="E196" i="132"/>
  <c r="F196" i="132" s="1"/>
  <c r="D196" i="132"/>
  <c r="C196" i="132"/>
  <c r="L195" i="132"/>
  <c r="E195" i="132"/>
  <c r="F195" i="132" s="1"/>
  <c r="D195" i="132"/>
  <c r="C195" i="132"/>
  <c r="L194" i="132"/>
  <c r="E194" i="132"/>
  <c r="F194" i="132" s="1"/>
  <c r="D194" i="132"/>
  <c r="C194" i="132"/>
  <c r="L193" i="132"/>
  <c r="E193" i="132"/>
  <c r="F193" i="132" s="1"/>
  <c r="D193" i="132"/>
  <c r="C193" i="132"/>
  <c r="L192" i="132"/>
  <c r="E192" i="132"/>
  <c r="F192" i="132" s="1"/>
  <c r="D192" i="132"/>
  <c r="C192" i="132"/>
  <c r="L191" i="132"/>
  <c r="E191" i="132"/>
  <c r="F191" i="132" s="1"/>
  <c r="D191" i="132"/>
  <c r="C191" i="132"/>
  <c r="L190" i="132"/>
  <c r="E190" i="132"/>
  <c r="F190" i="132" s="1"/>
  <c r="D190" i="132"/>
  <c r="C190" i="132"/>
  <c r="L189" i="132"/>
  <c r="E189" i="132"/>
  <c r="F189" i="132" s="1"/>
  <c r="D189" i="132"/>
  <c r="C189" i="132"/>
  <c r="L188" i="132"/>
  <c r="E188" i="132"/>
  <c r="F188" i="132" s="1"/>
  <c r="D188" i="132"/>
  <c r="C188" i="132"/>
  <c r="L187" i="132"/>
  <c r="E187" i="132"/>
  <c r="F187" i="132" s="1"/>
  <c r="D187" i="132"/>
  <c r="C187" i="132"/>
  <c r="L186" i="132"/>
  <c r="E186" i="132"/>
  <c r="F186" i="132" s="1"/>
  <c r="D186" i="132"/>
  <c r="C186" i="132"/>
  <c r="L185" i="132"/>
  <c r="E185" i="132"/>
  <c r="F185" i="132" s="1"/>
  <c r="D185" i="132"/>
  <c r="C185" i="132"/>
  <c r="L184" i="132"/>
  <c r="E184" i="132"/>
  <c r="E235" i="132" s="1"/>
  <c r="E836" i="132" s="1"/>
  <c r="D184" i="132"/>
  <c r="C184" i="132"/>
  <c r="L183" i="132"/>
  <c r="D183" i="132"/>
  <c r="B183" i="132"/>
  <c r="A183" i="132"/>
  <c r="D181" i="132"/>
  <c r="L180" i="132"/>
  <c r="E180" i="132"/>
  <c r="F180" i="132" s="1"/>
  <c r="D180" i="132"/>
  <c r="C180" i="132"/>
  <c r="L179" i="132"/>
  <c r="E179" i="132"/>
  <c r="F179" i="132" s="1"/>
  <c r="D179" i="132"/>
  <c r="C179" i="132"/>
  <c r="L178" i="132"/>
  <c r="E178" i="132"/>
  <c r="F178" i="132" s="1"/>
  <c r="D178" i="132"/>
  <c r="C178" i="132"/>
  <c r="L177" i="132"/>
  <c r="E177" i="132"/>
  <c r="F177" i="132" s="1"/>
  <c r="D177" i="132"/>
  <c r="C177" i="132"/>
  <c r="L176" i="132"/>
  <c r="E176" i="132"/>
  <c r="F176" i="132" s="1"/>
  <c r="D176" i="132"/>
  <c r="C176" i="132"/>
  <c r="L175" i="132"/>
  <c r="E175" i="132"/>
  <c r="F175" i="132" s="1"/>
  <c r="D175" i="132"/>
  <c r="C175" i="132"/>
  <c r="L174" i="132"/>
  <c r="E174" i="132"/>
  <c r="F174" i="132" s="1"/>
  <c r="D174" i="132"/>
  <c r="C174" i="132"/>
  <c r="L173" i="132"/>
  <c r="E173" i="132"/>
  <c r="F173" i="132" s="1"/>
  <c r="D173" i="132"/>
  <c r="C173" i="132"/>
  <c r="L172" i="132"/>
  <c r="E172" i="132"/>
  <c r="F172" i="132" s="1"/>
  <c r="D172" i="132"/>
  <c r="C172" i="132"/>
  <c r="L171" i="132"/>
  <c r="E171" i="132"/>
  <c r="F171" i="132" s="1"/>
  <c r="D171" i="132"/>
  <c r="C171" i="132"/>
  <c r="L170" i="132"/>
  <c r="E170" i="132"/>
  <c r="F170" i="132" s="1"/>
  <c r="D170" i="132"/>
  <c r="C170" i="132"/>
  <c r="L169" i="132"/>
  <c r="E169" i="132"/>
  <c r="F169" i="132" s="1"/>
  <c r="D169" i="132"/>
  <c r="C169" i="132"/>
  <c r="L168" i="132"/>
  <c r="E168" i="132"/>
  <c r="F168" i="132" s="1"/>
  <c r="D168" i="132"/>
  <c r="C168" i="132"/>
  <c r="L167" i="132"/>
  <c r="E167" i="132"/>
  <c r="F167" i="132" s="1"/>
  <c r="D167" i="132"/>
  <c r="C167" i="132"/>
  <c r="L166" i="132"/>
  <c r="E166" i="132"/>
  <c r="F166" i="132" s="1"/>
  <c r="D166" i="132"/>
  <c r="C166" i="132"/>
  <c r="E165" i="132"/>
  <c r="F165" i="132" s="1"/>
  <c r="D165" i="132"/>
  <c r="C165" i="132"/>
  <c r="E164" i="132"/>
  <c r="F164" i="132" s="1"/>
  <c r="D164" i="132"/>
  <c r="C164" i="132"/>
  <c r="E163" i="132"/>
  <c r="F163" i="132" s="1"/>
  <c r="D163" i="132"/>
  <c r="C163" i="132"/>
  <c r="E162" i="132"/>
  <c r="F162" i="132" s="1"/>
  <c r="D162" i="132"/>
  <c r="C162" i="132"/>
  <c r="E161" i="132"/>
  <c r="F161" i="132" s="1"/>
  <c r="D161" i="132"/>
  <c r="C161" i="132"/>
  <c r="E160" i="132"/>
  <c r="F160" i="132" s="1"/>
  <c r="D160" i="132"/>
  <c r="C160" i="132"/>
  <c r="E159" i="132"/>
  <c r="F159" i="132" s="1"/>
  <c r="D159" i="132"/>
  <c r="C159" i="132"/>
  <c r="E158" i="132"/>
  <c r="F158" i="132" s="1"/>
  <c r="D158" i="132"/>
  <c r="C158" i="132"/>
  <c r="E157" i="132"/>
  <c r="F157" i="132" s="1"/>
  <c r="D157" i="132"/>
  <c r="C157" i="132"/>
  <c r="E156" i="132"/>
  <c r="F156" i="132" s="1"/>
  <c r="D156" i="132"/>
  <c r="C156" i="132"/>
  <c r="E155" i="132"/>
  <c r="F155" i="132" s="1"/>
  <c r="D155" i="132"/>
  <c r="C155" i="132"/>
  <c r="E154" i="132"/>
  <c r="F154" i="132" s="1"/>
  <c r="D154" i="132"/>
  <c r="C154" i="132"/>
  <c r="E153" i="132"/>
  <c r="F153" i="132" s="1"/>
  <c r="D153" i="132"/>
  <c r="C153" i="132"/>
  <c r="E152" i="132"/>
  <c r="F152" i="132" s="1"/>
  <c r="D152" i="132"/>
  <c r="C152" i="132"/>
  <c r="E151" i="132"/>
  <c r="F151" i="132" s="1"/>
  <c r="D151" i="132"/>
  <c r="C151" i="132"/>
  <c r="E150" i="132"/>
  <c r="F150" i="132" s="1"/>
  <c r="D150" i="132"/>
  <c r="C150" i="132"/>
  <c r="E149" i="132"/>
  <c r="F149" i="132" s="1"/>
  <c r="D149" i="132"/>
  <c r="C149" i="132"/>
  <c r="E148" i="132"/>
  <c r="F148" i="132" s="1"/>
  <c r="D148" i="132"/>
  <c r="C148" i="132"/>
  <c r="E147" i="132"/>
  <c r="F147" i="132" s="1"/>
  <c r="D147" i="132"/>
  <c r="C147" i="132"/>
  <c r="E146" i="132"/>
  <c r="F146" i="132" s="1"/>
  <c r="D146" i="132"/>
  <c r="C146" i="132"/>
  <c r="E145" i="132"/>
  <c r="F145" i="132" s="1"/>
  <c r="D145" i="132"/>
  <c r="C145" i="132"/>
  <c r="E144" i="132"/>
  <c r="F144" i="132" s="1"/>
  <c r="D144" i="132"/>
  <c r="C144" i="132"/>
  <c r="E143" i="132"/>
  <c r="F143" i="132" s="1"/>
  <c r="D143" i="132"/>
  <c r="C143" i="132"/>
  <c r="E142" i="132"/>
  <c r="F142" i="132" s="1"/>
  <c r="D142" i="132"/>
  <c r="C142" i="132"/>
  <c r="E141" i="132"/>
  <c r="F141" i="132" s="1"/>
  <c r="D141" i="132"/>
  <c r="C141" i="132"/>
  <c r="E140" i="132"/>
  <c r="F140" i="132" s="1"/>
  <c r="D140" i="132"/>
  <c r="C140" i="132"/>
  <c r="E139" i="132"/>
  <c r="F139" i="132" s="1"/>
  <c r="D139" i="132"/>
  <c r="C139" i="132"/>
  <c r="E138" i="132"/>
  <c r="F138" i="132" s="1"/>
  <c r="D138" i="132"/>
  <c r="C138" i="132"/>
  <c r="E137" i="132"/>
  <c r="F137" i="132" s="1"/>
  <c r="D137" i="132"/>
  <c r="C137" i="132"/>
  <c r="E136" i="132"/>
  <c r="F136" i="132" s="1"/>
  <c r="D136" i="132"/>
  <c r="C136" i="132"/>
  <c r="E135" i="132"/>
  <c r="F135" i="132" s="1"/>
  <c r="D135" i="132"/>
  <c r="C135" i="132"/>
  <c r="E134" i="132"/>
  <c r="F134" i="132" s="1"/>
  <c r="D134" i="132"/>
  <c r="C134" i="132"/>
  <c r="E133" i="132"/>
  <c r="F133" i="132" s="1"/>
  <c r="D133" i="132"/>
  <c r="C133" i="132"/>
  <c r="E132" i="132"/>
  <c r="F132" i="132" s="1"/>
  <c r="D132" i="132"/>
  <c r="C132" i="132"/>
  <c r="E131" i="132"/>
  <c r="F131" i="132" s="1"/>
  <c r="D131" i="132"/>
  <c r="C131" i="132"/>
  <c r="E130" i="132"/>
  <c r="F130" i="132" s="1"/>
  <c r="D130" i="132"/>
  <c r="C130" i="132"/>
  <c r="E129" i="132"/>
  <c r="F129" i="132" s="1"/>
  <c r="D129" i="132"/>
  <c r="C129" i="132"/>
  <c r="E128" i="132"/>
  <c r="F128" i="132" s="1"/>
  <c r="D128" i="132"/>
  <c r="C128" i="132"/>
  <c r="E127" i="132"/>
  <c r="F127" i="132" s="1"/>
  <c r="D127" i="132"/>
  <c r="C127" i="132"/>
  <c r="E126" i="132"/>
  <c r="F126" i="132" s="1"/>
  <c r="D126" i="132"/>
  <c r="C126" i="132"/>
  <c r="E125" i="132"/>
  <c r="F125" i="132" s="1"/>
  <c r="D125" i="132"/>
  <c r="C125" i="132"/>
  <c r="E124" i="132"/>
  <c r="F124" i="132" s="1"/>
  <c r="D124" i="132"/>
  <c r="C124" i="132"/>
  <c r="E123" i="132"/>
  <c r="F123" i="132" s="1"/>
  <c r="D123" i="132"/>
  <c r="C123" i="132"/>
  <c r="E122" i="132"/>
  <c r="F122" i="132" s="1"/>
  <c r="D122" i="132"/>
  <c r="C122" i="132"/>
  <c r="E121" i="132"/>
  <c r="F121" i="132" s="1"/>
  <c r="D121" i="132"/>
  <c r="C121" i="132"/>
  <c r="E120" i="132"/>
  <c r="F120" i="132" s="1"/>
  <c r="D120" i="132"/>
  <c r="C120" i="132"/>
  <c r="E119" i="132"/>
  <c r="F119" i="132" s="1"/>
  <c r="D119" i="132"/>
  <c r="C119" i="132"/>
  <c r="E118" i="132"/>
  <c r="F118" i="132" s="1"/>
  <c r="D118" i="132"/>
  <c r="C118" i="132"/>
  <c r="E117" i="132"/>
  <c r="F117" i="132" s="1"/>
  <c r="D117" i="132"/>
  <c r="C117" i="132"/>
  <c r="E116" i="132"/>
  <c r="F116" i="132" s="1"/>
  <c r="D116" i="132"/>
  <c r="C116" i="132"/>
  <c r="E115" i="132"/>
  <c r="F115" i="132" s="1"/>
  <c r="D115" i="132"/>
  <c r="C115" i="132"/>
  <c r="E114" i="132"/>
  <c r="F114" i="132" s="1"/>
  <c r="D114" i="132"/>
  <c r="C114" i="132"/>
  <c r="E113" i="132"/>
  <c r="F113" i="132" s="1"/>
  <c r="D113" i="132"/>
  <c r="C113" i="132"/>
  <c r="E112" i="132"/>
  <c r="F112" i="132" s="1"/>
  <c r="D112" i="132"/>
  <c r="C112" i="132"/>
  <c r="E111" i="132"/>
  <c r="F111" i="132" s="1"/>
  <c r="D111" i="132"/>
  <c r="C111" i="132"/>
  <c r="E110" i="132"/>
  <c r="F110" i="132" s="1"/>
  <c r="D110" i="132"/>
  <c r="C110" i="132"/>
  <c r="E109" i="132"/>
  <c r="F109" i="132" s="1"/>
  <c r="D109" i="132"/>
  <c r="C109" i="132"/>
  <c r="E108" i="132"/>
  <c r="F108" i="132" s="1"/>
  <c r="D108" i="132"/>
  <c r="C108" i="132"/>
  <c r="E107" i="132"/>
  <c r="F107" i="132" s="1"/>
  <c r="D107" i="132"/>
  <c r="C107" i="132"/>
  <c r="E106" i="132"/>
  <c r="F106" i="132" s="1"/>
  <c r="D106" i="132"/>
  <c r="C106" i="132"/>
  <c r="E105" i="132"/>
  <c r="F105" i="132" s="1"/>
  <c r="D105" i="132"/>
  <c r="C105" i="132"/>
  <c r="E104" i="132"/>
  <c r="F104" i="132" s="1"/>
  <c r="D104" i="132"/>
  <c r="C104" i="132"/>
  <c r="L103" i="132"/>
  <c r="E103" i="132"/>
  <c r="F103" i="132" s="1"/>
  <c r="D103" i="132"/>
  <c r="C103" i="132"/>
  <c r="L102" i="132"/>
  <c r="E102" i="132"/>
  <c r="F102" i="132" s="1"/>
  <c r="D102" i="132"/>
  <c r="C102" i="132"/>
  <c r="L101" i="132"/>
  <c r="E101" i="132"/>
  <c r="F101" i="132" s="1"/>
  <c r="D101" i="132"/>
  <c r="C101" i="132"/>
  <c r="L100" i="132"/>
  <c r="E100" i="132"/>
  <c r="F100" i="132" s="1"/>
  <c r="D100" i="132"/>
  <c r="C100" i="132"/>
  <c r="L99" i="132"/>
  <c r="E99" i="132"/>
  <c r="F99" i="132" s="1"/>
  <c r="D99" i="132"/>
  <c r="C99" i="132"/>
  <c r="L98" i="132"/>
  <c r="E98" i="132"/>
  <c r="F98" i="132" s="1"/>
  <c r="D98" i="132"/>
  <c r="C98" i="132"/>
  <c r="L97" i="132"/>
  <c r="E97" i="132"/>
  <c r="F97" i="132" s="1"/>
  <c r="D97" i="132"/>
  <c r="C97" i="132"/>
  <c r="L96" i="132"/>
  <c r="E96" i="132"/>
  <c r="F96" i="132" s="1"/>
  <c r="D96" i="132"/>
  <c r="C96" i="132"/>
  <c r="L95" i="132"/>
  <c r="E95" i="132"/>
  <c r="F95" i="132" s="1"/>
  <c r="D95" i="132"/>
  <c r="C95" i="132"/>
  <c r="L94" i="132"/>
  <c r="E94" i="132"/>
  <c r="F94" i="132" s="1"/>
  <c r="D94" i="132"/>
  <c r="C94" i="132"/>
  <c r="L93" i="132"/>
  <c r="E93" i="132"/>
  <c r="F93" i="132" s="1"/>
  <c r="D93" i="132"/>
  <c r="C93" i="132"/>
  <c r="L92" i="132"/>
  <c r="E92" i="132"/>
  <c r="F92" i="132" s="1"/>
  <c r="D92" i="132"/>
  <c r="C92" i="132"/>
  <c r="L91" i="132"/>
  <c r="E91" i="132"/>
  <c r="F91" i="132" s="1"/>
  <c r="D91" i="132"/>
  <c r="C91" i="132"/>
  <c r="L90" i="132"/>
  <c r="E90" i="132"/>
  <c r="F90" i="132" s="1"/>
  <c r="D90" i="132"/>
  <c r="C90" i="132"/>
  <c r="L89" i="132"/>
  <c r="E89" i="132"/>
  <c r="F89" i="132" s="1"/>
  <c r="D89" i="132"/>
  <c r="C89" i="132"/>
  <c r="L88" i="132"/>
  <c r="E88" i="132"/>
  <c r="F88" i="132" s="1"/>
  <c r="D88" i="132"/>
  <c r="C88" i="132"/>
  <c r="L87" i="132"/>
  <c r="E87" i="132"/>
  <c r="E181" i="132" s="1"/>
  <c r="E835" i="132" s="1"/>
  <c r="D87" i="132"/>
  <c r="C87" i="132"/>
  <c r="L86" i="132"/>
  <c r="D86" i="132"/>
  <c r="C86" i="132"/>
  <c r="B86" i="132"/>
  <c r="A86" i="132"/>
  <c r="D84" i="132"/>
  <c r="L83" i="132"/>
  <c r="E83" i="132"/>
  <c r="F83" i="132" s="1"/>
  <c r="D83" i="132"/>
  <c r="C83" i="132"/>
  <c r="L82" i="132"/>
  <c r="E82" i="132"/>
  <c r="F82" i="132" s="1"/>
  <c r="D82" i="132"/>
  <c r="C82" i="132"/>
  <c r="L81" i="132"/>
  <c r="E81" i="132"/>
  <c r="F81" i="132" s="1"/>
  <c r="D81" i="132"/>
  <c r="C81" i="132"/>
  <c r="L80" i="132"/>
  <c r="E80" i="132"/>
  <c r="F80" i="132" s="1"/>
  <c r="D80" i="132"/>
  <c r="C80" i="132"/>
  <c r="L79" i="132"/>
  <c r="E79" i="132"/>
  <c r="F79" i="132" s="1"/>
  <c r="D79" i="132"/>
  <c r="C79" i="132"/>
  <c r="L78" i="132"/>
  <c r="E78" i="132"/>
  <c r="F78" i="132" s="1"/>
  <c r="D78" i="132"/>
  <c r="C78" i="132"/>
  <c r="L77" i="132"/>
  <c r="E77" i="132"/>
  <c r="F77" i="132" s="1"/>
  <c r="D77" i="132"/>
  <c r="C77" i="132"/>
  <c r="L76" i="132"/>
  <c r="E76" i="132"/>
  <c r="F76" i="132" s="1"/>
  <c r="D76" i="132"/>
  <c r="C76" i="132"/>
  <c r="L75" i="132"/>
  <c r="E75" i="132"/>
  <c r="F75" i="132" s="1"/>
  <c r="D75" i="132"/>
  <c r="C75" i="132"/>
  <c r="L74" i="132"/>
  <c r="E74" i="132"/>
  <c r="F74" i="132" s="1"/>
  <c r="D74" i="132"/>
  <c r="C74" i="132"/>
  <c r="L73" i="132"/>
  <c r="E73" i="132"/>
  <c r="F73" i="132" s="1"/>
  <c r="D73" i="132"/>
  <c r="C73" i="132"/>
  <c r="L72" i="132"/>
  <c r="E72" i="132"/>
  <c r="F72" i="132" s="1"/>
  <c r="D72" i="132"/>
  <c r="C72" i="132"/>
  <c r="L71" i="132"/>
  <c r="E71" i="132"/>
  <c r="E84" i="132" s="1"/>
  <c r="E834" i="132" s="1"/>
  <c r="D71" i="132"/>
  <c r="C71" i="132"/>
  <c r="L70" i="132"/>
  <c r="D70" i="132"/>
  <c r="C70" i="132"/>
  <c r="B70" i="132"/>
  <c r="A70" i="132"/>
  <c r="L68" i="132"/>
  <c r="D68" i="132"/>
  <c r="C68" i="132"/>
  <c r="L67" i="132"/>
  <c r="E67" i="132"/>
  <c r="F67" i="132" s="1"/>
  <c r="D67" i="132"/>
  <c r="C67" i="132"/>
  <c r="E66" i="132"/>
  <c r="F66" i="132" s="1"/>
  <c r="D66" i="132"/>
  <c r="C66" i="132"/>
  <c r="E65" i="132"/>
  <c r="F65" i="132" s="1"/>
  <c r="D65" i="132"/>
  <c r="C65" i="132"/>
  <c r="E64" i="132"/>
  <c r="F64" i="132" s="1"/>
  <c r="D64" i="132"/>
  <c r="C64" i="132"/>
  <c r="L63" i="132"/>
  <c r="E63" i="132"/>
  <c r="F63" i="132" s="1"/>
  <c r="D63" i="132"/>
  <c r="C63" i="132"/>
  <c r="L62" i="132"/>
  <c r="E62" i="132"/>
  <c r="F62" i="132" s="1"/>
  <c r="D62" i="132"/>
  <c r="C62" i="132"/>
  <c r="L61" i="132"/>
  <c r="E61" i="132"/>
  <c r="F61" i="132" s="1"/>
  <c r="D61" i="132"/>
  <c r="C61" i="132"/>
  <c r="L60" i="132"/>
  <c r="E60" i="132"/>
  <c r="F60" i="132" s="1"/>
  <c r="D60" i="132"/>
  <c r="C60" i="132"/>
  <c r="L59" i="132"/>
  <c r="E59" i="132"/>
  <c r="F59" i="132" s="1"/>
  <c r="D59" i="132"/>
  <c r="C59" i="132"/>
  <c r="L58" i="132"/>
  <c r="E58" i="132"/>
  <c r="F58" i="132" s="1"/>
  <c r="D58" i="132"/>
  <c r="C58" i="132"/>
  <c r="L57" i="132"/>
  <c r="E57" i="132"/>
  <c r="F57" i="132" s="1"/>
  <c r="D57" i="132"/>
  <c r="C57" i="132"/>
  <c r="L56" i="132"/>
  <c r="E56" i="132"/>
  <c r="F56" i="132" s="1"/>
  <c r="D56" i="132"/>
  <c r="C56" i="132"/>
  <c r="L55" i="132"/>
  <c r="E55" i="132"/>
  <c r="F55" i="132" s="1"/>
  <c r="D55" i="132"/>
  <c r="C55" i="132"/>
  <c r="L54" i="132"/>
  <c r="E54" i="132"/>
  <c r="F54" i="132" s="1"/>
  <c r="D54" i="132"/>
  <c r="C54" i="132"/>
  <c r="L53" i="132"/>
  <c r="E53" i="132"/>
  <c r="F53" i="132" s="1"/>
  <c r="D53" i="132"/>
  <c r="C53" i="132"/>
  <c r="L52" i="132"/>
  <c r="E52" i="132"/>
  <c r="F52" i="132" s="1"/>
  <c r="D52" i="132"/>
  <c r="C52" i="132"/>
  <c r="L51" i="132"/>
  <c r="E51" i="132"/>
  <c r="F51" i="132" s="1"/>
  <c r="D51" i="132"/>
  <c r="C51" i="132"/>
  <c r="L50" i="132"/>
  <c r="E50" i="132"/>
  <c r="F50" i="132" s="1"/>
  <c r="D50" i="132"/>
  <c r="C50" i="132"/>
  <c r="L49" i="132"/>
  <c r="E49" i="132"/>
  <c r="F49" i="132" s="1"/>
  <c r="D49" i="132"/>
  <c r="C49" i="132"/>
  <c r="L48" i="132"/>
  <c r="E48" i="132"/>
  <c r="F48" i="132" s="1"/>
  <c r="D48" i="132"/>
  <c r="C48" i="132"/>
  <c r="L47" i="132"/>
  <c r="E47" i="132"/>
  <c r="F47" i="132" s="1"/>
  <c r="D47" i="132"/>
  <c r="C47" i="132"/>
  <c r="L46" i="132"/>
  <c r="E46" i="132"/>
  <c r="F46" i="132" s="1"/>
  <c r="D46" i="132"/>
  <c r="C46" i="132"/>
  <c r="L45" i="132"/>
  <c r="E45" i="132"/>
  <c r="F45" i="132" s="1"/>
  <c r="D45" i="132"/>
  <c r="C45" i="132"/>
  <c r="L44" i="132"/>
  <c r="E44" i="132"/>
  <c r="F44" i="132" s="1"/>
  <c r="D44" i="132"/>
  <c r="C44" i="132"/>
  <c r="L43" i="132"/>
  <c r="E43" i="132"/>
  <c r="F43" i="132" s="1"/>
  <c r="D43" i="132"/>
  <c r="C43" i="132"/>
  <c r="L42" i="132"/>
  <c r="E42" i="132"/>
  <c r="F42" i="132" s="1"/>
  <c r="D42" i="132"/>
  <c r="C42" i="132"/>
  <c r="L41" i="132"/>
  <c r="E41" i="132"/>
  <c r="F41" i="132" s="1"/>
  <c r="D41" i="132"/>
  <c r="C41" i="132"/>
  <c r="L40" i="132"/>
  <c r="E40" i="132"/>
  <c r="F40" i="132" s="1"/>
  <c r="D40" i="132"/>
  <c r="C40" i="132"/>
  <c r="L39" i="132"/>
  <c r="E39" i="132"/>
  <c r="F39" i="132" s="1"/>
  <c r="D39" i="132"/>
  <c r="C39" i="132"/>
  <c r="L38" i="132"/>
  <c r="E38" i="132"/>
  <c r="F38" i="132" s="1"/>
  <c r="D38" i="132"/>
  <c r="C38" i="132"/>
  <c r="L37" i="132"/>
  <c r="E37" i="132"/>
  <c r="F37" i="132" s="1"/>
  <c r="D37" i="132"/>
  <c r="C37" i="132"/>
  <c r="L36" i="132"/>
  <c r="E36" i="132"/>
  <c r="F36" i="132" s="1"/>
  <c r="D36" i="132"/>
  <c r="C36" i="132"/>
  <c r="L35" i="132"/>
  <c r="E35" i="132"/>
  <c r="F35" i="132" s="1"/>
  <c r="D35" i="132"/>
  <c r="C35" i="132"/>
  <c r="L34" i="132"/>
  <c r="E34" i="132"/>
  <c r="F34" i="132" s="1"/>
  <c r="D34" i="132"/>
  <c r="C34" i="132"/>
  <c r="L33" i="132"/>
  <c r="E33" i="132"/>
  <c r="F33" i="132" s="1"/>
  <c r="D33" i="132"/>
  <c r="C33" i="132"/>
  <c r="L32" i="132"/>
  <c r="E32" i="132"/>
  <c r="F32" i="132" s="1"/>
  <c r="D32" i="132"/>
  <c r="C32" i="132"/>
  <c r="L31" i="132"/>
  <c r="E31" i="132"/>
  <c r="F31" i="132" s="1"/>
  <c r="D31" i="132"/>
  <c r="C31" i="132"/>
  <c r="L30" i="132"/>
  <c r="E30" i="132"/>
  <c r="F30" i="132" s="1"/>
  <c r="D30" i="132"/>
  <c r="C30" i="132"/>
  <c r="L29" i="132"/>
  <c r="E29" i="132"/>
  <c r="F29" i="132" s="1"/>
  <c r="D29" i="132"/>
  <c r="C29" i="132"/>
  <c r="L28" i="132"/>
  <c r="E28" i="132"/>
  <c r="F28" i="132" s="1"/>
  <c r="D28" i="132"/>
  <c r="C28" i="132"/>
  <c r="L27" i="132"/>
  <c r="E27" i="132"/>
  <c r="F27" i="132" s="1"/>
  <c r="D27" i="132"/>
  <c r="C27" i="132"/>
  <c r="L26" i="132"/>
  <c r="E26" i="132"/>
  <c r="F26" i="132" s="1"/>
  <c r="D26" i="132"/>
  <c r="C26" i="132"/>
  <c r="L25" i="132"/>
  <c r="E25" i="132"/>
  <c r="F25" i="132" s="1"/>
  <c r="D25" i="132"/>
  <c r="C25" i="132"/>
  <c r="L24" i="132"/>
  <c r="E24" i="132"/>
  <c r="F24" i="132" s="1"/>
  <c r="D24" i="132"/>
  <c r="C24" i="132"/>
  <c r="L23" i="132"/>
  <c r="E23" i="132"/>
  <c r="F23" i="132" s="1"/>
  <c r="D23" i="132"/>
  <c r="C23" i="132"/>
  <c r="L22" i="132"/>
  <c r="E22" i="132"/>
  <c r="F22" i="132" s="1"/>
  <c r="D22" i="132"/>
  <c r="C22" i="132"/>
  <c r="L21" i="132"/>
  <c r="E21" i="132"/>
  <c r="F21" i="132" s="1"/>
  <c r="D21" i="132"/>
  <c r="C21" i="132"/>
  <c r="L20" i="132"/>
  <c r="E20" i="132"/>
  <c r="F20" i="132" s="1"/>
  <c r="D20" i="132"/>
  <c r="C20" i="132"/>
  <c r="L19" i="132"/>
  <c r="E19" i="132"/>
  <c r="F19" i="132" s="1"/>
  <c r="D19" i="132"/>
  <c r="C19" i="132"/>
  <c r="L18" i="132"/>
  <c r="E18" i="132"/>
  <c r="F18" i="132" s="1"/>
  <c r="D18" i="132"/>
  <c r="C18" i="132"/>
  <c r="L17" i="132"/>
  <c r="E17" i="132"/>
  <c r="F17" i="132" s="1"/>
  <c r="D17" i="132"/>
  <c r="C17" i="132"/>
  <c r="L16" i="132"/>
  <c r="E16" i="132"/>
  <c r="F16" i="132" s="1"/>
  <c r="D16" i="132"/>
  <c r="C16" i="132"/>
  <c r="L15" i="132"/>
  <c r="E15" i="132"/>
  <c r="F15" i="132" s="1"/>
  <c r="D15" i="132"/>
  <c r="C15" i="132"/>
  <c r="L14" i="132"/>
  <c r="E14" i="132"/>
  <c r="F14" i="132" s="1"/>
  <c r="D14" i="132"/>
  <c r="C14" i="132"/>
  <c r="L13" i="132"/>
  <c r="E13" i="132"/>
  <c r="F13" i="132" s="1"/>
  <c r="D13" i="132"/>
  <c r="C13" i="132"/>
  <c r="L12" i="132"/>
  <c r="E12" i="132"/>
  <c r="F12" i="132" s="1"/>
  <c r="D12" i="132"/>
  <c r="C12" i="132"/>
  <c r="L11" i="132"/>
  <c r="E11" i="132"/>
  <c r="F11" i="132" s="1"/>
  <c r="D11" i="132"/>
  <c r="C11" i="132"/>
  <c r="L10" i="132"/>
  <c r="E10" i="132"/>
  <c r="F10" i="132" s="1"/>
  <c r="D10" i="132"/>
  <c r="C10" i="132"/>
  <c r="L9" i="132"/>
  <c r="E9" i="132"/>
  <c r="E68" i="132" s="1"/>
  <c r="E833" i="132" s="1"/>
  <c r="E851" i="132" s="1"/>
  <c r="E865" i="132" s="1"/>
  <c r="D9" i="132"/>
  <c r="C9" i="132"/>
  <c r="L8" i="132"/>
  <c r="D8" i="132"/>
  <c r="C8" i="132"/>
  <c r="B8" i="132"/>
  <c r="A8" i="132"/>
  <c r="A7" i="132"/>
  <c r="A832" i="132" s="1"/>
  <c r="C862" i="131" l="1"/>
  <c r="N124" i="59"/>
  <c r="N126" i="59"/>
  <c r="N134" i="59"/>
  <c r="N468" i="59"/>
  <c r="N492" i="59"/>
  <c r="K303" i="105"/>
  <c r="K526" i="105"/>
  <c r="K855" i="105"/>
  <c r="K856" i="105"/>
  <c r="C382" i="131"/>
  <c r="D836" i="131"/>
  <c r="B840" i="131"/>
  <c r="B842" i="131"/>
  <c r="B844" i="131"/>
  <c r="C847" i="131"/>
  <c r="B849" i="131"/>
  <c r="A857" i="131"/>
  <c r="N123" i="59"/>
  <c r="N839" i="59"/>
  <c r="N854" i="59"/>
  <c r="N855" i="59"/>
  <c r="G946" i="104"/>
  <c r="I946" i="104" s="1"/>
  <c r="G205" i="105"/>
  <c r="G235" i="105"/>
  <c r="F251" i="105"/>
  <c r="F938" i="105" s="1"/>
  <c r="K271" i="105"/>
  <c r="K521" i="105"/>
  <c r="K411" i="105"/>
  <c r="K626" i="105"/>
  <c r="K794" i="105"/>
  <c r="F383" i="132"/>
  <c r="N163" i="59"/>
  <c r="Q889" i="59"/>
  <c r="E722" i="59"/>
  <c r="N829" i="59"/>
  <c r="N840" i="59"/>
  <c r="N841" i="59"/>
  <c r="N849" i="59"/>
  <c r="N850" i="59"/>
  <c r="N862" i="59"/>
  <c r="N864" i="59"/>
  <c r="N865" i="59"/>
  <c r="N866" i="59"/>
  <c r="N870" i="59"/>
  <c r="N871" i="59"/>
  <c r="N872" i="59"/>
  <c r="G930" i="104"/>
  <c r="I930" i="104" s="1"/>
  <c r="G941" i="104"/>
  <c r="I941" i="104" s="1"/>
  <c r="G39" i="105"/>
  <c r="K45" i="105"/>
  <c r="K46" i="105"/>
  <c r="K47" i="105"/>
  <c r="K232" i="105"/>
  <c r="G283" i="105"/>
  <c r="G287" i="105"/>
  <c r="G342" i="105"/>
  <c r="K386" i="105"/>
  <c r="K822" i="105"/>
  <c r="F846" i="105"/>
  <c r="F962" i="105" s="1"/>
  <c r="F964" i="105" s="1"/>
  <c r="F965" i="105" s="1"/>
  <c r="F650" i="132"/>
  <c r="F681" i="132" s="1"/>
  <c r="N108" i="59"/>
  <c r="G931" i="104"/>
  <c r="I931" i="104" s="1"/>
  <c r="G942" i="104"/>
  <c r="I942" i="104" s="1"/>
  <c r="K65" i="105"/>
  <c r="G183" i="105"/>
  <c r="G195" i="105"/>
  <c r="G260" i="105"/>
  <c r="K335" i="105"/>
  <c r="K383" i="105"/>
  <c r="K640" i="105"/>
  <c r="K641" i="105"/>
  <c r="K644" i="105"/>
  <c r="K645" i="105"/>
  <c r="K651" i="105"/>
  <c r="K905" i="105"/>
  <c r="G253" i="105"/>
  <c r="G209" i="105"/>
  <c r="F835" i="105"/>
  <c r="K863" i="105"/>
  <c r="J10" i="122"/>
  <c r="F238" i="132"/>
  <c r="D844" i="131"/>
  <c r="D844" i="132"/>
  <c r="D850" i="131"/>
  <c r="D850" i="132"/>
  <c r="D854" i="131"/>
  <c r="D854" i="132"/>
  <c r="A856" i="131"/>
  <c r="A856" i="132"/>
  <c r="B861" i="131"/>
  <c r="B861" i="132"/>
  <c r="C855" i="132"/>
  <c r="C863" i="131"/>
  <c r="N117" i="59"/>
  <c r="N152" i="59"/>
  <c r="N156" i="59"/>
  <c r="N434" i="59"/>
  <c r="F686" i="105"/>
  <c r="E746" i="59"/>
  <c r="N817" i="59"/>
  <c r="E761" i="131"/>
  <c r="F761" i="131" s="1"/>
  <c r="C681" i="131"/>
  <c r="N177" i="59"/>
  <c r="N427" i="59"/>
  <c r="N856" i="59"/>
  <c r="E800" i="131"/>
  <c r="F800" i="131" s="1"/>
  <c r="B835" i="132"/>
  <c r="B843" i="132"/>
  <c r="N120" i="59"/>
  <c r="N131" i="59"/>
  <c r="N155" i="59"/>
  <c r="N158" i="59"/>
  <c r="N166" i="59"/>
  <c r="N496" i="59"/>
  <c r="N498" i="59"/>
  <c r="N819" i="59"/>
  <c r="N820" i="59"/>
  <c r="N821" i="59"/>
  <c r="N823" i="59"/>
  <c r="N824" i="59"/>
  <c r="N825" i="59"/>
  <c r="N827" i="59"/>
  <c r="N828" i="59"/>
  <c r="G233" i="105"/>
  <c r="K819" i="105"/>
  <c r="K823" i="105"/>
  <c r="G344" i="105"/>
  <c r="K818" i="105"/>
  <c r="E797" i="131"/>
  <c r="F797" i="131" s="1"/>
  <c r="N102" i="59"/>
  <c r="N140" i="59"/>
  <c r="N149" i="59"/>
  <c r="N172" i="59"/>
  <c r="Q887" i="59"/>
  <c r="N937" i="105" s="1"/>
  <c r="N426" i="59"/>
  <c r="N429" i="59"/>
  <c r="N437" i="59"/>
  <c r="N833" i="59"/>
  <c r="N835" i="59"/>
  <c r="N859" i="59"/>
  <c r="N860" i="59"/>
  <c r="F999" i="104"/>
  <c r="G945" i="104"/>
  <c r="I945" i="104" s="1"/>
  <c r="G939" i="104"/>
  <c r="I939" i="104" s="1"/>
  <c r="G934" i="104"/>
  <c r="I934" i="104" s="1"/>
  <c r="G929" i="104"/>
  <c r="I929" i="104" s="1"/>
  <c r="G907" i="104"/>
  <c r="I907" i="104" s="1"/>
  <c r="G902" i="104"/>
  <c r="I902" i="104" s="1"/>
  <c r="G898" i="104"/>
  <c r="I898" i="104" s="1"/>
  <c r="G894" i="104"/>
  <c r="I894" i="104" s="1"/>
  <c r="G943" i="104"/>
  <c r="I943" i="104" s="1"/>
  <c r="G938" i="104"/>
  <c r="I938" i="104" s="1"/>
  <c r="G933" i="104"/>
  <c r="I933" i="104" s="1"/>
  <c r="G927" i="104"/>
  <c r="I927" i="104" s="1"/>
  <c r="G926" i="104"/>
  <c r="I926" i="104" s="1"/>
  <c r="G925" i="104"/>
  <c r="I925" i="104" s="1"/>
  <c r="G924" i="104"/>
  <c r="I924" i="104" s="1"/>
  <c r="G923" i="104"/>
  <c r="I923" i="104" s="1"/>
  <c r="G922" i="104"/>
  <c r="I922" i="104" s="1"/>
  <c r="G921" i="104"/>
  <c r="I921" i="104" s="1"/>
  <c r="G920" i="104"/>
  <c r="I920" i="104" s="1"/>
  <c r="G919" i="104"/>
  <c r="I919" i="104" s="1"/>
  <c r="G918" i="104"/>
  <c r="I918" i="104" s="1"/>
  <c r="G917" i="104"/>
  <c r="I917" i="104" s="1"/>
  <c r="G916" i="104"/>
  <c r="I916" i="104" s="1"/>
  <c r="G915" i="104"/>
  <c r="I915" i="104" s="1"/>
  <c r="G914" i="104"/>
  <c r="I914" i="104" s="1"/>
  <c r="G913" i="104"/>
  <c r="I913" i="104" s="1"/>
  <c r="G912" i="104"/>
  <c r="I912" i="104" s="1"/>
  <c r="G911" i="104"/>
  <c r="I911" i="104" s="1"/>
  <c r="G906" i="104"/>
  <c r="I906" i="104" s="1"/>
  <c r="G901" i="104"/>
  <c r="I901" i="104" s="1"/>
  <c r="G897" i="104"/>
  <c r="I897" i="104" s="1"/>
  <c r="G893" i="104"/>
  <c r="I893" i="104" s="1"/>
  <c r="G889" i="104"/>
  <c r="I889" i="104" s="1"/>
  <c r="G885" i="104"/>
  <c r="I885" i="104" s="1"/>
  <c r="G881" i="104"/>
  <c r="I881" i="104" s="1"/>
  <c r="G877" i="104"/>
  <c r="G12" i="105"/>
  <c r="G14" i="105"/>
  <c r="K13" i="105"/>
  <c r="K15" i="105"/>
  <c r="G30" i="105"/>
  <c r="G34" i="105"/>
  <c r="G38" i="105"/>
  <c r="G42" i="105"/>
  <c r="K86" i="105"/>
  <c r="K97" i="105"/>
  <c r="K156" i="105"/>
  <c r="K161" i="105"/>
  <c r="K176" i="105"/>
  <c r="K255" i="105"/>
  <c r="K289" i="105"/>
  <c r="G362" i="105"/>
  <c r="G370" i="105"/>
  <c r="K402" i="105"/>
  <c r="K545" i="105"/>
  <c r="K550" i="105"/>
  <c r="K586" i="105"/>
  <c r="K648" i="105"/>
  <c r="K723" i="105"/>
  <c r="K727" i="105"/>
  <c r="K731" i="105"/>
  <c r="K735" i="105"/>
  <c r="K739" i="105"/>
  <c r="K743" i="105"/>
  <c r="K750" i="105"/>
  <c r="K754" i="105"/>
  <c r="K763" i="105"/>
  <c r="K767" i="105"/>
  <c r="K877" i="105"/>
  <c r="K907" i="105"/>
  <c r="K17" i="105"/>
  <c r="K25" i="105"/>
  <c r="K27" i="105"/>
  <c r="G52" i="105"/>
  <c r="G54" i="105"/>
  <c r="G62" i="105"/>
  <c r="K151" i="105"/>
  <c r="K200" i="105"/>
  <c r="G219" i="105"/>
  <c r="G270" i="105"/>
  <c r="K319" i="105"/>
  <c r="G347" i="105"/>
  <c r="G355" i="105"/>
  <c r="K399" i="105"/>
  <c r="K549" i="105"/>
  <c r="G601" i="105"/>
  <c r="K879" i="105"/>
  <c r="N100" i="59"/>
  <c r="E102" i="131"/>
  <c r="F102" i="131" s="1"/>
  <c r="N178" i="59"/>
  <c r="E180" i="131"/>
  <c r="F180" i="131" s="1"/>
  <c r="N435" i="59"/>
  <c r="E445" i="131"/>
  <c r="F445" i="131" s="1"/>
  <c r="E738" i="131"/>
  <c r="F738" i="131" s="1"/>
  <c r="F739" i="131" s="1"/>
  <c r="G737" i="131" s="1"/>
  <c r="I737" i="131" s="1"/>
  <c r="N794" i="59"/>
  <c r="P794" i="59" s="1"/>
  <c r="C840" i="132"/>
  <c r="C840" i="131"/>
  <c r="F571" i="132"/>
  <c r="F572" i="132" s="1"/>
  <c r="G571" i="132" s="1"/>
  <c r="E623" i="132"/>
  <c r="E847" i="132" s="1"/>
  <c r="F606" i="132"/>
  <c r="B854" i="132"/>
  <c r="N132" i="59"/>
  <c r="E134" i="131"/>
  <c r="F134" i="131" s="1"/>
  <c r="C597" i="131"/>
  <c r="C597" i="132"/>
  <c r="G680" i="105"/>
  <c r="E740" i="59"/>
  <c r="G654" i="132"/>
  <c r="I654" i="132" s="1"/>
  <c r="E120" i="131"/>
  <c r="F120" i="131" s="1"/>
  <c r="N118" i="59"/>
  <c r="N164" i="59"/>
  <c r="E166" i="131"/>
  <c r="F166" i="131" s="1"/>
  <c r="F678" i="105"/>
  <c r="E738" i="59"/>
  <c r="D833" i="131"/>
  <c r="D833" i="132"/>
  <c r="C835" i="132"/>
  <c r="C835" i="131"/>
  <c r="C836" i="132"/>
  <c r="C836" i="131"/>
  <c r="B838" i="131"/>
  <c r="B838" i="132"/>
  <c r="D839" i="132"/>
  <c r="D839" i="131"/>
  <c r="D843" i="132"/>
  <c r="D843" i="131"/>
  <c r="D848" i="132"/>
  <c r="D848" i="131"/>
  <c r="D855" i="131"/>
  <c r="D855" i="132"/>
  <c r="A861" i="131"/>
  <c r="A861" i="132"/>
  <c r="B862" i="132"/>
  <c r="B862" i="131"/>
  <c r="E776" i="104"/>
  <c r="F766" i="104"/>
  <c r="F776" i="104" s="1"/>
  <c r="C838" i="131"/>
  <c r="C838" i="132"/>
  <c r="F664" i="105"/>
  <c r="E724" i="59"/>
  <c r="C857" i="132"/>
  <c r="E777" i="131"/>
  <c r="F777" i="131" s="1"/>
  <c r="D841" i="131"/>
  <c r="E152" i="131"/>
  <c r="F152" i="131" s="1"/>
  <c r="N150" i="59"/>
  <c r="G670" i="105"/>
  <c r="E730" i="59"/>
  <c r="N847" i="59"/>
  <c r="E791" i="131"/>
  <c r="F791" i="131" s="1"/>
  <c r="N851" i="59"/>
  <c r="E795" i="131"/>
  <c r="F795" i="131" s="1"/>
  <c r="G662" i="132"/>
  <c r="I662" i="132" s="1"/>
  <c r="Q885" i="59"/>
  <c r="H414" i="59"/>
  <c r="H890" i="59" s="1"/>
  <c r="Q890" i="59" s="1"/>
  <c r="N940" i="105" s="1"/>
  <c r="K505" i="59"/>
  <c r="K892" i="59" s="1"/>
  <c r="O505" i="59"/>
  <c r="O892" i="59" s="1"/>
  <c r="N433" i="59"/>
  <c r="N478" i="59"/>
  <c r="N482" i="59"/>
  <c r="C858" i="131"/>
  <c r="H796" i="59"/>
  <c r="H910" i="59" s="1"/>
  <c r="N834" i="59"/>
  <c r="N845" i="59"/>
  <c r="J417" i="105"/>
  <c r="G675" i="132"/>
  <c r="I675" i="132" s="1"/>
  <c r="N107" i="59"/>
  <c r="N110" i="59"/>
  <c r="N116" i="59"/>
  <c r="N139" i="59"/>
  <c r="N142" i="59"/>
  <c r="N148" i="59"/>
  <c r="N171" i="59"/>
  <c r="N174" i="59"/>
  <c r="N464" i="59"/>
  <c r="N502" i="59"/>
  <c r="Q895" i="59"/>
  <c r="N945" i="105" s="1"/>
  <c r="N715" i="59"/>
  <c r="N898" i="59" s="1"/>
  <c r="K748" i="59"/>
  <c r="K899" i="59" s="1"/>
  <c r="L912" i="59"/>
  <c r="L913" i="59" s="1"/>
  <c r="K29" i="105"/>
  <c r="K30" i="105"/>
  <c r="K31" i="105"/>
  <c r="G258" i="105"/>
  <c r="G285" i="105"/>
  <c r="K615" i="105"/>
  <c r="K800" i="105"/>
  <c r="K807" i="105"/>
  <c r="K811" i="105"/>
  <c r="E235" i="131"/>
  <c r="E836" i="131" s="1"/>
  <c r="N101" i="59"/>
  <c r="N104" i="59"/>
  <c r="N115" i="59"/>
  <c r="N133" i="59"/>
  <c r="N136" i="59"/>
  <c r="N147" i="59"/>
  <c r="N165" i="59"/>
  <c r="N168" i="59"/>
  <c r="N436" i="59"/>
  <c r="N439" i="59"/>
  <c r="N472" i="59"/>
  <c r="M912" i="59"/>
  <c r="M913" i="59" s="1"/>
  <c r="N815" i="59"/>
  <c r="N816" i="59"/>
  <c r="N831" i="59"/>
  <c r="N832" i="59"/>
  <c r="G904" i="104"/>
  <c r="I904" i="104" s="1"/>
  <c r="G908" i="104"/>
  <c r="I908" i="104" s="1"/>
  <c r="G928" i="104"/>
  <c r="I928" i="104" s="1"/>
  <c r="G932" i="104"/>
  <c r="I932" i="104" s="1"/>
  <c r="G936" i="104"/>
  <c r="I936" i="104" s="1"/>
  <c r="G940" i="104"/>
  <c r="I940" i="104" s="1"/>
  <c r="G944" i="104"/>
  <c r="I944" i="104" s="1"/>
  <c r="G948" i="104"/>
  <c r="I948" i="104" s="1"/>
  <c r="K33" i="105"/>
  <c r="G211" i="105"/>
  <c r="G215" i="105"/>
  <c r="G265" i="105"/>
  <c r="G269" i="105"/>
  <c r="G276" i="105"/>
  <c r="G278" i="105"/>
  <c r="K705" i="105"/>
  <c r="K795" i="105"/>
  <c r="K49" i="105"/>
  <c r="K51" i="105"/>
  <c r="K73" i="105"/>
  <c r="K142" i="105"/>
  <c r="K184" i="105"/>
  <c r="G199" i="105"/>
  <c r="K216" i="105"/>
  <c r="G217" i="105"/>
  <c r="G231" i="105"/>
  <c r="L785" i="105"/>
  <c r="G257" i="105"/>
  <c r="G261" i="105"/>
  <c r="G262" i="105"/>
  <c r="G268" i="105"/>
  <c r="G273" i="105"/>
  <c r="G280" i="105"/>
  <c r="G282" i="105"/>
  <c r="K394" i="105"/>
  <c r="J944" i="105"/>
  <c r="O944" i="105" s="1"/>
  <c r="K525" i="105"/>
  <c r="K534" i="105"/>
  <c r="K538" i="105"/>
  <c r="G540" i="105"/>
  <c r="K558" i="105"/>
  <c r="K563" i="105"/>
  <c r="K585" i="105"/>
  <c r="K594" i="105"/>
  <c r="G596" i="105"/>
  <c r="K623" i="105"/>
  <c r="K653" i="105"/>
  <c r="K720" i="105"/>
  <c r="K724" i="105"/>
  <c r="K728" i="105"/>
  <c r="K732" i="105"/>
  <c r="K736" i="105"/>
  <c r="K740" i="105"/>
  <c r="K744" i="105"/>
  <c r="K751" i="105"/>
  <c r="K755" i="105"/>
  <c r="K764" i="105"/>
  <c r="K768" i="105"/>
  <c r="K798" i="105"/>
  <c r="K799" i="105"/>
  <c r="K825" i="105"/>
  <c r="K831" i="105"/>
  <c r="K833" i="105"/>
  <c r="K869" i="105"/>
  <c r="K899" i="105"/>
  <c r="K915" i="105"/>
  <c r="K919" i="105"/>
  <c r="G46" i="105"/>
  <c r="K61" i="105"/>
  <c r="K63" i="105"/>
  <c r="K68" i="105"/>
  <c r="G96" i="105"/>
  <c r="K148" i="105"/>
  <c r="K162" i="105"/>
  <c r="K166" i="105"/>
  <c r="K192" i="105"/>
  <c r="G203" i="105"/>
  <c r="G207" i="105"/>
  <c r="K224" i="105"/>
  <c r="K263" i="105"/>
  <c r="K281" i="105"/>
  <c r="K295" i="105"/>
  <c r="K311" i="105"/>
  <c r="K327" i="105"/>
  <c r="K343" i="105"/>
  <c r="G346" i="105"/>
  <c r="G354" i="105"/>
  <c r="G363" i="105"/>
  <c r="K391" i="105"/>
  <c r="K510" i="105"/>
  <c r="K514" i="105"/>
  <c r="K533" i="105"/>
  <c r="K557" i="105"/>
  <c r="K566" i="105"/>
  <c r="G576" i="105"/>
  <c r="K631" i="105"/>
  <c r="K632" i="105"/>
  <c r="K636" i="105"/>
  <c r="K637" i="105"/>
  <c r="K791" i="105"/>
  <c r="K814" i="105"/>
  <c r="K839" i="105"/>
  <c r="K871" i="105"/>
  <c r="K913" i="105"/>
  <c r="F10" i="121"/>
  <c r="G638" i="132"/>
  <c r="I638" i="132" s="1"/>
  <c r="G631" i="132"/>
  <c r="I631" i="132" s="1"/>
  <c r="D847" i="131"/>
  <c r="N93" i="59"/>
  <c r="N114" i="59"/>
  <c r="N130" i="59"/>
  <c r="N146" i="59"/>
  <c r="N162" i="59"/>
  <c r="G676" i="105"/>
  <c r="E736" i="59"/>
  <c r="P816" i="59"/>
  <c r="P824" i="59"/>
  <c r="P832" i="59"/>
  <c r="F9" i="132"/>
  <c r="F71" i="132"/>
  <c r="F84" i="132" s="1"/>
  <c r="G73" i="132" s="1"/>
  <c r="I73" i="132" s="1"/>
  <c r="F576" i="132"/>
  <c r="F597" i="132" s="1"/>
  <c r="G639" i="132"/>
  <c r="I639" i="132" s="1"/>
  <c r="G640" i="132"/>
  <c r="I640" i="132" s="1"/>
  <c r="G641" i="132"/>
  <c r="I641" i="132" s="1"/>
  <c r="G646" i="132"/>
  <c r="I646" i="132" s="1"/>
  <c r="G676" i="132"/>
  <c r="I676" i="132" s="1"/>
  <c r="G677" i="132"/>
  <c r="I677" i="132" s="1"/>
  <c r="G678" i="132"/>
  <c r="I678" i="132" s="1"/>
  <c r="E482" i="131"/>
  <c r="F482" i="131" s="1"/>
  <c r="E690" i="131"/>
  <c r="E850" i="131" s="1"/>
  <c r="E685" i="131"/>
  <c r="F685" i="131" s="1"/>
  <c r="L901" i="59"/>
  <c r="K179" i="59"/>
  <c r="K884" i="59" s="1"/>
  <c r="N428" i="59"/>
  <c r="N431" i="59"/>
  <c r="N476" i="59"/>
  <c r="N484" i="59"/>
  <c r="N486" i="59"/>
  <c r="N490" i="59"/>
  <c r="F658" i="105"/>
  <c r="E718" i="59"/>
  <c r="F674" i="105"/>
  <c r="E734" i="59"/>
  <c r="N848" i="59"/>
  <c r="F425" i="132"/>
  <c r="E370" i="131"/>
  <c r="E839" i="131" s="1"/>
  <c r="E650" i="131"/>
  <c r="E681" i="131" s="1"/>
  <c r="E849" i="131" s="1"/>
  <c r="O179" i="59"/>
  <c r="O884" i="59" s="1"/>
  <c r="O901" i="59" s="1"/>
  <c r="N106" i="59"/>
  <c r="N109" i="59"/>
  <c r="N112" i="59"/>
  <c r="N122" i="59"/>
  <c r="N125" i="59"/>
  <c r="N128" i="59"/>
  <c r="N138" i="59"/>
  <c r="N141" i="59"/>
  <c r="N144" i="59"/>
  <c r="N154" i="59"/>
  <c r="N157" i="59"/>
  <c r="N160" i="59"/>
  <c r="N170" i="59"/>
  <c r="N173" i="59"/>
  <c r="N425" i="59"/>
  <c r="N441" i="59"/>
  <c r="N442" i="59"/>
  <c r="N445" i="59"/>
  <c r="N446" i="59"/>
  <c r="N449" i="59"/>
  <c r="N450" i="59"/>
  <c r="N453" i="59"/>
  <c r="N454" i="59"/>
  <c r="N457" i="59"/>
  <c r="N458" i="59"/>
  <c r="N500" i="59"/>
  <c r="H588" i="59"/>
  <c r="H893" i="59" s="1"/>
  <c r="K588" i="59"/>
  <c r="K893" i="59" s="1"/>
  <c r="K901" i="59" s="1"/>
  <c r="H748" i="59"/>
  <c r="H899" i="59" s="1"/>
  <c r="G668" i="105"/>
  <c r="E728" i="59"/>
  <c r="E668" i="105" s="1"/>
  <c r="K668" i="105" s="1"/>
  <c r="E732" i="59"/>
  <c r="E672" i="105" s="1"/>
  <c r="K672" i="105" s="1"/>
  <c r="G684" i="105"/>
  <c r="E744" i="59"/>
  <c r="H788" i="59"/>
  <c r="L788" i="59"/>
  <c r="P788" i="59"/>
  <c r="N793" i="59"/>
  <c r="P793" i="59" s="1"/>
  <c r="I912" i="59"/>
  <c r="I913" i="59" s="1"/>
  <c r="K873" i="59"/>
  <c r="K911" i="59" s="1"/>
  <c r="P820" i="59"/>
  <c r="P828" i="59"/>
  <c r="N837" i="59"/>
  <c r="N843" i="59"/>
  <c r="N857" i="59"/>
  <c r="N861" i="59"/>
  <c r="E805" i="131"/>
  <c r="F805" i="131" s="1"/>
  <c r="F666" i="105"/>
  <c r="E726" i="59"/>
  <c r="F682" i="105"/>
  <c r="E742" i="59"/>
  <c r="E682" i="105" s="1"/>
  <c r="K682" i="105" s="1"/>
  <c r="N869" i="59"/>
  <c r="E813" i="131"/>
  <c r="F813" i="131" s="1"/>
  <c r="E571" i="104"/>
  <c r="E979" i="104" s="1"/>
  <c r="J901" i="59"/>
  <c r="P179" i="59"/>
  <c r="P884" i="59" s="1"/>
  <c r="N105" i="59"/>
  <c r="N113" i="59"/>
  <c r="N121" i="59"/>
  <c r="N129" i="59"/>
  <c r="N137" i="59"/>
  <c r="N145" i="59"/>
  <c r="N153" i="59"/>
  <c r="N161" i="59"/>
  <c r="N169" i="59"/>
  <c r="N176" i="59"/>
  <c r="E247" i="59"/>
  <c r="E886" i="59" s="1"/>
  <c r="Q886" i="59"/>
  <c r="Q888" i="59"/>
  <c r="N424" i="59"/>
  <c r="P505" i="59"/>
  <c r="P892" i="59" s="1"/>
  <c r="N432" i="59"/>
  <c r="N440" i="59"/>
  <c r="N443" i="59"/>
  <c r="N444" i="59"/>
  <c r="N447" i="59"/>
  <c r="N448" i="59"/>
  <c r="N451" i="59"/>
  <c r="N452" i="59"/>
  <c r="N455" i="59"/>
  <c r="N456" i="59"/>
  <c r="N459" i="59"/>
  <c r="N460" i="59"/>
  <c r="N462" i="59"/>
  <c r="N466" i="59"/>
  <c r="N480" i="59"/>
  <c r="N494" i="59"/>
  <c r="N504" i="59"/>
  <c r="H692" i="59"/>
  <c r="H897" i="59" s="1"/>
  <c r="Q897" i="59" s="1"/>
  <c r="N947" i="105" s="1"/>
  <c r="Q898" i="59"/>
  <c r="N948" i="105" s="1"/>
  <c r="N748" i="59"/>
  <c r="N899" i="59" s="1"/>
  <c r="E720" i="59"/>
  <c r="E660" i="105" s="1"/>
  <c r="K660" i="105" s="1"/>
  <c r="F907" i="59"/>
  <c r="J907" i="59"/>
  <c r="N907" i="59"/>
  <c r="Q905" i="59"/>
  <c r="N956" i="105" s="1"/>
  <c r="H873" i="59"/>
  <c r="H911" i="59" s="1"/>
  <c r="O873" i="59"/>
  <c r="O911" i="59" s="1"/>
  <c r="P814" i="59"/>
  <c r="P818" i="59"/>
  <c r="P822" i="59"/>
  <c r="P826" i="59"/>
  <c r="P830" i="59"/>
  <c r="N838" i="59"/>
  <c r="N846" i="59"/>
  <c r="N858" i="59"/>
  <c r="N863" i="59"/>
  <c r="K21" i="105"/>
  <c r="K23" i="105"/>
  <c r="K37" i="105"/>
  <c r="K38" i="105"/>
  <c r="H179" i="59"/>
  <c r="H884" i="59" s="1"/>
  <c r="Q884" i="59" s="1"/>
  <c r="N934" i="105" s="1"/>
  <c r="N86" i="59"/>
  <c r="N103" i="59"/>
  <c r="N111" i="59"/>
  <c r="N119" i="59"/>
  <c r="N127" i="59"/>
  <c r="N135" i="59"/>
  <c r="N143" i="59"/>
  <c r="N151" i="59"/>
  <c r="N159" i="59"/>
  <c r="N167" i="59"/>
  <c r="N175" i="59"/>
  <c r="Q891" i="59"/>
  <c r="N941" i="105" s="1"/>
  <c r="H505" i="59"/>
  <c r="H892" i="59" s="1"/>
  <c r="Q892" i="59" s="1"/>
  <c r="N942" i="105" s="1"/>
  <c r="N430" i="59"/>
  <c r="N438" i="59"/>
  <c r="N470" i="59"/>
  <c r="N474" i="59"/>
  <c r="N488" i="59"/>
  <c r="E588" i="59"/>
  <c r="E893" i="59" s="1"/>
  <c r="E692" i="59"/>
  <c r="E897" i="59" s="1"/>
  <c r="G688" i="105"/>
  <c r="G951" i="105" s="1"/>
  <c r="G907" i="59"/>
  <c r="K907" i="59"/>
  <c r="O907" i="59"/>
  <c r="N814" i="59"/>
  <c r="N818" i="59"/>
  <c r="N822" i="59"/>
  <c r="N826" i="59"/>
  <c r="N830" i="59"/>
  <c r="N836" i="59"/>
  <c r="N842" i="59"/>
  <c r="N844" i="59"/>
  <c r="N852" i="59"/>
  <c r="N867" i="59"/>
  <c r="N868" i="59"/>
  <c r="E91" i="104"/>
  <c r="E968" i="104" s="1"/>
  <c r="E988" i="104" s="1"/>
  <c r="K41" i="105"/>
  <c r="K43" i="105"/>
  <c r="K53" i="105"/>
  <c r="J371" i="105"/>
  <c r="J940" i="105" s="1"/>
  <c r="J91" i="105"/>
  <c r="G10" i="105"/>
  <c r="K18" i="105"/>
  <c r="K19" i="105"/>
  <c r="G26" i="105"/>
  <c r="G36" i="105"/>
  <c r="G44" i="105"/>
  <c r="G58" i="105"/>
  <c r="G67" i="105"/>
  <c r="G68" i="105"/>
  <c r="G70" i="105"/>
  <c r="G75" i="105"/>
  <c r="G76" i="105"/>
  <c r="G78" i="105"/>
  <c r="G80" i="105"/>
  <c r="K105" i="105"/>
  <c r="G150" i="105"/>
  <c r="G158" i="105"/>
  <c r="K165" i="105"/>
  <c r="G170" i="105"/>
  <c r="J251" i="105"/>
  <c r="G297" i="105"/>
  <c r="G300" i="105"/>
  <c r="G308" i="105"/>
  <c r="G313" i="105"/>
  <c r="G321" i="105"/>
  <c r="G329" i="105"/>
  <c r="G351" i="105"/>
  <c r="G358" i="105"/>
  <c r="G367" i="105"/>
  <c r="J941" i="105"/>
  <c r="O941" i="105" s="1"/>
  <c r="G393" i="105"/>
  <c r="G401" i="105"/>
  <c r="G408" i="105"/>
  <c r="G414" i="105"/>
  <c r="E423" i="105"/>
  <c r="E943" i="105" s="1"/>
  <c r="D17" i="124" s="1"/>
  <c r="G420" i="105"/>
  <c r="G422" i="105"/>
  <c r="F508" i="105"/>
  <c r="F944" i="105" s="1"/>
  <c r="G426" i="105"/>
  <c r="G512" i="105"/>
  <c r="G552" i="105"/>
  <c r="G577" i="105"/>
  <c r="G579" i="105"/>
  <c r="G600" i="105"/>
  <c r="K55" i="105"/>
  <c r="K138" i="105"/>
  <c r="K147" i="105"/>
  <c r="K152" i="105"/>
  <c r="K172" i="105"/>
  <c r="K180" i="105"/>
  <c r="K188" i="105"/>
  <c r="K196" i="105"/>
  <c r="K204" i="105"/>
  <c r="K212" i="105"/>
  <c r="K220" i="105"/>
  <c r="K228" i="105"/>
  <c r="J292" i="105"/>
  <c r="K299" i="105"/>
  <c r="K307" i="105"/>
  <c r="K315" i="105"/>
  <c r="K323" i="105"/>
  <c r="K331" i="105"/>
  <c r="K339" i="105"/>
  <c r="F380" i="105"/>
  <c r="F941" i="105" s="1"/>
  <c r="E417" i="105"/>
  <c r="E942" i="105" s="1"/>
  <c r="D16" i="124" s="1"/>
  <c r="O382" i="105"/>
  <c r="K390" i="105"/>
  <c r="K398" i="105"/>
  <c r="K407" i="105"/>
  <c r="K421" i="105"/>
  <c r="K529" i="105"/>
  <c r="J605" i="105"/>
  <c r="O573" i="105"/>
  <c r="K844" i="105"/>
  <c r="F923" i="105"/>
  <c r="F963" i="105" s="1"/>
  <c r="K861" i="105"/>
  <c r="L14" i="121"/>
  <c r="L15" i="121"/>
  <c r="J13" i="122"/>
  <c r="E91" i="105"/>
  <c r="E934" i="105" s="1"/>
  <c r="K11" i="105"/>
  <c r="G18" i="105"/>
  <c r="G23" i="105"/>
  <c r="K57" i="105"/>
  <c r="K59" i="105"/>
  <c r="K69" i="105"/>
  <c r="G71" i="105"/>
  <c r="K77" i="105"/>
  <c r="K82" i="105"/>
  <c r="K90" i="105"/>
  <c r="K101" i="105"/>
  <c r="G137" i="105"/>
  <c r="G154" i="105"/>
  <c r="G190" i="105"/>
  <c r="G222" i="105"/>
  <c r="J938" i="105"/>
  <c r="K259" i="105"/>
  <c r="K267" i="105"/>
  <c r="K275" i="105"/>
  <c r="K285" i="105"/>
  <c r="F371" i="105"/>
  <c r="F940" i="105" s="1"/>
  <c r="G296" i="105"/>
  <c r="G304" i="105"/>
  <c r="G309" i="105"/>
  <c r="G317" i="105"/>
  <c r="G325" i="105"/>
  <c r="G350" i="105"/>
  <c r="G359" i="105"/>
  <c r="G366" i="105"/>
  <c r="J380" i="105"/>
  <c r="O380" i="105" s="1"/>
  <c r="K374" i="105"/>
  <c r="K387" i="105"/>
  <c r="K395" i="105"/>
  <c r="G397" i="105"/>
  <c r="G398" i="105"/>
  <c r="K403" i="105"/>
  <c r="G409" i="105"/>
  <c r="K415" i="105"/>
  <c r="J423" i="105"/>
  <c r="K423" i="105" s="1"/>
  <c r="K517" i="105"/>
  <c r="K522" i="105"/>
  <c r="G529" i="105"/>
  <c r="K542" i="105"/>
  <c r="J567" i="105"/>
  <c r="K564" i="105"/>
  <c r="K604" i="105"/>
  <c r="G633" i="105"/>
  <c r="G949" i="105" s="1"/>
  <c r="K643" i="105"/>
  <c r="K722" i="105"/>
  <c r="K726" i="105"/>
  <c r="K730" i="105"/>
  <c r="K734" i="105"/>
  <c r="K738" i="105"/>
  <c r="K742" i="105"/>
  <c r="J758" i="105"/>
  <c r="K758" i="105" s="1"/>
  <c r="K749" i="105"/>
  <c r="K753" i="105"/>
  <c r="K757" i="105"/>
  <c r="K762" i="105"/>
  <c r="K766" i="105"/>
  <c r="K792" i="105"/>
  <c r="G826" i="105"/>
  <c r="G958" i="105" s="1"/>
  <c r="K903" i="105"/>
  <c r="K537" i="105"/>
  <c r="K553" i="105"/>
  <c r="J945" i="105"/>
  <c r="O945" i="105" s="1"/>
  <c r="K565" i="105"/>
  <c r="K593" i="105"/>
  <c r="K635" i="105"/>
  <c r="K649" i="105"/>
  <c r="K858" i="105"/>
  <c r="O858" i="105"/>
  <c r="J560" i="105"/>
  <c r="G511" i="105"/>
  <c r="K513" i="105"/>
  <c r="K518" i="105"/>
  <c r="G520" i="105"/>
  <c r="G525" i="105"/>
  <c r="G527" i="105"/>
  <c r="G528" i="105"/>
  <c r="K530" i="105"/>
  <c r="G537" i="105"/>
  <c r="K541" i="105"/>
  <c r="G544" i="105"/>
  <c r="K546" i="105"/>
  <c r="G548" i="105"/>
  <c r="G551" i="105"/>
  <c r="K554" i="105"/>
  <c r="G578" i="105"/>
  <c r="K590" i="105"/>
  <c r="J633" i="105"/>
  <c r="J949" i="105" s="1"/>
  <c r="K617" i="105"/>
  <c r="K629" i="105"/>
  <c r="K639" i="105"/>
  <c r="K647" i="105"/>
  <c r="K721" i="105"/>
  <c r="K725" i="105"/>
  <c r="K729" i="105"/>
  <c r="K733" i="105"/>
  <c r="K737" i="105"/>
  <c r="K741" i="105"/>
  <c r="K745" i="105"/>
  <c r="K752" i="105"/>
  <c r="K756" i="105"/>
  <c r="J770" i="105"/>
  <c r="K761" i="105"/>
  <c r="K765" i="105"/>
  <c r="K769" i="105"/>
  <c r="K796" i="105"/>
  <c r="J957" i="105"/>
  <c r="J826" i="105"/>
  <c r="K815" i="105"/>
  <c r="K821" i="105"/>
  <c r="J846" i="105"/>
  <c r="O846" i="105" s="1"/>
  <c r="K843" i="105"/>
  <c r="H964" i="105"/>
  <c r="H965" i="105" s="1"/>
  <c r="K851" i="105"/>
  <c r="K852" i="105"/>
  <c r="K859" i="105"/>
  <c r="K865" i="105"/>
  <c r="K873" i="105"/>
  <c r="K881" i="105"/>
  <c r="K901" i="105"/>
  <c r="K909" i="105"/>
  <c r="K917" i="105"/>
  <c r="K921" i="105"/>
  <c r="F13" i="121"/>
  <c r="F14" i="122"/>
  <c r="J9" i="122"/>
  <c r="J11" i="122"/>
  <c r="K691" i="105"/>
  <c r="K695" i="105"/>
  <c r="K699" i="105"/>
  <c r="K703" i="105"/>
  <c r="K707" i="105"/>
  <c r="K711" i="105"/>
  <c r="K715" i="105"/>
  <c r="K719" i="105"/>
  <c r="J784" i="105"/>
  <c r="J953" i="105" s="1"/>
  <c r="K953" i="105" s="1"/>
  <c r="F31" i="117" s="1"/>
  <c r="K777" i="105"/>
  <c r="K781" i="105"/>
  <c r="H960" i="105"/>
  <c r="F801" i="105"/>
  <c r="F957" i="105" s="1"/>
  <c r="E826" i="105"/>
  <c r="E958" i="105" s="1"/>
  <c r="D36" i="124" s="1"/>
  <c r="K817" i="105"/>
  <c r="K828" i="105"/>
  <c r="K840" i="105"/>
  <c r="J923" i="105"/>
  <c r="K867" i="105"/>
  <c r="K875" i="105"/>
  <c r="G14" i="121"/>
  <c r="G59" i="105"/>
  <c r="K67" i="105"/>
  <c r="K70" i="105"/>
  <c r="K74" i="105"/>
  <c r="K75" i="105"/>
  <c r="K81" i="105"/>
  <c r="K93" i="105"/>
  <c r="G188" i="105"/>
  <c r="K195" i="105"/>
  <c r="K199" i="105"/>
  <c r="K207" i="105"/>
  <c r="K211" i="105"/>
  <c r="G220" i="105"/>
  <c r="K227" i="105"/>
  <c r="K231" i="105"/>
  <c r="K334" i="105"/>
  <c r="K338" i="105"/>
  <c r="K348" i="105"/>
  <c r="K352" i="105"/>
  <c r="K356" i="105"/>
  <c r="K360" i="105"/>
  <c r="K364" i="105"/>
  <c r="K368" i="105"/>
  <c r="K396" i="105"/>
  <c r="K397" i="105"/>
  <c r="K400" i="105"/>
  <c r="K408" i="105"/>
  <c r="K410" i="105"/>
  <c r="K548" i="105"/>
  <c r="K575" i="105"/>
  <c r="K589" i="105"/>
  <c r="K842" i="105"/>
  <c r="K866" i="105"/>
  <c r="K874" i="105"/>
  <c r="I12" i="121"/>
  <c r="M12" i="121" s="1"/>
  <c r="E711" i="131"/>
  <c r="E855" i="131" s="1"/>
  <c r="E107" i="104"/>
  <c r="E969" i="104" s="1"/>
  <c r="E377" i="104"/>
  <c r="E974" i="104" s="1"/>
  <c r="E671" i="104"/>
  <c r="E984" i="104" s="1"/>
  <c r="F810" i="104"/>
  <c r="F991" i="104" s="1"/>
  <c r="F91" i="105"/>
  <c r="F934" i="105" s="1"/>
  <c r="F954" i="105" s="1"/>
  <c r="G16" i="105"/>
  <c r="G20" i="105"/>
  <c r="G22" i="105"/>
  <c r="G27" i="105"/>
  <c r="G32" i="105"/>
  <c r="K34" i="105"/>
  <c r="G35" i="105"/>
  <c r="G40" i="105"/>
  <c r="K42" i="105"/>
  <c r="G48" i="105"/>
  <c r="G50" i="105"/>
  <c r="K50" i="105"/>
  <c r="G55" i="105"/>
  <c r="K62" i="105"/>
  <c r="K80" i="105"/>
  <c r="K83" i="105"/>
  <c r="G84" i="105"/>
  <c r="G87" i="105"/>
  <c r="K87" i="105"/>
  <c r="G88" i="105"/>
  <c r="G89" i="105"/>
  <c r="G94" i="105"/>
  <c r="K96" i="105"/>
  <c r="G98" i="105"/>
  <c r="G100" i="105"/>
  <c r="G103" i="105"/>
  <c r="G104" i="105"/>
  <c r="G105" i="105"/>
  <c r="F144" i="105"/>
  <c r="F936" i="105" s="1"/>
  <c r="G136" i="105"/>
  <c r="G139" i="105"/>
  <c r="G140" i="105"/>
  <c r="G141" i="105"/>
  <c r="K141" i="105"/>
  <c r="E236" i="105"/>
  <c r="E937" i="105" s="1"/>
  <c r="D10" i="124" s="1"/>
  <c r="G155" i="105"/>
  <c r="G159" i="105"/>
  <c r="G164" i="105"/>
  <c r="G168" i="105"/>
  <c r="K168" i="105"/>
  <c r="G180" i="105"/>
  <c r="G182" i="105"/>
  <c r="G191" i="105"/>
  <c r="G192" i="105"/>
  <c r="G194" i="105"/>
  <c r="G202" i="105"/>
  <c r="G204" i="105"/>
  <c r="G208" i="105"/>
  <c r="G216" i="105"/>
  <c r="G218" i="105"/>
  <c r="G221" i="105"/>
  <c r="G224" i="105"/>
  <c r="G234" i="105"/>
  <c r="F292" i="105"/>
  <c r="F939" i="105" s="1"/>
  <c r="K254" i="105"/>
  <c r="K262" i="105"/>
  <c r="K270" i="105"/>
  <c r="K280" i="105"/>
  <c r="G289" i="105"/>
  <c r="E371" i="105"/>
  <c r="E940" i="105" s="1"/>
  <c r="D14" i="124" s="1"/>
  <c r="K298" i="105"/>
  <c r="K302" i="105"/>
  <c r="K306" i="105"/>
  <c r="K310" i="105"/>
  <c r="G314" i="105"/>
  <c r="G316" i="105"/>
  <c r="K318" i="105"/>
  <c r="G320" i="105"/>
  <c r="K326" i="105"/>
  <c r="G328" i="105"/>
  <c r="G330" i="105"/>
  <c r="G331" i="105"/>
  <c r="G333" i="105"/>
  <c r="G336" i="105"/>
  <c r="G343" i="105"/>
  <c r="G345" i="105"/>
  <c r="K347" i="105"/>
  <c r="G348" i="105"/>
  <c r="G349" i="105"/>
  <c r="K351" i="105"/>
  <c r="G352" i="105"/>
  <c r="G353" i="105"/>
  <c r="K355" i="105"/>
  <c r="G356" i="105"/>
  <c r="G357" i="105"/>
  <c r="K359" i="105"/>
  <c r="G361" i="105"/>
  <c r="G364" i="105"/>
  <c r="G365" i="105"/>
  <c r="G368" i="105"/>
  <c r="K384" i="105"/>
  <c r="G385" i="105"/>
  <c r="K385" i="105"/>
  <c r="K388" i="105"/>
  <c r="G389" i="105"/>
  <c r="G390" i="105"/>
  <c r="G392" i="105"/>
  <c r="G404" i="105"/>
  <c r="K404" i="105"/>
  <c r="G405" i="105"/>
  <c r="G410" i="105"/>
  <c r="G413" i="105"/>
  <c r="K414" i="105"/>
  <c r="G416" i="105"/>
  <c r="K425" i="105"/>
  <c r="G507" i="105"/>
  <c r="K507" i="105"/>
  <c r="G516" i="105"/>
  <c r="G517" i="105"/>
  <c r="G519" i="105"/>
  <c r="G521" i="105"/>
  <c r="G523" i="105"/>
  <c r="G524" i="105"/>
  <c r="G532" i="105"/>
  <c r="G541" i="105"/>
  <c r="G543" i="105"/>
  <c r="G556" i="105"/>
  <c r="K556" i="105"/>
  <c r="G557" i="105"/>
  <c r="G559" i="105"/>
  <c r="K569" i="105"/>
  <c r="G575" i="105"/>
  <c r="G580" i="105"/>
  <c r="K580" i="105"/>
  <c r="G589" i="105"/>
  <c r="G592" i="105"/>
  <c r="K598" i="105"/>
  <c r="K694" i="105"/>
  <c r="K698" i="105"/>
  <c r="K702" i="105"/>
  <c r="K706" i="105"/>
  <c r="K710" i="105"/>
  <c r="K714" i="105"/>
  <c r="K718" i="105"/>
  <c r="E801" i="105"/>
  <c r="E957" i="105" s="1"/>
  <c r="D35" i="124" s="1"/>
  <c r="G801" i="105"/>
  <c r="G957" i="105" s="1"/>
  <c r="F826" i="105"/>
  <c r="F958" i="105" s="1"/>
  <c r="E835" i="105"/>
  <c r="E959" i="105" s="1"/>
  <c r="D37" i="124" s="1"/>
  <c r="G835" i="105"/>
  <c r="K832" i="105"/>
  <c r="I11" i="121"/>
  <c r="M11" i="121" s="1"/>
  <c r="F714" i="132"/>
  <c r="F717" i="132" s="1"/>
  <c r="G714" i="132" s="1"/>
  <c r="E425" i="104"/>
  <c r="E976" i="104" s="1"/>
  <c r="E860" i="104"/>
  <c r="E994" i="104" s="1"/>
  <c r="K10" i="105"/>
  <c r="G19" i="105"/>
  <c r="K26" i="105"/>
  <c r="G28" i="105"/>
  <c r="G51" i="105"/>
  <c r="K58" i="105"/>
  <c r="G60" i="105"/>
  <c r="K79" i="105"/>
  <c r="G85" i="105"/>
  <c r="K89" i="105"/>
  <c r="E106" i="105"/>
  <c r="E935" i="105" s="1"/>
  <c r="D8" i="124" s="1"/>
  <c r="G101" i="105"/>
  <c r="K137" i="105"/>
  <c r="J146" i="105"/>
  <c r="J236" i="105" s="1"/>
  <c r="G151" i="105"/>
  <c r="G153" i="105"/>
  <c r="K155" i="105"/>
  <c r="G157" i="105"/>
  <c r="K159" i="105"/>
  <c r="G165" i="105"/>
  <c r="G167" i="105"/>
  <c r="G173" i="105"/>
  <c r="G174" i="105"/>
  <c r="G177" i="105"/>
  <c r="G184" i="105"/>
  <c r="G187" i="105"/>
  <c r="K191" i="105"/>
  <c r="G193" i="105"/>
  <c r="G200" i="105"/>
  <c r="G213" i="105"/>
  <c r="K223" i="105"/>
  <c r="G229" i="105"/>
  <c r="G232" i="105"/>
  <c r="G291" i="105"/>
  <c r="G295" i="105"/>
  <c r="G310" i="105"/>
  <c r="G311" i="105"/>
  <c r="G322" i="105"/>
  <c r="G386" i="105"/>
  <c r="G388" i="105"/>
  <c r="K393" i="105"/>
  <c r="G402" i="105"/>
  <c r="G406" i="105"/>
  <c r="G412" i="105"/>
  <c r="F423" i="105"/>
  <c r="F943" i="105" s="1"/>
  <c r="G531" i="105"/>
  <c r="G536" i="105"/>
  <c r="G553" i="105"/>
  <c r="G555" i="105"/>
  <c r="G562" i="105"/>
  <c r="G567" i="105" s="1"/>
  <c r="G946" i="105" s="1"/>
  <c r="G574" i="105"/>
  <c r="K576" i="105"/>
  <c r="K579" i="105"/>
  <c r="G581" i="105"/>
  <c r="G583" i="105"/>
  <c r="G588" i="105"/>
  <c r="G591" i="105"/>
  <c r="G599" i="105"/>
  <c r="G602" i="105"/>
  <c r="G603" i="105"/>
  <c r="F633" i="105"/>
  <c r="F949" i="105" s="1"/>
  <c r="K776" i="105"/>
  <c r="K780" i="105"/>
  <c r="K788" i="105"/>
  <c r="K805" i="105"/>
  <c r="K806" i="105"/>
  <c r="K862" i="105"/>
  <c r="D15" i="121"/>
  <c r="I9" i="121"/>
  <c r="F11" i="121"/>
  <c r="I13" i="121"/>
  <c r="F71" i="131"/>
  <c r="E429" i="131"/>
  <c r="E842" i="131" s="1"/>
  <c r="E515" i="131"/>
  <c r="E843" i="131" s="1"/>
  <c r="E568" i="131"/>
  <c r="E844" i="131" s="1"/>
  <c r="F714" i="131"/>
  <c r="F717" i="131" s="1"/>
  <c r="K14" i="105"/>
  <c r="G64" i="105"/>
  <c r="G66" i="105"/>
  <c r="K71" i="105"/>
  <c r="G181" i="105"/>
  <c r="G197" i="105"/>
  <c r="G206" i="105"/>
  <c r="G256" i="105"/>
  <c r="G264" i="105"/>
  <c r="G272" i="105"/>
  <c r="G277" i="105"/>
  <c r="G279" i="105"/>
  <c r="K284" i="105"/>
  <c r="G286" i="105"/>
  <c r="G298" i="105"/>
  <c r="G299" i="105"/>
  <c r="G301" i="105"/>
  <c r="G315" i="105"/>
  <c r="G334" i="105"/>
  <c r="G335" i="105"/>
  <c r="G337" i="105"/>
  <c r="K342" i="105"/>
  <c r="G360" i="105"/>
  <c r="G373" i="105"/>
  <c r="G539" i="105"/>
  <c r="K854" i="105"/>
  <c r="E251" i="131"/>
  <c r="E837" i="131" s="1"/>
  <c r="E297" i="104"/>
  <c r="E973" i="104" s="1"/>
  <c r="E432" i="104"/>
  <c r="E977" i="104" s="1"/>
  <c r="G11" i="105"/>
  <c r="K35" i="105"/>
  <c r="K39" i="105"/>
  <c r="K72" i="105"/>
  <c r="G79" i="105"/>
  <c r="K84" i="105"/>
  <c r="G95" i="105"/>
  <c r="K100" i="105"/>
  <c r="G102" i="105"/>
  <c r="G143" i="105"/>
  <c r="G147" i="105"/>
  <c r="G149" i="105"/>
  <c r="G161" i="105"/>
  <c r="G163" i="105"/>
  <c r="G175" i="105"/>
  <c r="G176" i="105"/>
  <c r="G178" i="105"/>
  <c r="G179" i="105"/>
  <c r="G185" i="105"/>
  <c r="G201" i="105"/>
  <c r="G210" i="105"/>
  <c r="K215" i="105"/>
  <c r="G223" i="105"/>
  <c r="G226" i="105"/>
  <c r="G254" i="105"/>
  <c r="K258" i="105"/>
  <c r="K266" i="105"/>
  <c r="K274" i="105"/>
  <c r="G281" i="105"/>
  <c r="G284" i="105"/>
  <c r="K288" i="105"/>
  <c r="G290" i="105"/>
  <c r="G302" i="105"/>
  <c r="G303" i="105"/>
  <c r="G305" i="105"/>
  <c r="G312" i="105"/>
  <c r="G318" i="105"/>
  <c r="K322" i="105"/>
  <c r="G324" i="105"/>
  <c r="G326" i="105"/>
  <c r="K330" i="105"/>
  <c r="G332" i="105"/>
  <c r="G338" i="105"/>
  <c r="G339" i="105"/>
  <c r="G341" i="105"/>
  <c r="K346" i="105"/>
  <c r="K350" i="105"/>
  <c r="K354" i="105"/>
  <c r="K358" i="105"/>
  <c r="K362" i="105"/>
  <c r="K366" i="105"/>
  <c r="K370" i="105"/>
  <c r="G394" i="105"/>
  <c r="G396" i="105"/>
  <c r="K401" i="105"/>
  <c r="K405" i="105"/>
  <c r="K412" i="105"/>
  <c r="K416" i="105"/>
  <c r="F560" i="105"/>
  <c r="F945" i="105" s="1"/>
  <c r="G513" i="105"/>
  <c r="G515" i="105"/>
  <c r="G533" i="105"/>
  <c r="G535" i="105"/>
  <c r="G547" i="105"/>
  <c r="K552" i="105"/>
  <c r="G569" i="105"/>
  <c r="G570" i="105" s="1"/>
  <c r="G947" i="105" s="1"/>
  <c r="G582" i="105"/>
  <c r="G584" i="105"/>
  <c r="G587" i="105"/>
  <c r="G593" i="105"/>
  <c r="G595" i="105"/>
  <c r="G598" i="105"/>
  <c r="K619" i="105"/>
  <c r="K625" i="105"/>
  <c r="G655" i="105"/>
  <c r="G950" i="105" s="1"/>
  <c r="K692" i="105"/>
  <c r="K696" i="105"/>
  <c r="K700" i="105"/>
  <c r="K704" i="105"/>
  <c r="K708" i="105"/>
  <c r="K712" i="105"/>
  <c r="K716" i="105"/>
  <c r="K774" i="105"/>
  <c r="K778" i="105"/>
  <c r="K782" i="105"/>
  <c r="K813" i="105"/>
  <c r="G15" i="121"/>
  <c r="E14" i="121"/>
  <c r="F292" i="131"/>
  <c r="F720" i="131"/>
  <c r="F94" i="104"/>
  <c r="F107" i="104" s="1"/>
  <c r="G102" i="104" s="1"/>
  <c r="I102" i="104" s="1"/>
  <c r="F853" i="104"/>
  <c r="F860" i="104" s="1"/>
  <c r="F994" i="104" s="1"/>
  <c r="G15" i="105"/>
  <c r="K22" i="105"/>
  <c r="G24" i="105"/>
  <c r="G31" i="105"/>
  <c r="G43" i="105"/>
  <c r="G47" i="105"/>
  <c r="K54" i="105"/>
  <c r="G56" i="105"/>
  <c r="G63" i="105"/>
  <c r="K66" i="105"/>
  <c r="G72" i="105"/>
  <c r="G74" i="105"/>
  <c r="K76" i="105"/>
  <c r="G81" i="105"/>
  <c r="G83" i="105"/>
  <c r="K85" i="105"/>
  <c r="K88" i="105"/>
  <c r="F106" i="105"/>
  <c r="F935" i="105" s="1"/>
  <c r="G97" i="105"/>
  <c r="G99" i="105"/>
  <c r="K104" i="105"/>
  <c r="K187" i="105"/>
  <c r="G189" i="105"/>
  <c r="G196" i="105"/>
  <c r="G198" i="105"/>
  <c r="K203" i="105"/>
  <c r="G212" i="105"/>
  <c r="G214" i="105"/>
  <c r="K219" i="105"/>
  <c r="G225" i="105"/>
  <c r="G227" i="105"/>
  <c r="G228" i="105"/>
  <c r="G230" i="105"/>
  <c r="K235" i="105"/>
  <c r="G266" i="105"/>
  <c r="G274" i="105"/>
  <c r="G288" i="105"/>
  <c r="G306" i="105"/>
  <c r="G307" i="105"/>
  <c r="K314" i="105"/>
  <c r="G340" i="105"/>
  <c r="K363" i="105"/>
  <c r="K367" i="105"/>
  <c r="G369" i="105"/>
  <c r="G382" i="105"/>
  <c r="G384" i="105"/>
  <c r="K389" i="105"/>
  <c r="K392" i="105"/>
  <c r="G400" i="105"/>
  <c r="K406" i="105"/>
  <c r="K413" i="105"/>
  <c r="K422" i="105"/>
  <c r="K693" i="105"/>
  <c r="K697" i="105"/>
  <c r="K701" i="105"/>
  <c r="K709" i="105"/>
  <c r="K713" i="105"/>
  <c r="K717" i="105"/>
  <c r="K775" i="105"/>
  <c r="K779" i="105"/>
  <c r="K783" i="105"/>
  <c r="K809" i="105"/>
  <c r="K810" i="105"/>
  <c r="K850" i="105"/>
  <c r="K870" i="105"/>
  <c r="K878" i="105"/>
  <c r="E15" i="121"/>
  <c r="D14" i="121"/>
  <c r="I10" i="121"/>
  <c r="M10" i="121" s="1"/>
  <c r="F12" i="121"/>
  <c r="F289" i="132"/>
  <c r="G261" i="132" s="1"/>
  <c r="I261" i="132" s="1"/>
  <c r="G80" i="132"/>
  <c r="I80" i="132" s="1"/>
  <c r="F380" i="132"/>
  <c r="G378" i="132" s="1"/>
  <c r="I378" i="132" s="1"/>
  <c r="F68" i="132"/>
  <c r="G15" i="132" s="1"/>
  <c r="I15" i="132" s="1"/>
  <c r="F251" i="132"/>
  <c r="F292" i="132"/>
  <c r="E380" i="132"/>
  <c r="E840" i="132" s="1"/>
  <c r="F422" i="132"/>
  <c r="G384" i="132" s="1"/>
  <c r="I384" i="132" s="1"/>
  <c r="G591" i="132"/>
  <c r="I591" i="132" s="1"/>
  <c r="F849" i="132"/>
  <c r="G663" i="132"/>
  <c r="I663" i="132" s="1"/>
  <c r="G659" i="132"/>
  <c r="I659" i="132" s="1"/>
  <c r="G655" i="132"/>
  <c r="I655" i="132" s="1"/>
  <c r="G651" i="132"/>
  <c r="I651" i="132" s="1"/>
  <c r="G658" i="132"/>
  <c r="I658" i="132" s="1"/>
  <c r="G667" i="132"/>
  <c r="I667" i="132" s="1"/>
  <c r="G668" i="132"/>
  <c r="I668" i="132" s="1"/>
  <c r="G669" i="132"/>
  <c r="I669" i="132" s="1"/>
  <c r="G670" i="132"/>
  <c r="I670" i="132" s="1"/>
  <c r="E862" i="132"/>
  <c r="E819" i="132"/>
  <c r="F422" i="131"/>
  <c r="G410" i="131" s="1"/>
  <c r="I410" i="131" s="1"/>
  <c r="F87" i="132"/>
  <c r="E289" i="132"/>
  <c r="E838" i="132" s="1"/>
  <c r="F429" i="132"/>
  <c r="G578" i="132"/>
  <c r="I578" i="132" s="1"/>
  <c r="G594" i="132"/>
  <c r="I594" i="132" s="1"/>
  <c r="G596" i="132"/>
  <c r="I596" i="132" s="1"/>
  <c r="G632" i="132"/>
  <c r="I632" i="132" s="1"/>
  <c r="G633" i="132"/>
  <c r="I633" i="132" s="1"/>
  <c r="G634" i="132"/>
  <c r="I634" i="132" s="1"/>
  <c r="G635" i="132"/>
  <c r="I635" i="132" s="1"/>
  <c r="G636" i="132"/>
  <c r="I636" i="132" s="1"/>
  <c r="G637" i="132"/>
  <c r="I637" i="132" s="1"/>
  <c r="G652" i="132"/>
  <c r="I652" i="132" s="1"/>
  <c r="G653" i="132"/>
  <c r="I653" i="132" s="1"/>
  <c r="G660" i="132"/>
  <c r="I660" i="132" s="1"/>
  <c r="G661" i="132"/>
  <c r="I661" i="132" s="1"/>
  <c r="G671" i="132"/>
  <c r="I671" i="132" s="1"/>
  <c r="G672" i="132"/>
  <c r="I672" i="132" s="1"/>
  <c r="G673" i="132"/>
  <c r="I673" i="132" s="1"/>
  <c r="G674" i="132"/>
  <c r="I674" i="132" s="1"/>
  <c r="E856" i="132"/>
  <c r="F739" i="132"/>
  <c r="G734" i="132" s="1"/>
  <c r="F68" i="131"/>
  <c r="G21" i="131" s="1"/>
  <c r="I21" i="131" s="1"/>
  <c r="F184" i="132"/>
  <c r="F846" i="132"/>
  <c r="G592" i="132"/>
  <c r="I592" i="132" s="1"/>
  <c r="G579" i="132"/>
  <c r="I579" i="132" s="1"/>
  <c r="G580" i="132"/>
  <c r="I580" i="132" s="1"/>
  <c r="G581" i="132"/>
  <c r="I581" i="132" s="1"/>
  <c r="G582" i="132"/>
  <c r="I582" i="132" s="1"/>
  <c r="G583" i="132"/>
  <c r="I583" i="132" s="1"/>
  <c r="G584" i="132"/>
  <c r="I584" i="132" s="1"/>
  <c r="G585" i="132"/>
  <c r="I585" i="132" s="1"/>
  <c r="G586" i="132"/>
  <c r="I586" i="132" s="1"/>
  <c r="G587" i="132"/>
  <c r="I587" i="132" s="1"/>
  <c r="F380" i="131"/>
  <c r="G374" i="131" s="1"/>
  <c r="I374" i="131" s="1"/>
  <c r="F429" i="131"/>
  <c r="G427" i="131" s="1"/>
  <c r="I427" i="131" s="1"/>
  <c r="F432" i="132"/>
  <c r="G588" i="132"/>
  <c r="I588" i="132" s="1"/>
  <c r="G589" i="132"/>
  <c r="I589" i="132" s="1"/>
  <c r="G590" i="132"/>
  <c r="I590" i="132" s="1"/>
  <c r="F848" i="132"/>
  <c r="G630" i="132"/>
  <c r="I630" i="132" s="1"/>
  <c r="G626" i="132"/>
  <c r="G627" i="132"/>
  <c r="I627" i="132" s="1"/>
  <c r="G628" i="132"/>
  <c r="I628" i="132" s="1"/>
  <c r="G629" i="132"/>
  <c r="I629" i="132" s="1"/>
  <c r="G642" i="132"/>
  <c r="I642" i="132" s="1"/>
  <c r="G643" i="132"/>
  <c r="I643" i="132" s="1"/>
  <c r="G644" i="132"/>
  <c r="I644" i="132" s="1"/>
  <c r="G645" i="132"/>
  <c r="I645" i="132" s="1"/>
  <c r="G656" i="132"/>
  <c r="I656" i="132" s="1"/>
  <c r="G657" i="132"/>
  <c r="I657" i="132" s="1"/>
  <c r="G664" i="132"/>
  <c r="I664" i="132" s="1"/>
  <c r="G665" i="132"/>
  <c r="I665" i="132" s="1"/>
  <c r="G666" i="132"/>
  <c r="I666" i="132" s="1"/>
  <c r="G679" i="132"/>
  <c r="I679" i="132" s="1"/>
  <c r="G680" i="132"/>
  <c r="I680" i="132" s="1"/>
  <c r="F370" i="131"/>
  <c r="G303" i="131" s="1"/>
  <c r="I303" i="131" s="1"/>
  <c r="F623" i="132"/>
  <c r="G609" i="132" s="1"/>
  <c r="I609" i="132" s="1"/>
  <c r="F720" i="132"/>
  <c r="E739" i="132"/>
  <c r="E861" i="132" s="1"/>
  <c r="E863" i="132" s="1"/>
  <c r="E864" i="132" s="1"/>
  <c r="F742" i="132"/>
  <c r="E68" i="131"/>
  <c r="E833" i="131" s="1"/>
  <c r="F84" i="131"/>
  <c r="F254" i="131"/>
  <c r="E856" i="131"/>
  <c r="E729" i="131"/>
  <c r="F251" i="131"/>
  <c r="E380" i="131"/>
  <c r="E840" i="131" s="1"/>
  <c r="E422" i="131"/>
  <c r="E841" i="131" s="1"/>
  <c r="F572" i="131"/>
  <c r="G571" i="131" s="1"/>
  <c r="F647" i="131"/>
  <c r="G645" i="131" s="1"/>
  <c r="I645" i="131" s="1"/>
  <c r="F856" i="131"/>
  <c r="G714" i="131"/>
  <c r="G715" i="131"/>
  <c r="I715" i="131" s="1"/>
  <c r="G716" i="131"/>
  <c r="I716" i="131" s="1"/>
  <c r="G650" i="132"/>
  <c r="F697" i="132"/>
  <c r="F123" i="131"/>
  <c r="F184" i="131"/>
  <c r="F597" i="131"/>
  <c r="G586" i="131" s="1"/>
  <c r="I586" i="131" s="1"/>
  <c r="F623" i="131"/>
  <c r="G606" i="131" s="1"/>
  <c r="F518" i="132"/>
  <c r="G576" i="132"/>
  <c r="F684" i="132"/>
  <c r="E698" i="132"/>
  <c r="E729" i="132" s="1"/>
  <c r="F701" i="132"/>
  <c r="F432" i="131"/>
  <c r="G608" i="131"/>
  <c r="I608" i="131" s="1"/>
  <c r="F518" i="131"/>
  <c r="E572" i="131"/>
  <c r="E845" i="131" s="1"/>
  <c r="E597" i="131"/>
  <c r="E846" i="131" s="1"/>
  <c r="F727" i="131"/>
  <c r="E739" i="131"/>
  <c r="E861" i="131" s="1"/>
  <c r="F742" i="131"/>
  <c r="E108" i="105"/>
  <c r="K108" i="105" s="1"/>
  <c r="E110" i="104"/>
  <c r="E110" i="105"/>
  <c r="E112" i="104"/>
  <c r="F112" i="104" s="1"/>
  <c r="E113" i="105"/>
  <c r="G113" i="105" s="1"/>
  <c r="E115" i="104"/>
  <c r="F115" i="104" s="1"/>
  <c r="E120" i="105"/>
  <c r="G120" i="105" s="1"/>
  <c r="E122" i="104"/>
  <c r="F122" i="104" s="1"/>
  <c r="E240" i="105"/>
  <c r="G240" i="105" s="1"/>
  <c r="E244" i="104"/>
  <c r="F244" i="104" s="1"/>
  <c r="E244" i="105"/>
  <c r="G244" i="105" s="1"/>
  <c r="E248" i="104"/>
  <c r="F248" i="104" s="1"/>
  <c r="E248" i="105"/>
  <c r="G248" i="105" s="1"/>
  <c r="E252" i="104"/>
  <c r="F252" i="104" s="1"/>
  <c r="E378" i="105"/>
  <c r="E385" i="104"/>
  <c r="F385" i="104" s="1"/>
  <c r="E428" i="105"/>
  <c r="E438" i="104"/>
  <c r="F438" i="104" s="1"/>
  <c r="E430" i="105"/>
  <c r="E440" i="104"/>
  <c r="F440" i="104" s="1"/>
  <c r="E432" i="105"/>
  <c r="E442" i="104"/>
  <c r="F442" i="104" s="1"/>
  <c r="E434" i="105"/>
  <c r="E444" i="104"/>
  <c r="F444" i="104" s="1"/>
  <c r="E436" i="105"/>
  <c r="E446" i="104"/>
  <c r="F446" i="104" s="1"/>
  <c r="E438" i="105"/>
  <c r="E448" i="104"/>
  <c r="F448" i="104" s="1"/>
  <c r="E440" i="105"/>
  <c r="E450" i="104"/>
  <c r="F450" i="104" s="1"/>
  <c r="E442" i="105"/>
  <c r="E452" i="104"/>
  <c r="F452" i="104" s="1"/>
  <c r="E444" i="105"/>
  <c r="E454" i="104"/>
  <c r="F454" i="104" s="1"/>
  <c r="E446" i="105"/>
  <c r="E456" i="104"/>
  <c r="F456" i="104" s="1"/>
  <c r="E448" i="105"/>
  <c r="E458" i="104"/>
  <c r="F458" i="104" s="1"/>
  <c r="E450" i="105"/>
  <c r="E460" i="104"/>
  <c r="F460" i="104" s="1"/>
  <c r="E452" i="105"/>
  <c r="E462" i="104"/>
  <c r="F462" i="104" s="1"/>
  <c r="E454" i="105"/>
  <c r="E464" i="104"/>
  <c r="F464" i="104" s="1"/>
  <c r="E456" i="105"/>
  <c r="E466" i="104"/>
  <c r="F466" i="104" s="1"/>
  <c r="E458" i="105"/>
  <c r="E468" i="104"/>
  <c r="F468" i="104" s="1"/>
  <c r="E460" i="105"/>
  <c r="E470" i="104"/>
  <c r="F470" i="104" s="1"/>
  <c r="E462" i="105"/>
  <c r="E472" i="104"/>
  <c r="F472" i="104" s="1"/>
  <c r="E464" i="105"/>
  <c r="E474" i="104"/>
  <c r="F474" i="104" s="1"/>
  <c r="N461" i="59"/>
  <c r="E472" i="105"/>
  <c r="E482" i="104"/>
  <c r="F482" i="104" s="1"/>
  <c r="N469" i="59"/>
  <c r="E480" i="105"/>
  <c r="G480" i="105" s="1"/>
  <c r="E490" i="104"/>
  <c r="F490" i="104" s="1"/>
  <c r="N477" i="59"/>
  <c r="E488" i="105"/>
  <c r="G488" i="105" s="1"/>
  <c r="E498" i="104"/>
  <c r="F498" i="104" s="1"/>
  <c r="N485" i="59"/>
  <c r="E496" i="105"/>
  <c r="G496" i="105" s="1"/>
  <c r="E506" i="104"/>
  <c r="F506" i="104" s="1"/>
  <c r="N493" i="59"/>
  <c r="E504" i="105"/>
  <c r="G504" i="105" s="1"/>
  <c r="E514" i="104"/>
  <c r="F514" i="104" s="1"/>
  <c r="N501" i="59"/>
  <c r="C950" i="105"/>
  <c r="C984" i="104"/>
  <c r="C28" i="117" s="1"/>
  <c r="C958" i="105"/>
  <c r="C993" i="104"/>
  <c r="C36" i="117" s="1"/>
  <c r="F969" i="104"/>
  <c r="G94" i="104"/>
  <c r="G95" i="104"/>
  <c r="I95" i="104" s="1"/>
  <c r="G104" i="104"/>
  <c r="I104" i="104" s="1"/>
  <c r="G105" i="104"/>
  <c r="I105" i="104" s="1"/>
  <c r="E623" i="131"/>
  <c r="E114" i="105"/>
  <c r="E116" i="104"/>
  <c r="F116" i="104" s="1"/>
  <c r="E117" i="105"/>
  <c r="E119" i="104"/>
  <c r="F119" i="104" s="1"/>
  <c r="E121" i="105"/>
  <c r="E123" i="104"/>
  <c r="F123" i="104" s="1"/>
  <c r="E124" i="105"/>
  <c r="G124" i="105" s="1"/>
  <c r="E126" i="104"/>
  <c r="F126" i="104" s="1"/>
  <c r="E126" i="105"/>
  <c r="E128" i="104"/>
  <c r="F128" i="104" s="1"/>
  <c r="E128" i="105"/>
  <c r="G128" i="105" s="1"/>
  <c r="E130" i="104"/>
  <c r="F130" i="104" s="1"/>
  <c r="E130" i="105"/>
  <c r="E132" i="104"/>
  <c r="F132" i="104" s="1"/>
  <c r="E132" i="105"/>
  <c r="G132" i="105" s="1"/>
  <c r="E134" i="104"/>
  <c r="F134" i="104" s="1"/>
  <c r="E134" i="105"/>
  <c r="E136" i="104"/>
  <c r="F136" i="104" s="1"/>
  <c r="E179" i="59"/>
  <c r="E884" i="59" s="1"/>
  <c r="E241" i="105"/>
  <c r="E245" i="104"/>
  <c r="F245" i="104" s="1"/>
  <c r="E245" i="105"/>
  <c r="E249" i="104"/>
  <c r="F249" i="104" s="1"/>
  <c r="E249" i="105"/>
  <c r="E253" i="104"/>
  <c r="F253" i="104" s="1"/>
  <c r="C939" i="105"/>
  <c r="C973" i="104"/>
  <c r="C16" i="117" s="1"/>
  <c r="E375" i="105"/>
  <c r="G375" i="105" s="1"/>
  <c r="E382" i="104"/>
  <c r="F382" i="104" s="1"/>
  <c r="E379" i="105"/>
  <c r="E386" i="104"/>
  <c r="F386" i="104" s="1"/>
  <c r="C942" i="105"/>
  <c r="C976" i="104"/>
  <c r="C20" i="117" s="1"/>
  <c r="E470" i="105"/>
  <c r="E480" i="104"/>
  <c r="F480" i="104" s="1"/>
  <c r="N467" i="59"/>
  <c r="E478" i="105"/>
  <c r="E488" i="104"/>
  <c r="F488" i="104" s="1"/>
  <c r="N475" i="59"/>
  <c r="E486" i="105"/>
  <c r="E496" i="104"/>
  <c r="F496" i="104" s="1"/>
  <c r="N483" i="59"/>
  <c r="E494" i="105"/>
  <c r="E504" i="104"/>
  <c r="F504" i="104" s="1"/>
  <c r="N491" i="59"/>
  <c r="E502" i="105"/>
  <c r="E512" i="104"/>
  <c r="F512" i="104" s="1"/>
  <c r="N499" i="59"/>
  <c r="C945" i="105"/>
  <c r="C979" i="104"/>
  <c r="C23" i="117" s="1"/>
  <c r="Q894" i="59"/>
  <c r="N943" i="105" s="1"/>
  <c r="Q896" i="59"/>
  <c r="N946" i="105" s="1"/>
  <c r="P791" i="59"/>
  <c r="C963" i="105"/>
  <c r="C964" i="105" s="1"/>
  <c r="C999" i="104"/>
  <c r="C41" i="117" s="1"/>
  <c r="C912" i="59"/>
  <c r="G97" i="104"/>
  <c r="I97" i="104" s="1"/>
  <c r="G106" i="104"/>
  <c r="I106" i="104" s="1"/>
  <c r="F684" i="131"/>
  <c r="F697" i="131"/>
  <c r="E854" i="131"/>
  <c r="C91" i="105"/>
  <c r="C882" i="59"/>
  <c r="Q882" i="59"/>
  <c r="E109" i="105"/>
  <c r="G109" i="105" s="1"/>
  <c r="E111" i="104"/>
  <c r="F111" i="104" s="1"/>
  <c r="E111" i="105"/>
  <c r="E113" i="104"/>
  <c r="F113" i="104" s="1"/>
  <c r="E115" i="105"/>
  <c r="E117" i="104"/>
  <c r="F117" i="104" s="1"/>
  <c r="E118" i="105"/>
  <c r="E120" i="104"/>
  <c r="F120" i="104" s="1"/>
  <c r="E122" i="105"/>
  <c r="E124" i="104"/>
  <c r="F124" i="104" s="1"/>
  <c r="E238" i="105"/>
  <c r="E242" i="104"/>
  <c r="E242" i="105"/>
  <c r="G242" i="105" s="1"/>
  <c r="E246" i="104"/>
  <c r="F246" i="104" s="1"/>
  <c r="E246" i="105"/>
  <c r="G246" i="105" s="1"/>
  <c r="E250" i="104"/>
  <c r="F250" i="104" s="1"/>
  <c r="E250" i="105"/>
  <c r="G250" i="105" s="1"/>
  <c r="E254" i="104"/>
  <c r="F254" i="104" s="1"/>
  <c r="E376" i="105"/>
  <c r="E383" i="104"/>
  <c r="F383" i="104" s="1"/>
  <c r="C941" i="105"/>
  <c r="C975" i="104"/>
  <c r="C19" i="117" s="1"/>
  <c r="E427" i="105"/>
  <c r="G427" i="105" s="1"/>
  <c r="E437" i="104"/>
  <c r="F437" i="104" s="1"/>
  <c r="E429" i="105"/>
  <c r="G429" i="105" s="1"/>
  <c r="E439" i="104"/>
  <c r="F439" i="104" s="1"/>
  <c r="E431" i="105"/>
  <c r="G431" i="105" s="1"/>
  <c r="E441" i="104"/>
  <c r="F441" i="104" s="1"/>
  <c r="E433" i="105"/>
  <c r="G433" i="105" s="1"/>
  <c r="E443" i="104"/>
  <c r="F443" i="104" s="1"/>
  <c r="E435" i="105"/>
  <c r="G435" i="105" s="1"/>
  <c r="E445" i="104"/>
  <c r="F445" i="104" s="1"/>
  <c r="E437" i="105"/>
  <c r="G437" i="105" s="1"/>
  <c r="E447" i="104"/>
  <c r="F447" i="104" s="1"/>
  <c r="E439" i="105"/>
  <c r="G439" i="105" s="1"/>
  <c r="E449" i="104"/>
  <c r="F449" i="104" s="1"/>
  <c r="E441" i="105"/>
  <c r="G441" i="105" s="1"/>
  <c r="E451" i="104"/>
  <c r="F451" i="104" s="1"/>
  <c r="E443" i="105"/>
  <c r="G443" i="105" s="1"/>
  <c r="E453" i="104"/>
  <c r="F453" i="104" s="1"/>
  <c r="E445" i="105"/>
  <c r="G445" i="105" s="1"/>
  <c r="E455" i="104"/>
  <c r="F455" i="104" s="1"/>
  <c r="E447" i="105"/>
  <c r="G447" i="105" s="1"/>
  <c r="E457" i="104"/>
  <c r="F457" i="104" s="1"/>
  <c r="E449" i="105"/>
  <c r="G449" i="105" s="1"/>
  <c r="E459" i="104"/>
  <c r="F459" i="104" s="1"/>
  <c r="E451" i="105"/>
  <c r="G451" i="105" s="1"/>
  <c r="E461" i="104"/>
  <c r="F461" i="104" s="1"/>
  <c r="E453" i="105"/>
  <c r="G453" i="105" s="1"/>
  <c r="E463" i="104"/>
  <c r="F463" i="104" s="1"/>
  <c r="E455" i="105"/>
  <c r="G455" i="105" s="1"/>
  <c r="E465" i="104"/>
  <c r="F465" i="104" s="1"/>
  <c r="E457" i="105"/>
  <c r="E467" i="104"/>
  <c r="F467" i="104" s="1"/>
  <c r="E459" i="105"/>
  <c r="G459" i="105" s="1"/>
  <c r="E469" i="104"/>
  <c r="F469" i="104" s="1"/>
  <c r="E461" i="105"/>
  <c r="G461" i="105" s="1"/>
  <c r="E471" i="104"/>
  <c r="F471" i="104" s="1"/>
  <c r="E463" i="105"/>
  <c r="G463" i="105" s="1"/>
  <c r="E473" i="104"/>
  <c r="F473" i="104" s="1"/>
  <c r="E468" i="105"/>
  <c r="E478" i="104"/>
  <c r="F478" i="104" s="1"/>
  <c r="N465" i="59"/>
  <c r="E476" i="105"/>
  <c r="E486" i="104"/>
  <c r="F486" i="104" s="1"/>
  <c r="N473" i="59"/>
  <c r="E484" i="105"/>
  <c r="G484" i="105" s="1"/>
  <c r="E494" i="104"/>
  <c r="F494" i="104" s="1"/>
  <c r="N481" i="59"/>
  <c r="E492" i="105"/>
  <c r="G492" i="105" s="1"/>
  <c r="E502" i="104"/>
  <c r="F502" i="104" s="1"/>
  <c r="N489" i="59"/>
  <c r="E500" i="105"/>
  <c r="G500" i="105" s="1"/>
  <c r="E510" i="104"/>
  <c r="F510" i="104" s="1"/>
  <c r="N497" i="59"/>
  <c r="E505" i="59"/>
  <c r="E892" i="59" s="1"/>
  <c r="C947" i="105"/>
  <c r="C981" i="104"/>
  <c r="C25" i="117" s="1"/>
  <c r="I757" i="59"/>
  <c r="M757" i="59"/>
  <c r="C956" i="105"/>
  <c r="C907" i="59"/>
  <c r="Q903" i="59"/>
  <c r="N954" i="105" s="1"/>
  <c r="C959" i="105"/>
  <c r="C994" i="104"/>
  <c r="C37" i="117" s="1"/>
  <c r="O912" i="59"/>
  <c r="O913" i="59" s="1"/>
  <c r="G99" i="104"/>
  <c r="I99" i="104" s="1"/>
  <c r="G100" i="104"/>
  <c r="I100" i="104" s="1"/>
  <c r="F701" i="131"/>
  <c r="C106" i="105"/>
  <c r="C883" i="59"/>
  <c r="Q883" i="59"/>
  <c r="N933" i="105" s="1"/>
  <c r="N85" i="59"/>
  <c r="E112" i="105"/>
  <c r="G112" i="105" s="1"/>
  <c r="E114" i="104"/>
  <c r="F114" i="104" s="1"/>
  <c r="E116" i="105"/>
  <c r="G116" i="105" s="1"/>
  <c r="E118" i="104"/>
  <c r="F118" i="104" s="1"/>
  <c r="E119" i="105"/>
  <c r="E121" i="104"/>
  <c r="F121" i="104" s="1"/>
  <c r="N98" i="59"/>
  <c r="E125" i="105"/>
  <c r="E127" i="104"/>
  <c r="F127" i="104" s="1"/>
  <c r="E127" i="105"/>
  <c r="E129" i="104"/>
  <c r="F129" i="104" s="1"/>
  <c r="E129" i="105"/>
  <c r="E131" i="104"/>
  <c r="F131" i="104" s="1"/>
  <c r="E131" i="105"/>
  <c r="E133" i="104"/>
  <c r="F133" i="104" s="1"/>
  <c r="E133" i="105"/>
  <c r="G133" i="105" s="1"/>
  <c r="E135" i="104"/>
  <c r="F135" i="104" s="1"/>
  <c r="E135" i="105"/>
  <c r="E137" i="104"/>
  <c r="F137" i="104" s="1"/>
  <c r="E239" i="105"/>
  <c r="E243" i="104"/>
  <c r="F243" i="104" s="1"/>
  <c r="E243" i="105"/>
  <c r="E247" i="104"/>
  <c r="F247" i="104" s="1"/>
  <c r="E247" i="105"/>
  <c r="E251" i="104"/>
  <c r="F251" i="104" s="1"/>
  <c r="C251" i="105"/>
  <c r="C255" i="104"/>
  <c r="C886" i="59"/>
  <c r="E377" i="105"/>
  <c r="G377" i="105" s="1"/>
  <c r="E384" i="104"/>
  <c r="F384" i="104" s="1"/>
  <c r="E373" i="59"/>
  <c r="E889" i="59" s="1"/>
  <c r="C943" i="105"/>
  <c r="C977" i="104"/>
  <c r="C21" i="117" s="1"/>
  <c r="E466" i="105"/>
  <c r="E476" i="104"/>
  <c r="F476" i="104" s="1"/>
  <c r="N463" i="59"/>
  <c r="E474" i="105"/>
  <c r="E484" i="104"/>
  <c r="F484" i="104" s="1"/>
  <c r="N471" i="59"/>
  <c r="E482" i="105"/>
  <c r="E492" i="104"/>
  <c r="F492" i="104" s="1"/>
  <c r="N479" i="59"/>
  <c r="E490" i="105"/>
  <c r="E500" i="104"/>
  <c r="F500" i="104" s="1"/>
  <c r="N487" i="59"/>
  <c r="E498" i="105"/>
  <c r="E508" i="104"/>
  <c r="F508" i="104" s="1"/>
  <c r="N495" i="59"/>
  <c r="E506" i="105"/>
  <c r="E516" i="104"/>
  <c r="F516" i="104" s="1"/>
  <c r="N503" i="59"/>
  <c r="E907" i="59"/>
  <c r="I907" i="59"/>
  <c r="M907" i="59"/>
  <c r="C957" i="105"/>
  <c r="C992" i="104"/>
  <c r="C35" i="117" s="1"/>
  <c r="Q904" i="59"/>
  <c r="N955" i="105" s="1"/>
  <c r="N873" i="59"/>
  <c r="N911" i="59" s="1"/>
  <c r="G101" i="104"/>
  <c r="I101" i="104" s="1"/>
  <c r="E465" i="105"/>
  <c r="G465" i="105" s="1"/>
  <c r="E475" i="104"/>
  <c r="F475" i="104" s="1"/>
  <c r="E467" i="105"/>
  <c r="G467" i="105" s="1"/>
  <c r="E477" i="104"/>
  <c r="F477" i="104" s="1"/>
  <c r="E469" i="105"/>
  <c r="G469" i="105" s="1"/>
  <c r="E479" i="104"/>
  <c r="F479" i="104" s="1"/>
  <c r="E471" i="105"/>
  <c r="G471" i="105" s="1"/>
  <c r="E481" i="104"/>
  <c r="F481" i="104" s="1"/>
  <c r="E473" i="105"/>
  <c r="G473" i="105" s="1"/>
  <c r="E483" i="104"/>
  <c r="F483" i="104" s="1"/>
  <c r="E475" i="105"/>
  <c r="G475" i="105" s="1"/>
  <c r="E485" i="104"/>
  <c r="F485" i="104" s="1"/>
  <c r="E477" i="105"/>
  <c r="E487" i="104"/>
  <c r="F487" i="104" s="1"/>
  <c r="E479" i="105"/>
  <c r="G479" i="105" s="1"/>
  <c r="E489" i="104"/>
  <c r="F489" i="104" s="1"/>
  <c r="E481" i="105"/>
  <c r="E491" i="104"/>
  <c r="F491" i="104" s="1"/>
  <c r="E483" i="105"/>
  <c r="G483" i="105" s="1"/>
  <c r="E493" i="104"/>
  <c r="F493" i="104" s="1"/>
  <c r="E485" i="105"/>
  <c r="E495" i="104"/>
  <c r="F495" i="104" s="1"/>
  <c r="E487" i="105"/>
  <c r="G487" i="105" s="1"/>
  <c r="E497" i="104"/>
  <c r="F497" i="104" s="1"/>
  <c r="E489" i="105"/>
  <c r="G489" i="105" s="1"/>
  <c r="E499" i="104"/>
  <c r="F499" i="104" s="1"/>
  <c r="E491" i="105"/>
  <c r="G491" i="105" s="1"/>
  <c r="E501" i="104"/>
  <c r="F501" i="104" s="1"/>
  <c r="E493" i="105"/>
  <c r="G493" i="105" s="1"/>
  <c r="E503" i="104"/>
  <c r="F503" i="104" s="1"/>
  <c r="E495" i="105"/>
  <c r="G495" i="105" s="1"/>
  <c r="E505" i="104"/>
  <c r="F505" i="104" s="1"/>
  <c r="E497" i="105"/>
  <c r="G497" i="105" s="1"/>
  <c r="E507" i="104"/>
  <c r="F507" i="104" s="1"/>
  <c r="E499" i="105"/>
  <c r="G499" i="105" s="1"/>
  <c r="E509" i="104"/>
  <c r="F509" i="104" s="1"/>
  <c r="E501" i="105"/>
  <c r="G501" i="105" s="1"/>
  <c r="E511" i="104"/>
  <c r="F511" i="104" s="1"/>
  <c r="E503" i="105"/>
  <c r="G503" i="105" s="1"/>
  <c r="E513" i="104"/>
  <c r="F513" i="104" s="1"/>
  <c r="E505" i="105"/>
  <c r="G505" i="105" s="1"/>
  <c r="E515" i="104"/>
  <c r="F515" i="104" s="1"/>
  <c r="E607" i="105"/>
  <c r="E622" i="104"/>
  <c r="E609" i="105"/>
  <c r="K609" i="105" s="1"/>
  <c r="E624" i="104"/>
  <c r="F624" i="104" s="1"/>
  <c r="E611" i="105"/>
  <c r="K611" i="105" s="1"/>
  <c r="E626" i="104"/>
  <c r="F626" i="104" s="1"/>
  <c r="E613" i="105"/>
  <c r="K613" i="105" s="1"/>
  <c r="E628" i="104"/>
  <c r="F628" i="104" s="1"/>
  <c r="E616" i="105"/>
  <c r="K616" i="105" s="1"/>
  <c r="E631" i="104"/>
  <c r="F631" i="104" s="1"/>
  <c r="E620" i="105"/>
  <c r="K620" i="105" s="1"/>
  <c r="E635" i="104"/>
  <c r="F635" i="104" s="1"/>
  <c r="E622" i="105"/>
  <c r="K622" i="105" s="1"/>
  <c r="E637" i="104"/>
  <c r="F637" i="104" s="1"/>
  <c r="E627" i="105"/>
  <c r="K627" i="105" s="1"/>
  <c r="E642" i="104"/>
  <c r="F642" i="104" s="1"/>
  <c r="E630" i="105"/>
  <c r="K630" i="105" s="1"/>
  <c r="E645" i="104"/>
  <c r="F645" i="104" s="1"/>
  <c r="E717" i="59"/>
  <c r="E719" i="59"/>
  <c r="E721" i="59"/>
  <c r="E723" i="59"/>
  <c r="E725" i="59"/>
  <c r="E727" i="59"/>
  <c r="E729" i="59"/>
  <c r="E731" i="59"/>
  <c r="E733" i="59"/>
  <c r="E735" i="59"/>
  <c r="E737" i="59"/>
  <c r="E739" i="59"/>
  <c r="E741" i="59"/>
  <c r="E743" i="59"/>
  <c r="E745" i="59"/>
  <c r="E747" i="59"/>
  <c r="F748" i="59"/>
  <c r="F899" i="59" s="1"/>
  <c r="F901" i="59" s="1"/>
  <c r="J757" i="59"/>
  <c r="E788" i="59"/>
  <c r="I788" i="59"/>
  <c r="M788" i="59"/>
  <c r="N792" i="59"/>
  <c r="P792" i="59" s="1"/>
  <c r="G796" i="59"/>
  <c r="K796" i="59"/>
  <c r="P815" i="59"/>
  <c r="P817" i="59"/>
  <c r="P819" i="59"/>
  <c r="P821" i="59"/>
  <c r="P823" i="59"/>
  <c r="P825" i="59"/>
  <c r="P827" i="59"/>
  <c r="P829" i="59"/>
  <c r="P831" i="59"/>
  <c r="G873" i="59"/>
  <c r="G911" i="59" s="1"/>
  <c r="O874" i="59"/>
  <c r="D934" i="105"/>
  <c r="D968" i="104"/>
  <c r="D11" i="117" s="1"/>
  <c r="D935" i="105"/>
  <c r="D969" i="104"/>
  <c r="D12" i="117" s="1"/>
  <c r="D936" i="105"/>
  <c r="D970" i="104"/>
  <c r="D13" i="117" s="1"/>
  <c r="C937" i="105"/>
  <c r="C971" i="104"/>
  <c r="C14" i="117" s="1"/>
  <c r="C940" i="105"/>
  <c r="C974" i="104"/>
  <c r="C18" i="117" s="1"/>
  <c r="D944" i="105"/>
  <c r="D978" i="104"/>
  <c r="D22" i="117" s="1"/>
  <c r="E896" i="59"/>
  <c r="I896" i="59"/>
  <c r="I901" i="59" s="1"/>
  <c r="M896" i="59"/>
  <c r="M901" i="59" s="1"/>
  <c r="B957" i="105"/>
  <c r="B992" i="104"/>
  <c r="B35" i="117" s="1"/>
  <c r="A958" i="105"/>
  <c r="A993" i="104"/>
  <c r="A36" i="117" s="1"/>
  <c r="D959" i="105"/>
  <c r="D994" i="104"/>
  <c r="D37" i="117" s="1"/>
  <c r="H906" i="59"/>
  <c r="Q906" i="59" s="1"/>
  <c r="N957" i="105" s="1"/>
  <c r="L906" i="59"/>
  <c r="L907" i="59" s="1"/>
  <c r="P906" i="59"/>
  <c r="P907" i="59" s="1"/>
  <c r="B962" i="105"/>
  <c r="B998" i="104"/>
  <c r="B40" i="117" s="1"/>
  <c r="B963" i="105"/>
  <c r="B999" i="104"/>
  <c r="B41" i="117" s="1"/>
  <c r="F911" i="59"/>
  <c r="F912" i="59" s="1"/>
  <c r="F913" i="59" s="1"/>
  <c r="F9" i="104"/>
  <c r="C571" i="105"/>
  <c r="C585" i="104"/>
  <c r="G748" i="59"/>
  <c r="G899" i="59" s="1"/>
  <c r="G901" i="59" s="1"/>
  <c r="O757" i="59"/>
  <c r="F788" i="59"/>
  <c r="J788" i="59"/>
  <c r="N788" i="59"/>
  <c r="G846" i="105"/>
  <c r="G962" i="105" s="1"/>
  <c r="G964" i="105" s="1"/>
  <c r="G965" i="105" s="1"/>
  <c r="E884" i="105"/>
  <c r="K884" i="105" s="1"/>
  <c r="E913" i="104"/>
  <c r="E886" i="105"/>
  <c r="E915" i="104"/>
  <c r="E888" i="105"/>
  <c r="K888" i="105" s="1"/>
  <c r="E917" i="104"/>
  <c r="E890" i="105"/>
  <c r="E919" i="104"/>
  <c r="E892" i="105"/>
  <c r="K892" i="105" s="1"/>
  <c r="E921" i="104"/>
  <c r="E894" i="105"/>
  <c r="K894" i="105" s="1"/>
  <c r="E923" i="104"/>
  <c r="E896" i="105"/>
  <c r="K896" i="105" s="1"/>
  <c r="E925" i="104"/>
  <c r="E898" i="105"/>
  <c r="K898" i="105" s="1"/>
  <c r="E927" i="104"/>
  <c r="P869" i="59"/>
  <c r="L874" i="59"/>
  <c r="D937" i="105"/>
  <c r="D971" i="104"/>
  <c r="D14" i="117" s="1"/>
  <c r="D938" i="105"/>
  <c r="D972" i="104"/>
  <c r="D15" i="117" s="1"/>
  <c r="D939" i="105"/>
  <c r="D973" i="104"/>
  <c r="D16" i="117" s="1"/>
  <c r="D940" i="105"/>
  <c r="D974" i="104"/>
  <c r="D18" i="117" s="1"/>
  <c r="D941" i="105"/>
  <c r="D975" i="104"/>
  <c r="D19" i="117" s="1"/>
  <c r="D942" i="105"/>
  <c r="D976" i="104"/>
  <c r="D20" i="117" s="1"/>
  <c r="D943" i="105"/>
  <c r="D977" i="104"/>
  <c r="D21" i="117" s="1"/>
  <c r="B945" i="105"/>
  <c r="B979" i="104"/>
  <c r="B23" i="117" s="1"/>
  <c r="B947" i="105"/>
  <c r="B981" i="104"/>
  <c r="B25" i="117" s="1"/>
  <c r="B948" i="105"/>
  <c r="B982" i="104"/>
  <c r="B26" i="117" s="1"/>
  <c r="B949" i="105"/>
  <c r="B983" i="104"/>
  <c r="B27" i="117" s="1"/>
  <c r="B950" i="105"/>
  <c r="B25" i="124" s="1"/>
  <c r="B984" i="104"/>
  <c r="B28" i="117" s="1"/>
  <c r="B951" i="105"/>
  <c r="B985" i="104"/>
  <c r="B29" i="117" s="1"/>
  <c r="D956" i="105"/>
  <c r="D991" i="104"/>
  <c r="D34" i="117" s="1"/>
  <c r="B958" i="105"/>
  <c r="B993" i="104"/>
  <c r="B36" i="117" s="1"/>
  <c r="A959" i="105"/>
  <c r="A994" i="104"/>
  <c r="A37" i="117" s="1"/>
  <c r="D962" i="105"/>
  <c r="D998" i="104"/>
  <c r="D40" i="117" s="1"/>
  <c r="E239" i="104"/>
  <c r="E971" i="104" s="1"/>
  <c r="C605" i="105"/>
  <c r="C619" i="104"/>
  <c r="E608" i="105"/>
  <c r="K608" i="105" s="1"/>
  <c r="E623" i="104"/>
  <c r="F623" i="104" s="1"/>
  <c r="E610" i="105"/>
  <c r="K610" i="105" s="1"/>
  <c r="E625" i="104"/>
  <c r="F625" i="104" s="1"/>
  <c r="E612" i="105"/>
  <c r="E627" i="104"/>
  <c r="F627" i="104" s="1"/>
  <c r="E614" i="105"/>
  <c r="K614" i="105" s="1"/>
  <c r="E629" i="104"/>
  <c r="F629" i="104" s="1"/>
  <c r="E618" i="105"/>
  <c r="K618" i="105" s="1"/>
  <c r="E633" i="104"/>
  <c r="F633" i="104" s="1"/>
  <c r="E621" i="105"/>
  <c r="K621" i="105" s="1"/>
  <c r="E636" i="104"/>
  <c r="F636" i="104" s="1"/>
  <c r="E624" i="105"/>
  <c r="K624" i="105" s="1"/>
  <c r="E639" i="104"/>
  <c r="F639" i="104" s="1"/>
  <c r="E628" i="105"/>
  <c r="K628" i="105" s="1"/>
  <c r="E643" i="104"/>
  <c r="F643" i="104" s="1"/>
  <c r="E658" i="105"/>
  <c r="K658" i="105" s="1"/>
  <c r="E675" i="104"/>
  <c r="F675" i="104" s="1"/>
  <c r="E662" i="105"/>
  <c r="K662" i="105" s="1"/>
  <c r="E679" i="104"/>
  <c r="F679" i="104" s="1"/>
  <c r="E664" i="105"/>
  <c r="K664" i="105" s="1"/>
  <c r="E681" i="104"/>
  <c r="F681" i="104" s="1"/>
  <c r="E666" i="105"/>
  <c r="K666" i="105" s="1"/>
  <c r="E683" i="104"/>
  <c r="F683" i="104" s="1"/>
  <c r="E670" i="105"/>
  <c r="K670" i="105" s="1"/>
  <c r="E687" i="104"/>
  <c r="F687" i="104" s="1"/>
  <c r="E674" i="105"/>
  <c r="K674" i="105" s="1"/>
  <c r="E691" i="104"/>
  <c r="F691" i="104" s="1"/>
  <c r="E676" i="105"/>
  <c r="K676" i="105" s="1"/>
  <c r="E693" i="104"/>
  <c r="F693" i="104" s="1"/>
  <c r="E678" i="105"/>
  <c r="K678" i="105" s="1"/>
  <c r="E695" i="104"/>
  <c r="F695" i="104" s="1"/>
  <c r="E680" i="105"/>
  <c r="K680" i="105" s="1"/>
  <c r="E697" i="104"/>
  <c r="F697" i="104" s="1"/>
  <c r="E684" i="105"/>
  <c r="K684" i="105" s="1"/>
  <c r="E701" i="104"/>
  <c r="F701" i="104" s="1"/>
  <c r="E686" i="105"/>
  <c r="K686" i="105" s="1"/>
  <c r="E703" i="104"/>
  <c r="F703" i="104" s="1"/>
  <c r="C688" i="105"/>
  <c r="C705" i="104"/>
  <c r="L757" i="59"/>
  <c r="G788" i="59"/>
  <c r="K788" i="59"/>
  <c r="O788" i="59"/>
  <c r="I874" i="59"/>
  <c r="M874" i="59"/>
  <c r="B934" i="105"/>
  <c r="B968" i="104"/>
  <c r="B11" i="117" s="1"/>
  <c r="B935" i="105"/>
  <c r="B969" i="104"/>
  <c r="B12" i="117" s="1"/>
  <c r="B936" i="105"/>
  <c r="B970" i="104"/>
  <c r="B13" i="117" s="1"/>
  <c r="A937" i="105"/>
  <c r="A971" i="104"/>
  <c r="A14" i="117" s="1"/>
  <c r="C896" i="59"/>
  <c r="C949" i="105"/>
  <c r="C983" i="104"/>
  <c r="C27" i="117" s="1"/>
  <c r="C899" i="59"/>
  <c r="A956" i="105"/>
  <c r="A991" i="104"/>
  <c r="A34" i="117" s="1"/>
  <c r="D957" i="105"/>
  <c r="D992" i="104"/>
  <c r="D35" i="117" s="1"/>
  <c r="B959" i="105"/>
  <c r="B994" i="104"/>
  <c r="B37" i="117" s="1"/>
  <c r="D963" i="105"/>
  <c r="D999" i="104"/>
  <c r="D41" i="117" s="1"/>
  <c r="F239" i="104"/>
  <c r="G150" i="104" s="1"/>
  <c r="I150" i="104" s="1"/>
  <c r="C655" i="105"/>
  <c r="C671" i="104"/>
  <c r="E883" i="105"/>
  <c r="K883" i="105" s="1"/>
  <c r="E912" i="104"/>
  <c r="E885" i="105"/>
  <c r="K885" i="105" s="1"/>
  <c r="E914" i="104"/>
  <c r="E887" i="105"/>
  <c r="K887" i="105" s="1"/>
  <c r="E916" i="104"/>
  <c r="E889" i="105"/>
  <c r="K889" i="105" s="1"/>
  <c r="E918" i="104"/>
  <c r="E891" i="105"/>
  <c r="K891" i="105" s="1"/>
  <c r="E920" i="104"/>
  <c r="E893" i="105"/>
  <c r="K893" i="105" s="1"/>
  <c r="E922" i="104"/>
  <c r="E895" i="105"/>
  <c r="K895" i="105" s="1"/>
  <c r="E924" i="104"/>
  <c r="E897" i="105"/>
  <c r="K897" i="105" s="1"/>
  <c r="E926" i="104"/>
  <c r="P868" i="59"/>
  <c r="F874" i="59"/>
  <c r="J874" i="59"/>
  <c r="C936" i="105"/>
  <c r="C970" i="104"/>
  <c r="C13" i="117" s="1"/>
  <c r="B937" i="105"/>
  <c r="B971" i="104"/>
  <c r="B14" i="117" s="1"/>
  <c r="B938" i="105"/>
  <c r="B972" i="104"/>
  <c r="B15" i="117" s="1"/>
  <c r="B939" i="105"/>
  <c r="B973" i="104"/>
  <c r="B16" i="117" s="1"/>
  <c r="B940" i="105"/>
  <c r="B974" i="104"/>
  <c r="B18" i="117" s="1"/>
  <c r="B941" i="105"/>
  <c r="B975" i="104"/>
  <c r="B19" i="117" s="1"/>
  <c r="B942" i="105"/>
  <c r="B976" i="104"/>
  <c r="B20" i="117" s="1"/>
  <c r="B943" i="105"/>
  <c r="B977" i="104"/>
  <c r="B21" i="117" s="1"/>
  <c r="B944" i="105"/>
  <c r="B978" i="104"/>
  <c r="B22" i="117" s="1"/>
  <c r="D945" i="105"/>
  <c r="D979" i="104"/>
  <c r="D23" i="117" s="1"/>
  <c r="D947" i="105"/>
  <c r="D981" i="104"/>
  <c r="D25" i="117" s="1"/>
  <c r="D948" i="105"/>
  <c r="D982" i="104"/>
  <c r="D26" i="117" s="1"/>
  <c r="D950" i="105"/>
  <c r="C25" i="124" s="1"/>
  <c r="D984" i="104"/>
  <c r="D28" i="117" s="1"/>
  <c r="D951" i="105"/>
  <c r="D985" i="104"/>
  <c r="D29" i="117" s="1"/>
  <c r="B956" i="105"/>
  <c r="B991" i="104"/>
  <c r="B34" i="117" s="1"/>
  <c r="A957" i="105"/>
  <c r="A992" i="104"/>
  <c r="A35" i="117" s="1"/>
  <c r="D958" i="105"/>
  <c r="D993" i="104"/>
  <c r="D36" i="117" s="1"/>
  <c r="A962" i="105"/>
  <c r="A998" i="104"/>
  <c r="A40" i="117" s="1"/>
  <c r="A963" i="105"/>
  <c r="A999" i="104"/>
  <c r="A41" i="117" s="1"/>
  <c r="G194" i="104"/>
  <c r="I194" i="104" s="1"/>
  <c r="F300" i="104"/>
  <c r="F429" i="104"/>
  <c r="F432" i="104" s="1"/>
  <c r="F297" i="104"/>
  <c r="G267" i="104" s="1"/>
  <c r="I267" i="104" s="1"/>
  <c r="E789" i="104"/>
  <c r="E986" i="104" s="1"/>
  <c r="F874" i="104"/>
  <c r="G868" i="104" s="1"/>
  <c r="I868" i="104" s="1"/>
  <c r="F425" i="104"/>
  <c r="G393" i="104" s="1"/>
  <c r="I393" i="104" s="1"/>
  <c r="F619" i="104"/>
  <c r="G593" i="104" s="1"/>
  <c r="I593" i="104" s="1"/>
  <c r="E993" i="104"/>
  <c r="E995" i="104" s="1"/>
  <c r="E1002" i="104" s="1"/>
  <c r="G871" i="104"/>
  <c r="I871" i="104" s="1"/>
  <c r="F651" i="104"/>
  <c r="F778" i="104"/>
  <c r="F792" i="104"/>
  <c r="E811" i="104"/>
  <c r="E862" i="104" s="1"/>
  <c r="F814" i="104"/>
  <c r="F827" i="104"/>
  <c r="J934" i="105"/>
  <c r="O91" i="105"/>
  <c r="K91" i="105"/>
  <c r="E874" i="104"/>
  <c r="E998" i="104" s="1"/>
  <c r="E1000" i="104" s="1"/>
  <c r="E1001" i="104" s="1"/>
  <c r="G949" i="104"/>
  <c r="I949" i="104" s="1"/>
  <c r="G951" i="104"/>
  <c r="I951" i="104" s="1"/>
  <c r="F521" i="104"/>
  <c r="F574" i="104"/>
  <c r="F582" i="104"/>
  <c r="F588" i="104"/>
  <c r="F709" i="104"/>
  <c r="I877" i="104"/>
  <c r="D7" i="124"/>
  <c r="D38" i="124" s="1"/>
  <c r="E954" i="105"/>
  <c r="G950" i="104"/>
  <c r="I950" i="104" s="1"/>
  <c r="G9" i="105"/>
  <c r="O9" i="105"/>
  <c r="G13" i="105"/>
  <c r="G17" i="105"/>
  <c r="G21" i="105"/>
  <c r="G25" i="105"/>
  <c r="G29" i="105"/>
  <c r="G33" i="105"/>
  <c r="G37" i="105"/>
  <c r="G41" i="105"/>
  <c r="G45" i="105"/>
  <c r="G49" i="105"/>
  <c r="G53" i="105"/>
  <c r="G57" i="105"/>
  <c r="G61" i="105"/>
  <c r="G65" i="105"/>
  <c r="G69" i="105"/>
  <c r="G73" i="105"/>
  <c r="G77" i="105"/>
  <c r="G82" i="105"/>
  <c r="G86" i="105"/>
  <c r="G90" i="105"/>
  <c r="K94" i="105"/>
  <c r="K98" i="105"/>
  <c r="K102" i="105"/>
  <c r="K139" i="105"/>
  <c r="K143" i="105"/>
  <c r="K149" i="105"/>
  <c r="K153" i="105"/>
  <c r="K157" i="105"/>
  <c r="K163" i="105"/>
  <c r="K167" i="105"/>
  <c r="O169" i="105"/>
  <c r="K169" i="105"/>
  <c r="K170" i="105"/>
  <c r="K244" i="105"/>
  <c r="J939" i="105"/>
  <c r="O292" i="105"/>
  <c r="O10" i="105"/>
  <c r="K12" i="105"/>
  <c r="O14" i="105"/>
  <c r="K16" i="105"/>
  <c r="O18" i="105"/>
  <c r="K20" i="105"/>
  <c r="O22" i="105"/>
  <c r="K24" i="105"/>
  <c r="O26" i="105"/>
  <c r="K28" i="105"/>
  <c r="O30" i="105"/>
  <c r="K32" i="105"/>
  <c r="O34" i="105"/>
  <c r="K36" i="105"/>
  <c r="O38" i="105"/>
  <c r="K40" i="105"/>
  <c r="O42" i="105"/>
  <c r="K44" i="105"/>
  <c r="O46" i="105"/>
  <c r="K48" i="105"/>
  <c r="O50" i="105"/>
  <c r="K52" i="105"/>
  <c r="O54" i="105"/>
  <c r="K56" i="105"/>
  <c r="O58" i="105"/>
  <c r="K60" i="105"/>
  <c r="O62" i="105"/>
  <c r="K64" i="105"/>
  <c r="O66" i="105"/>
  <c r="O70" i="105"/>
  <c r="O74" i="105"/>
  <c r="O79" i="105"/>
  <c r="O83" i="105"/>
  <c r="O87" i="105"/>
  <c r="G93" i="105"/>
  <c r="K95" i="105"/>
  <c r="K99" i="105"/>
  <c r="K103" i="105"/>
  <c r="J106" i="105"/>
  <c r="K112" i="105"/>
  <c r="K116" i="105"/>
  <c r="K120" i="105"/>
  <c r="K132" i="105"/>
  <c r="K136" i="105"/>
  <c r="G138" i="105"/>
  <c r="K140" i="105"/>
  <c r="G142" i="105"/>
  <c r="J144" i="105"/>
  <c r="F236" i="105"/>
  <c r="F937" i="105" s="1"/>
  <c r="G148" i="105"/>
  <c r="K150" i="105"/>
  <c r="G152" i="105"/>
  <c r="K154" i="105"/>
  <c r="G156" i="105"/>
  <c r="K158" i="105"/>
  <c r="G162" i="105"/>
  <c r="K164" i="105"/>
  <c r="G166" i="105"/>
  <c r="G171" i="105"/>
  <c r="G172" i="105"/>
  <c r="K175" i="105"/>
  <c r="O175" i="105"/>
  <c r="K179" i="105"/>
  <c r="O179" i="105"/>
  <c r="K183" i="105"/>
  <c r="O183" i="105"/>
  <c r="K9" i="105"/>
  <c r="G146" i="105"/>
  <c r="G169" i="105"/>
  <c r="O173" i="105"/>
  <c r="K173" i="105"/>
  <c r="K178" i="105"/>
  <c r="K182" i="105"/>
  <c r="K171" i="105"/>
  <c r="O171" i="105"/>
  <c r="G186" i="105"/>
  <c r="K186" i="105"/>
  <c r="O251" i="105"/>
  <c r="K177" i="105"/>
  <c r="K181" i="105"/>
  <c r="K185" i="105"/>
  <c r="O187" i="105"/>
  <c r="K189" i="105"/>
  <c r="O191" i="105"/>
  <c r="K193" i="105"/>
  <c r="O195" i="105"/>
  <c r="K197" i="105"/>
  <c r="O199" i="105"/>
  <c r="K201" i="105"/>
  <c r="O203" i="105"/>
  <c r="K205" i="105"/>
  <c r="O207" i="105"/>
  <c r="K209" i="105"/>
  <c r="O211" i="105"/>
  <c r="K213" i="105"/>
  <c r="O215" i="105"/>
  <c r="K217" i="105"/>
  <c r="O219" i="105"/>
  <c r="K221" i="105"/>
  <c r="O223" i="105"/>
  <c r="K225" i="105"/>
  <c r="O227" i="105"/>
  <c r="K229" i="105"/>
  <c r="O231" i="105"/>
  <c r="K233" i="105"/>
  <c r="O235" i="105"/>
  <c r="K238" i="105"/>
  <c r="O240" i="105"/>
  <c r="O244" i="105"/>
  <c r="K246" i="105"/>
  <c r="O248" i="105"/>
  <c r="O254" i="105"/>
  <c r="K256" i="105"/>
  <c r="O258" i="105"/>
  <c r="K260" i="105"/>
  <c r="O262" i="105"/>
  <c r="K264" i="105"/>
  <c r="O266" i="105"/>
  <c r="K268" i="105"/>
  <c r="O270" i="105"/>
  <c r="K272" i="105"/>
  <c r="O274" i="105"/>
  <c r="K276" i="105"/>
  <c r="K278" i="105"/>
  <c r="O280" i="105"/>
  <c r="K282" i="105"/>
  <c r="O284" i="105"/>
  <c r="K286" i="105"/>
  <c r="O288" i="105"/>
  <c r="K290" i="105"/>
  <c r="G294" i="105"/>
  <c r="O294" i="105"/>
  <c r="K296" i="105"/>
  <c r="O298" i="105"/>
  <c r="K300" i="105"/>
  <c r="O302" i="105"/>
  <c r="K304" i="105"/>
  <c r="O306" i="105"/>
  <c r="K308" i="105"/>
  <c r="O310" i="105"/>
  <c r="K312" i="105"/>
  <c r="O314" i="105"/>
  <c r="K316" i="105"/>
  <c r="O318" i="105"/>
  <c r="K320" i="105"/>
  <c r="O322" i="105"/>
  <c r="K324" i="105"/>
  <c r="O326" i="105"/>
  <c r="K328" i="105"/>
  <c r="O330" i="105"/>
  <c r="K332" i="105"/>
  <c r="O334" i="105"/>
  <c r="K336" i="105"/>
  <c r="O338" i="105"/>
  <c r="K340" i="105"/>
  <c r="O342" i="105"/>
  <c r="K344" i="105"/>
  <c r="O346" i="105"/>
  <c r="O350" i="105"/>
  <c r="O354" i="105"/>
  <c r="O358" i="105"/>
  <c r="O362" i="105"/>
  <c r="O366" i="105"/>
  <c r="O370" i="105"/>
  <c r="O373" i="105"/>
  <c r="K375" i="105"/>
  <c r="O423" i="105"/>
  <c r="K504" i="105"/>
  <c r="J946" i="105"/>
  <c r="O567" i="105"/>
  <c r="K567" i="105"/>
  <c r="K190" i="105"/>
  <c r="K194" i="105"/>
  <c r="K198" i="105"/>
  <c r="K202" i="105"/>
  <c r="K206" i="105"/>
  <c r="K210" i="105"/>
  <c r="K214" i="105"/>
  <c r="K218" i="105"/>
  <c r="K222" i="105"/>
  <c r="K226" i="105"/>
  <c r="K230" i="105"/>
  <c r="K234" i="105"/>
  <c r="O938" i="105"/>
  <c r="K253" i="105"/>
  <c r="G255" i="105"/>
  <c r="K257" i="105"/>
  <c r="G259" i="105"/>
  <c r="K261" i="105"/>
  <c r="G263" i="105"/>
  <c r="K265" i="105"/>
  <c r="G267" i="105"/>
  <c r="K269" i="105"/>
  <c r="G271" i="105"/>
  <c r="K273" i="105"/>
  <c r="G275" i="105"/>
  <c r="K279" i="105"/>
  <c r="K283" i="105"/>
  <c r="K287" i="105"/>
  <c r="K291" i="105"/>
  <c r="E292" i="105"/>
  <c r="E939" i="105" s="1"/>
  <c r="D12" i="124" s="1"/>
  <c r="K297" i="105"/>
  <c r="K301" i="105"/>
  <c r="K305" i="105"/>
  <c r="K309" i="105"/>
  <c r="K313" i="105"/>
  <c r="K317" i="105"/>
  <c r="G319" i="105"/>
  <c r="K321" i="105"/>
  <c r="G323" i="105"/>
  <c r="K325" i="105"/>
  <c r="G327" i="105"/>
  <c r="K329" i="105"/>
  <c r="K333" i="105"/>
  <c r="K337" i="105"/>
  <c r="K341" i="105"/>
  <c r="K345" i="105"/>
  <c r="K349" i="105"/>
  <c r="K353" i="105"/>
  <c r="K357" i="105"/>
  <c r="K361" i="105"/>
  <c r="K365" i="105"/>
  <c r="K369" i="105"/>
  <c r="G374" i="105"/>
  <c r="O417" i="105"/>
  <c r="K417" i="105"/>
  <c r="K427" i="105"/>
  <c r="K435" i="105"/>
  <c r="O238" i="105"/>
  <c r="K294" i="105"/>
  <c r="K373" i="105"/>
  <c r="K479" i="105"/>
  <c r="K484" i="105"/>
  <c r="K489" i="105"/>
  <c r="O560" i="105"/>
  <c r="K377" i="105"/>
  <c r="K447" i="105"/>
  <c r="K455" i="105"/>
  <c r="K487" i="105"/>
  <c r="G383" i="105"/>
  <c r="G387" i="105"/>
  <c r="G391" i="105"/>
  <c r="G395" i="105"/>
  <c r="G399" i="105"/>
  <c r="G403" i="105"/>
  <c r="G407" i="105"/>
  <c r="K409" i="105"/>
  <c r="G411" i="105"/>
  <c r="G415" i="105"/>
  <c r="F417" i="105"/>
  <c r="F942" i="105" s="1"/>
  <c r="K419" i="105"/>
  <c r="G421" i="105"/>
  <c r="J508" i="105"/>
  <c r="K511" i="105"/>
  <c r="K515" i="105"/>
  <c r="K519" i="105"/>
  <c r="K523" i="105"/>
  <c r="K527" i="105"/>
  <c r="K531" i="105"/>
  <c r="K535" i="105"/>
  <c r="K539" i="105"/>
  <c r="K543" i="105"/>
  <c r="G545" i="105"/>
  <c r="K547" i="105"/>
  <c r="G549" i="105"/>
  <c r="K551" i="105"/>
  <c r="K555" i="105"/>
  <c r="K559" i="105"/>
  <c r="E560" i="105"/>
  <c r="E945" i="105" s="1"/>
  <c r="D20" i="124" s="1"/>
  <c r="K562" i="105"/>
  <c r="G564" i="105"/>
  <c r="G565" i="105"/>
  <c r="G566" i="105"/>
  <c r="E948" i="105"/>
  <c r="D23" i="124" s="1"/>
  <c r="O377" i="105"/>
  <c r="K382" i="105"/>
  <c r="O384" i="105"/>
  <c r="O388" i="105"/>
  <c r="O392" i="105"/>
  <c r="O396" i="105"/>
  <c r="O400" i="105"/>
  <c r="O404" i="105"/>
  <c r="O408" i="105"/>
  <c r="O412" i="105"/>
  <c r="O416" i="105"/>
  <c r="K420" i="105"/>
  <c r="O422" i="105"/>
  <c r="G425" i="105"/>
  <c r="O425" i="105"/>
  <c r="O427" i="105"/>
  <c r="K429" i="105"/>
  <c r="O431" i="105"/>
  <c r="O435" i="105"/>
  <c r="K437" i="105"/>
  <c r="O439" i="105"/>
  <c r="O443" i="105"/>
  <c r="K445" i="105"/>
  <c r="O447" i="105"/>
  <c r="O451" i="105"/>
  <c r="K453" i="105"/>
  <c r="O455" i="105"/>
  <c r="O459" i="105"/>
  <c r="O463" i="105"/>
  <c r="O467" i="105"/>
  <c r="O471" i="105"/>
  <c r="O475" i="105"/>
  <c r="O479" i="105"/>
  <c r="O483" i="105"/>
  <c r="O487" i="105"/>
  <c r="O491" i="105"/>
  <c r="O495" i="105"/>
  <c r="O499" i="105"/>
  <c r="O503" i="105"/>
  <c r="O507" i="105"/>
  <c r="G510" i="105"/>
  <c r="O510" i="105"/>
  <c r="K512" i="105"/>
  <c r="G514" i="105"/>
  <c r="K516" i="105"/>
  <c r="G518" i="105"/>
  <c r="K520" i="105"/>
  <c r="G522" i="105"/>
  <c r="K524" i="105"/>
  <c r="G526" i="105"/>
  <c r="K528" i="105"/>
  <c r="G530" i="105"/>
  <c r="K532" i="105"/>
  <c r="G534" i="105"/>
  <c r="K536" i="105"/>
  <c r="G538" i="105"/>
  <c r="K540" i="105"/>
  <c r="G542" i="105"/>
  <c r="K544" i="105"/>
  <c r="G546" i="105"/>
  <c r="G550" i="105"/>
  <c r="G554" i="105"/>
  <c r="G558" i="105"/>
  <c r="F948" i="105"/>
  <c r="G419" i="105"/>
  <c r="J948" i="105"/>
  <c r="O605" i="105"/>
  <c r="K605" i="105"/>
  <c r="K942" i="105"/>
  <c r="O942" i="105"/>
  <c r="J943" i="105"/>
  <c r="J570" i="105"/>
  <c r="K573" i="105"/>
  <c r="O575" i="105"/>
  <c r="K577" i="105"/>
  <c r="O579" i="105"/>
  <c r="K581" i="105"/>
  <c r="G585" i="105"/>
  <c r="K587" i="105"/>
  <c r="K591" i="105"/>
  <c r="K595" i="105"/>
  <c r="G597" i="105"/>
  <c r="K599" i="105"/>
  <c r="K601" i="105"/>
  <c r="G604" i="105"/>
  <c r="O625" i="105"/>
  <c r="K650" i="105"/>
  <c r="O650" i="105"/>
  <c r="O652" i="105"/>
  <c r="K652" i="105"/>
  <c r="K654" i="105"/>
  <c r="O654" i="105"/>
  <c r="E655" i="105"/>
  <c r="E950" i="105" s="1"/>
  <c r="D25" i="124" s="1"/>
  <c r="G771" i="105"/>
  <c r="G952" i="105" s="1"/>
  <c r="D34" i="124"/>
  <c r="E960" i="105"/>
  <c r="E966" i="105" s="1"/>
  <c r="F959" i="105"/>
  <c r="K574" i="105"/>
  <c r="K578" i="105"/>
  <c r="K583" i="105"/>
  <c r="G586" i="105"/>
  <c r="K588" i="105"/>
  <c r="G590" i="105"/>
  <c r="K592" i="105"/>
  <c r="G594" i="105"/>
  <c r="K596" i="105"/>
  <c r="O598" i="105"/>
  <c r="K603" i="105"/>
  <c r="O610" i="105"/>
  <c r="K612" i="105"/>
  <c r="O614" i="105"/>
  <c r="O618" i="105"/>
  <c r="O622" i="105"/>
  <c r="O626" i="105"/>
  <c r="O630" i="105"/>
  <c r="J655" i="105"/>
  <c r="O636" i="105"/>
  <c r="K638" i="105"/>
  <c r="O640" i="105"/>
  <c r="K642" i="105"/>
  <c r="O644" i="105"/>
  <c r="K646" i="105"/>
  <c r="O648" i="105"/>
  <c r="K770" i="105"/>
  <c r="O826" i="105"/>
  <c r="G959" i="105"/>
  <c r="G836" i="105"/>
  <c r="G573" i="105"/>
  <c r="G605" i="105" s="1"/>
  <c r="H948" i="105"/>
  <c r="H954" i="105" s="1"/>
  <c r="H785" i="105"/>
  <c r="E771" i="105"/>
  <c r="E952" i="105" s="1"/>
  <c r="D27" i="124" s="1"/>
  <c r="O923" i="105"/>
  <c r="I948" i="105"/>
  <c r="I954" i="105" s="1"/>
  <c r="I785" i="105"/>
  <c r="F655" i="105"/>
  <c r="F950" i="105" s="1"/>
  <c r="J688" i="105"/>
  <c r="F771" i="105"/>
  <c r="F952" i="105" s="1"/>
  <c r="K748" i="105"/>
  <c r="K760" i="105"/>
  <c r="O957" i="105"/>
  <c r="K803" i="105"/>
  <c r="K834" i="105"/>
  <c r="J959" i="105"/>
  <c r="K841" i="105"/>
  <c r="K845" i="105"/>
  <c r="E846" i="105"/>
  <c r="E962" i="105" s="1"/>
  <c r="E964" i="105" s="1"/>
  <c r="E965" i="105" s="1"/>
  <c r="I964" i="105"/>
  <c r="I965" i="105" s="1"/>
  <c r="J962" i="105"/>
  <c r="K848" i="105"/>
  <c r="K860" i="105"/>
  <c r="O862" i="105"/>
  <c r="K864" i="105"/>
  <c r="O866" i="105"/>
  <c r="K868" i="105"/>
  <c r="O870" i="105"/>
  <c r="K872" i="105"/>
  <c r="O874" i="105"/>
  <c r="K876" i="105"/>
  <c r="O878" i="105"/>
  <c r="O884" i="105"/>
  <c r="O892" i="105"/>
  <c r="K918" i="105"/>
  <c r="O918" i="105"/>
  <c r="O920" i="105"/>
  <c r="K920" i="105"/>
  <c r="K922" i="105"/>
  <c r="O922" i="105"/>
  <c r="J746" i="105"/>
  <c r="K746" i="105" s="1"/>
  <c r="K773" i="105"/>
  <c r="O788" i="105"/>
  <c r="K789" i="105"/>
  <c r="O791" i="105"/>
  <c r="K793" i="105"/>
  <c r="K797" i="105"/>
  <c r="J801" i="105"/>
  <c r="K804" i="105"/>
  <c r="O806" i="105"/>
  <c r="K808" i="105"/>
  <c r="O810" i="105"/>
  <c r="K812" i="105"/>
  <c r="K816" i="105"/>
  <c r="K820" i="105"/>
  <c r="O822" i="105"/>
  <c r="K824" i="105"/>
  <c r="J835" i="105"/>
  <c r="H836" i="105"/>
  <c r="K849" i="105"/>
  <c r="K853" i="105"/>
  <c r="K857" i="105"/>
  <c r="K882" i="105"/>
  <c r="O882" i="105"/>
  <c r="K890" i="105"/>
  <c r="O890" i="105"/>
  <c r="O898" i="105"/>
  <c r="O900" i="105"/>
  <c r="K900" i="105"/>
  <c r="K902" i="105"/>
  <c r="O902" i="105"/>
  <c r="O904" i="105"/>
  <c r="K904" i="105"/>
  <c r="K906" i="105"/>
  <c r="O906" i="105"/>
  <c r="O908" i="105"/>
  <c r="K908" i="105"/>
  <c r="K910" i="105"/>
  <c r="O910" i="105"/>
  <c r="O912" i="105"/>
  <c r="K912" i="105"/>
  <c r="K914" i="105"/>
  <c r="O914" i="105"/>
  <c r="O916" i="105"/>
  <c r="K916" i="105"/>
  <c r="O803" i="105"/>
  <c r="J958" i="105"/>
  <c r="I836" i="105"/>
  <c r="G923" i="105"/>
  <c r="O848" i="105"/>
  <c r="O880" i="105"/>
  <c r="K880" i="105"/>
  <c r="O888" i="105"/>
  <c r="O896" i="105"/>
  <c r="H924" i="105"/>
  <c r="I960" i="105"/>
  <c r="J956" i="105"/>
  <c r="K886" i="105"/>
  <c r="O886" i="105"/>
  <c r="O894" i="105"/>
  <c r="I924" i="105"/>
  <c r="J963" i="105"/>
  <c r="M7" i="121"/>
  <c r="M9" i="121"/>
  <c r="F7" i="121"/>
  <c r="F9" i="121"/>
  <c r="H15" i="121"/>
  <c r="I14" i="122"/>
  <c r="J14" i="122" s="1"/>
  <c r="H14" i="121"/>
  <c r="E859" i="132"/>
  <c r="E852" i="132"/>
  <c r="E866" i="132"/>
  <c r="E848" i="132"/>
  <c r="G611" i="131" l="1"/>
  <c r="I611" i="131" s="1"/>
  <c r="G268" i="132"/>
  <c r="I268" i="132" s="1"/>
  <c r="K826" i="105"/>
  <c r="G609" i="131"/>
  <c r="I609" i="131" s="1"/>
  <c r="G605" i="131"/>
  <c r="I605" i="131" s="1"/>
  <c r="G636" i="131"/>
  <c r="I636" i="131" s="1"/>
  <c r="F960" i="105"/>
  <c r="F966" i="105" s="1"/>
  <c r="F967" i="105" s="1"/>
  <c r="F688" i="105"/>
  <c r="F951" i="105" s="1"/>
  <c r="E181" i="131"/>
  <c r="E835" i="131" s="1"/>
  <c r="G641" i="131"/>
  <c r="I641" i="131" s="1"/>
  <c r="K236" i="105"/>
  <c r="K957" i="105"/>
  <c r="J908" i="59"/>
  <c r="H901" i="59"/>
  <c r="C858" i="132"/>
  <c r="I925" i="105"/>
  <c r="J924" i="105"/>
  <c r="H966" i="105"/>
  <c r="H967" i="105" s="1"/>
  <c r="K480" i="105"/>
  <c r="E699" i="104"/>
  <c r="F699" i="104" s="1"/>
  <c r="E685" i="104"/>
  <c r="F685" i="104" s="1"/>
  <c r="J914" i="59"/>
  <c r="J915" i="59" s="1"/>
  <c r="G646" i="131"/>
  <c r="I646" i="131" s="1"/>
  <c r="G635" i="131"/>
  <c r="I635" i="131" s="1"/>
  <c r="G632" i="131"/>
  <c r="I632" i="131" s="1"/>
  <c r="G272" i="132"/>
  <c r="I272" i="132" s="1"/>
  <c r="G75" i="132"/>
  <c r="I75" i="132" s="1"/>
  <c r="F811" i="104"/>
  <c r="G810" i="104" s="1"/>
  <c r="K499" i="105"/>
  <c r="H757" i="59"/>
  <c r="H875" i="59" s="1"/>
  <c r="G644" i="131"/>
  <c r="I644" i="131" s="1"/>
  <c r="G634" i="131"/>
  <c r="I634" i="131" s="1"/>
  <c r="G273" i="132"/>
  <c r="I273" i="132" s="1"/>
  <c r="G256" i="132"/>
  <c r="I256" i="132" s="1"/>
  <c r="F650" i="131"/>
  <c r="E380" i="105"/>
  <c r="E941" i="105" s="1"/>
  <c r="G643" i="131"/>
  <c r="I643" i="131" s="1"/>
  <c r="G633" i="131"/>
  <c r="I633" i="131" s="1"/>
  <c r="G642" i="131"/>
  <c r="I642" i="131" s="1"/>
  <c r="G389" i="131"/>
  <c r="I389" i="131" s="1"/>
  <c r="G285" i="132"/>
  <c r="I285" i="132" s="1"/>
  <c r="G257" i="132"/>
  <c r="I257" i="132" s="1"/>
  <c r="G287" i="132"/>
  <c r="I287" i="132" s="1"/>
  <c r="P901" i="59"/>
  <c r="O908" i="59"/>
  <c r="O914" i="59" s="1"/>
  <c r="G82" i="132"/>
  <c r="I82" i="132" s="1"/>
  <c r="K908" i="59"/>
  <c r="K914" i="59"/>
  <c r="D15" i="124"/>
  <c r="K941" i="105"/>
  <c r="F19" i="117" s="1"/>
  <c r="G20" i="131"/>
  <c r="I20" i="131" s="1"/>
  <c r="F924" i="105"/>
  <c r="K495" i="105"/>
  <c r="K475" i="105"/>
  <c r="K371" i="105"/>
  <c r="G588" i="104"/>
  <c r="I588" i="104" s="1"/>
  <c r="K133" i="105"/>
  <c r="G592" i="104"/>
  <c r="I592" i="104" s="1"/>
  <c r="G234" i="104"/>
  <c r="I234" i="104" s="1"/>
  <c r="E689" i="104"/>
  <c r="F689" i="104" s="1"/>
  <c r="E677" i="104"/>
  <c r="F677" i="104" s="1"/>
  <c r="K757" i="59"/>
  <c r="K875" i="59" s="1"/>
  <c r="H874" i="59"/>
  <c r="G610" i="131"/>
  <c r="I610" i="131" s="1"/>
  <c r="G604" i="131"/>
  <c r="I604" i="131" s="1"/>
  <c r="G17" i="131"/>
  <c r="I17" i="131" s="1"/>
  <c r="G79" i="132"/>
  <c r="I79" i="132" s="1"/>
  <c r="G81" i="132"/>
  <c r="I81" i="132" s="1"/>
  <c r="E836" i="105"/>
  <c r="K784" i="105"/>
  <c r="O633" i="105"/>
  <c r="K467" i="105"/>
  <c r="O371" i="105"/>
  <c r="G589" i="104"/>
  <c r="I589" i="104" s="1"/>
  <c r="G854" i="104"/>
  <c r="I854" i="104" s="1"/>
  <c r="G222" i="104"/>
  <c r="I222" i="104" s="1"/>
  <c r="P757" i="59"/>
  <c r="P875" i="59" s="1"/>
  <c r="G581" i="131"/>
  <c r="I581" i="131" s="1"/>
  <c r="G631" i="131"/>
  <c r="I631" i="131" s="1"/>
  <c r="G639" i="131"/>
  <c r="I639" i="131" s="1"/>
  <c r="G43" i="131"/>
  <c r="I43" i="131" s="1"/>
  <c r="G72" i="132"/>
  <c r="I72" i="132" s="1"/>
  <c r="G78" i="132"/>
  <c r="I78" i="132" s="1"/>
  <c r="G83" i="132"/>
  <c r="I83" i="132" s="1"/>
  <c r="G74" i="132"/>
  <c r="I74" i="132" s="1"/>
  <c r="F836" i="105"/>
  <c r="K503" i="105"/>
  <c r="I952" i="104"/>
  <c r="G612" i="104"/>
  <c r="I612" i="104" s="1"/>
  <c r="G856" i="104"/>
  <c r="I856" i="104" s="1"/>
  <c r="G210" i="104"/>
  <c r="I210" i="104" s="1"/>
  <c r="L875" i="59"/>
  <c r="G580" i="131"/>
  <c r="I580" i="131" s="1"/>
  <c r="G27" i="131"/>
  <c r="I27" i="131" s="1"/>
  <c r="G71" i="132"/>
  <c r="F834" i="132"/>
  <c r="G77" i="132"/>
  <c r="I77" i="132" s="1"/>
  <c r="G76" i="132"/>
  <c r="I76" i="132" s="1"/>
  <c r="E817" i="131"/>
  <c r="E862" i="131" s="1"/>
  <c r="K493" i="105"/>
  <c r="G233" i="104"/>
  <c r="I233" i="104" s="1"/>
  <c r="K501" i="105"/>
  <c r="G221" i="104"/>
  <c r="I221" i="104" s="1"/>
  <c r="G199" i="104"/>
  <c r="I199" i="104" s="1"/>
  <c r="H925" i="105"/>
  <c r="K439" i="105"/>
  <c r="K505" i="105"/>
  <c r="K451" i="105"/>
  <c r="K459" i="105"/>
  <c r="K248" i="105"/>
  <c r="G613" i="104"/>
  <c r="I613" i="104" s="1"/>
  <c r="G603" i="104"/>
  <c r="I603" i="104" s="1"/>
  <c r="G232" i="104"/>
  <c r="I232" i="104" s="1"/>
  <c r="G220" i="104"/>
  <c r="I220" i="104" s="1"/>
  <c r="G202" i="104"/>
  <c r="I202" i="104" s="1"/>
  <c r="G190" i="104"/>
  <c r="I190" i="104" s="1"/>
  <c r="G230" i="104"/>
  <c r="I230" i="104" s="1"/>
  <c r="G218" i="104"/>
  <c r="I218" i="104" s="1"/>
  <c r="G185" i="104"/>
  <c r="I185" i="104" s="1"/>
  <c r="P908" i="59"/>
  <c r="P914" i="59" s="1"/>
  <c r="N179" i="59"/>
  <c r="N884" i="59" s="1"/>
  <c r="G103" i="104"/>
  <c r="I103" i="104" s="1"/>
  <c r="G98" i="104"/>
  <c r="I98" i="104" s="1"/>
  <c r="N505" i="59"/>
  <c r="G406" i="131"/>
  <c r="I406" i="131" s="1"/>
  <c r="G60" i="131"/>
  <c r="I60" i="131" s="1"/>
  <c r="G738" i="132"/>
  <c r="I738" i="132" s="1"/>
  <c r="G414" i="131"/>
  <c r="I414" i="131" s="1"/>
  <c r="G59" i="131"/>
  <c r="I59" i="131" s="1"/>
  <c r="G397" i="131"/>
  <c r="I397" i="131" s="1"/>
  <c r="G284" i="132"/>
  <c r="I284" i="132" s="1"/>
  <c r="G267" i="132"/>
  <c r="I267" i="132" s="1"/>
  <c r="G283" i="132"/>
  <c r="I283" i="132" s="1"/>
  <c r="G266" i="132"/>
  <c r="I266" i="132" s="1"/>
  <c r="G288" i="132"/>
  <c r="I288" i="132" s="1"/>
  <c r="G271" i="132"/>
  <c r="I271" i="132" s="1"/>
  <c r="G255" i="132"/>
  <c r="I255" i="132" s="1"/>
  <c r="G277" i="132"/>
  <c r="I277" i="132" s="1"/>
  <c r="G960" i="105"/>
  <c r="G228" i="104"/>
  <c r="I228" i="104" s="1"/>
  <c r="K469" i="105"/>
  <c r="K113" i="105"/>
  <c r="G209" i="104"/>
  <c r="I209" i="104" s="1"/>
  <c r="G193" i="104"/>
  <c r="I193" i="104" s="1"/>
  <c r="G227" i="104"/>
  <c r="I227" i="104" s="1"/>
  <c r="K473" i="105"/>
  <c r="K465" i="105"/>
  <c r="K431" i="105"/>
  <c r="K496" i="105"/>
  <c r="K463" i="105"/>
  <c r="K443" i="105"/>
  <c r="K497" i="105"/>
  <c r="K240" i="105"/>
  <c r="F954" i="104"/>
  <c r="F953" i="104" s="1"/>
  <c r="G953" i="104" s="1"/>
  <c r="I953" i="104" s="1"/>
  <c r="G231" i="104"/>
  <c r="I231" i="104" s="1"/>
  <c r="G219" i="104"/>
  <c r="I219" i="104" s="1"/>
  <c r="G201" i="104"/>
  <c r="I201" i="104" s="1"/>
  <c r="G229" i="104"/>
  <c r="I229" i="104" s="1"/>
  <c r="G217" i="104"/>
  <c r="I217" i="104" s="1"/>
  <c r="G182" i="104"/>
  <c r="I182" i="104" s="1"/>
  <c r="G96" i="104"/>
  <c r="I96" i="104" s="1"/>
  <c r="E692" i="132"/>
  <c r="G394" i="131"/>
  <c r="I394" i="131" s="1"/>
  <c r="G29" i="131"/>
  <c r="I29" i="131" s="1"/>
  <c r="G737" i="132"/>
  <c r="I737" i="132" s="1"/>
  <c r="G400" i="131"/>
  <c r="I400" i="131" s="1"/>
  <c r="G58" i="131"/>
  <c r="I58" i="131" s="1"/>
  <c r="G384" i="131"/>
  <c r="I384" i="131" s="1"/>
  <c r="G375" i="132"/>
  <c r="I375" i="132" s="1"/>
  <c r="G276" i="132"/>
  <c r="I276" i="132" s="1"/>
  <c r="G260" i="132"/>
  <c r="I260" i="132" s="1"/>
  <c r="G282" i="132"/>
  <c r="I282" i="132" s="1"/>
  <c r="G265" i="132"/>
  <c r="I265" i="132" s="1"/>
  <c r="G281" i="132"/>
  <c r="I281" i="132" s="1"/>
  <c r="G264" i="132"/>
  <c r="I264" i="132" s="1"/>
  <c r="G270" i="132"/>
  <c r="I270" i="132" s="1"/>
  <c r="G207" i="104"/>
  <c r="I207" i="104" s="1"/>
  <c r="P873" i="59"/>
  <c r="P911" i="59" s="1"/>
  <c r="G374" i="132"/>
  <c r="I374" i="132" s="1"/>
  <c r="G275" i="132"/>
  <c r="I275" i="132" s="1"/>
  <c r="G259" i="132"/>
  <c r="I259" i="132" s="1"/>
  <c r="G274" i="132"/>
  <c r="I274" i="132" s="1"/>
  <c r="G258" i="132"/>
  <c r="I258" i="132" s="1"/>
  <c r="G280" i="132"/>
  <c r="I280" i="132" s="1"/>
  <c r="G263" i="132"/>
  <c r="I263" i="132" s="1"/>
  <c r="Q911" i="59"/>
  <c r="N962" i="105" s="1"/>
  <c r="F15" i="121"/>
  <c r="G870" i="104"/>
  <c r="I870" i="104" s="1"/>
  <c r="G614" i="104"/>
  <c r="I614" i="104" s="1"/>
  <c r="G605" i="104"/>
  <c r="I605" i="104" s="1"/>
  <c r="G591" i="104"/>
  <c r="I591" i="104" s="1"/>
  <c r="G869" i="104"/>
  <c r="I869" i="104" s="1"/>
  <c r="G604" i="104"/>
  <c r="I604" i="104" s="1"/>
  <c r="G601" i="104"/>
  <c r="I601" i="104" s="1"/>
  <c r="F387" i="104"/>
  <c r="G381" i="104" s="1"/>
  <c r="I381" i="104" s="1"/>
  <c r="E952" i="104"/>
  <c r="F518" i="104"/>
  <c r="G738" i="131"/>
  <c r="I738" i="131" s="1"/>
  <c r="G640" i="131"/>
  <c r="I640" i="131" s="1"/>
  <c r="G629" i="131"/>
  <c r="I629" i="131" s="1"/>
  <c r="G337" i="131"/>
  <c r="I337" i="131" s="1"/>
  <c r="G44" i="131"/>
  <c r="I44" i="131" s="1"/>
  <c r="G28" i="131"/>
  <c r="I28" i="131" s="1"/>
  <c r="G13" i="131"/>
  <c r="I13" i="131" s="1"/>
  <c r="I15" i="121"/>
  <c r="M15" i="121" s="1"/>
  <c r="G419" i="131"/>
  <c r="I419" i="131" s="1"/>
  <c r="F14" i="121"/>
  <c r="G417" i="105"/>
  <c r="G942" i="105" s="1"/>
  <c r="K242" i="105"/>
  <c r="O146" i="105"/>
  <c r="G236" i="105"/>
  <c r="G937" i="105" s="1"/>
  <c r="K109" i="105"/>
  <c r="G853" i="104"/>
  <c r="G401" i="131"/>
  <c r="I401" i="131" s="1"/>
  <c r="G390" i="131"/>
  <c r="I390" i="131" s="1"/>
  <c r="G14" i="131"/>
  <c r="I14" i="131" s="1"/>
  <c r="G398" i="131"/>
  <c r="I398" i="131" s="1"/>
  <c r="G385" i="131"/>
  <c r="I385" i="131" s="1"/>
  <c r="G420" i="131"/>
  <c r="I420" i="131" s="1"/>
  <c r="I14" i="121"/>
  <c r="M14" i="121" s="1"/>
  <c r="E923" i="105"/>
  <c r="G423" i="105"/>
  <c r="G943" i="105" s="1"/>
  <c r="K449" i="105"/>
  <c r="K441" i="105"/>
  <c r="K433" i="105"/>
  <c r="K492" i="105"/>
  <c r="K483" i="105"/>
  <c r="K488" i="105"/>
  <c r="K124" i="105"/>
  <c r="O236" i="105"/>
  <c r="G858" i="104"/>
  <c r="I858" i="104" s="1"/>
  <c r="E387" i="104"/>
  <c r="E975" i="104" s="1"/>
  <c r="E858" i="131"/>
  <c r="G582" i="131"/>
  <c r="I582" i="131" s="1"/>
  <c r="G734" i="131"/>
  <c r="G592" i="131"/>
  <c r="I592" i="131" s="1"/>
  <c r="G416" i="131"/>
  <c r="I416" i="131" s="1"/>
  <c r="G404" i="131"/>
  <c r="I404" i="131" s="1"/>
  <c r="G296" i="131"/>
  <c r="I296" i="131" s="1"/>
  <c r="G37" i="131"/>
  <c r="I37" i="131" s="1"/>
  <c r="G18" i="131"/>
  <c r="I18" i="131" s="1"/>
  <c r="G402" i="131"/>
  <c r="I402" i="131" s="1"/>
  <c r="G391" i="131"/>
  <c r="I391" i="131" s="1"/>
  <c r="G51" i="131"/>
  <c r="I51" i="131" s="1"/>
  <c r="G35" i="131"/>
  <c r="I35" i="131" s="1"/>
  <c r="G15" i="131"/>
  <c r="I15" i="131" s="1"/>
  <c r="G411" i="131"/>
  <c r="I411" i="131" s="1"/>
  <c r="G386" i="131"/>
  <c r="I386" i="131" s="1"/>
  <c r="G12" i="131"/>
  <c r="I12" i="131" s="1"/>
  <c r="G409" i="131"/>
  <c r="I409" i="131" s="1"/>
  <c r="K500" i="105"/>
  <c r="E508" i="105"/>
  <c r="E944" i="105" s="1"/>
  <c r="K250" i="105"/>
  <c r="G106" i="105"/>
  <c r="G935" i="105" s="1"/>
  <c r="J937" i="105"/>
  <c r="G857" i="104"/>
  <c r="I857" i="104" s="1"/>
  <c r="E518" i="104"/>
  <c r="E978" i="104" s="1"/>
  <c r="E863" i="131"/>
  <c r="E864" i="131" s="1"/>
  <c r="G415" i="131"/>
  <c r="I415" i="131" s="1"/>
  <c r="G403" i="131"/>
  <c r="I403" i="131" s="1"/>
  <c r="G349" i="131"/>
  <c r="I349" i="131" s="1"/>
  <c r="G395" i="131"/>
  <c r="I395" i="131" s="1"/>
  <c r="M13" i="121"/>
  <c r="K461" i="105"/>
  <c r="K491" i="105"/>
  <c r="K471" i="105"/>
  <c r="G292" i="105"/>
  <c r="G939" i="105" s="1"/>
  <c r="K146" i="105"/>
  <c r="K128" i="105"/>
  <c r="G859" i="104"/>
  <c r="I859" i="104" s="1"/>
  <c r="G606" i="104"/>
  <c r="I606" i="104" s="1"/>
  <c r="G590" i="104"/>
  <c r="I590" i="104" s="1"/>
  <c r="G611" i="104"/>
  <c r="I611" i="104" s="1"/>
  <c r="G587" i="104"/>
  <c r="I587" i="104" s="1"/>
  <c r="I619" i="104" s="1"/>
  <c r="G855" i="104"/>
  <c r="I855" i="104" s="1"/>
  <c r="G579" i="131"/>
  <c r="I579" i="131" s="1"/>
  <c r="G405" i="131"/>
  <c r="I405" i="131" s="1"/>
  <c r="G393" i="131"/>
  <c r="I393" i="131" s="1"/>
  <c r="G327" i="131"/>
  <c r="I327" i="131" s="1"/>
  <c r="G45" i="131"/>
  <c r="I45" i="131" s="1"/>
  <c r="G19" i="131"/>
  <c r="I19" i="131" s="1"/>
  <c r="G413" i="131"/>
  <c r="I413" i="131" s="1"/>
  <c r="G399" i="131"/>
  <c r="I399" i="131" s="1"/>
  <c r="G388" i="131"/>
  <c r="I388" i="131" s="1"/>
  <c r="G52" i="131"/>
  <c r="I52" i="131" s="1"/>
  <c r="G36" i="131"/>
  <c r="I36" i="131" s="1"/>
  <c r="G16" i="131"/>
  <c r="I16" i="131" s="1"/>
  <c r="G412" i="131"/>
  <c r="I412" i="131" s="1"/>
  <c r="G387" i="131"/>
  <c r="I387" i="131" s="1"/>
  <c r="G49" i="131"/>
  <c r="I49" i="131" s="1"/>
  <c r="F908" i="59"/>
  <c r="F914" i="59"/>
  <c r="F915" i="59" s="1"/>
  <c r="E851" i="104"/>
  <c r="E825" i="104"/>
  <c r="E812" i="104"/>
  <c r="F977" i="104"/>
  <c r="G428" i="104"/>
  <c r="G431" i="104"/>
  <c r="I431" i="104" s="1"/>
  <c r="G430" i="104"/>
  <c r="I430" i="104" s="1"/>
  <c r="G717" i="132"/>
  <c r="I714" i="132"/>
  <c r="G572" i="131"/>
  <c r="I571" i="131"/>
  <c r="I572" i="131" s="1"/>
  <c r="N892" i="59"/>
  <c r="N901" i="59" s="1"/>
  <c r="N908" i="59" s="1"/>
  <c r="N914" i="59" s="1"/>
  <c r="N757" i="59"/>
  <c r="N875" i="59" s="1"/>
  <c r="G908" i="59"/>
  <c r="G914" i="59"/>
  <c r="L914" i="59"/>
  <c r="L915" i="59" s="1"/>
  <c r="L908" i="59"/>
  <c r="E699" i="132"/>
  <c r="E821" i="132"/>
  <c r="E712" i="132"/>
  <c r="E718" i="132"/>
  <c r="G572" i="132"/>
  <c r="I571" i="132"/>
  <c r="I572" i="132" s="1"/>
  <c r="G739" i="132"/>
  <c r="I734" i="132"/>
  <c r="I739" i="132" s="1"/>
  <c r="I926" i="105"/>
  <c r="J836" i="105"/>
  <c r="K835" i="105"/>
  <c r="O835" i="105"/>
  <c r="O962" i="105"/>
  <c r="K962" i="105"/>
  <c r="J964" i="105"/>
  <c r="J771" i="105"/>
  <c r="J950" i="105"/>
  <c r="O655" i="105"/>
  <c r="K655" i="105"/>
  <c r="K945" i="105"/>
  <c r="K940" i="105"/>
  <c r="O940" i="105"/>
  <c r="J936" i="105"/>
  <c r="O144" i="105"/>
  <c r="J935" i="105"/>
  <c r="K106" i="105"/>
  <c r="O106" i="105"/>
  <c r="K292" i="105"/>
  <c r="G91" i="105"/>
  <c r="G934" i="105" s="1"/>
  <c r="G954" i="105" s="1"/>
  <c r="G966" i="105" s="1"/>
  <c r="G967" i="105" s="1"/>
  <c r="F579" i="104"/>
  <c r="F824" i="104"/>
  <c r="G814" i="104" s="1"/>
  <c r="F788" i="104"/>
  <c r="G619" i="104"/>
  <c r="F998" i="104"/>
  <c r="G618" i="104"/>
  <c r="I618" i="104" s="1"/>
  <c r="G600" i="104"/>
  <c r="I600" i="104" s="1"/>
  <c r="G607" i="104"/>
  <c r="I607" i="104" s="1"/>
  <c r="F377" i="104"/>
  <c r="G300" i="104" s="1"/>
  <c r="G419" i="104"/>
  <c r="I419" i="104" s="1"/>
  <c r="G403" i="104"/>
  <c r="I403" i="104" s="1"/>
  <c r="G288" i="104"/>
  <c r="I288" i="104" s="1"/>
  <c r="G280" i="104"/>
  <c r="I280" i="104" s="1"/>
  <c r="G264" i="104"/>
  <c r="I264" i="104" s="1"/>
  <c r="G416" i="104"/>
  <c r="I416" i="104" s="1"/>
  <c r="G400" i="104"/>
  <c r="I400" i="104" s="1"/>
  <c r="G283" i="104"/>
  <c r="I283" i="104" s="1"/>
  <c r="G274" i="104"/>
  <c r="I274" i="104" s="1"/>
  <c r="G258" i="104"/>
  <c r="C948" i="105"/>
  <c r="C982" i="104"/>
  <c r="C26" i="117" s="1"/>
  <c r="C846" i="131"/>
  <c r="C846" i="132"/>
  <c r="G412" i="104"/>
  <c r="I412" i="104" s="1"/>
  <c r="G396" i="104"/>
  <c r="I396" i="104" s="1"/>
  <c r="G294" i="104"/>
  <c r="I294" i="104" s="1"/>
  <c r="G270" i="104"/>
  <c r="I270" i="104" s="1"/>
  <c r="G206" i="104"/>
  <c r="I206" i="104" s="1"/>
  <c r="G189" i="104"/>
  <c r="I189" i="104" s="1"/>
  <c r="L876" i="59"/>
  <c r="G757" i="59"/>
  <c r="G875" i="59" s="1"/>
  <c r="G409" i="104"/>
  <c r="I409" i="104" s="1"/>
  <c r="G292" i="104"/>
  <c r="I292" i="104" s="1"/>
  <c r="G236" i="104"/>
  <c r="I236" i="104" s="1"/>
  <c r="G213" i="104"/>
  <c r="I213" i="104" s="1"/>
  <c r="G195" i="104"/>
  <c r="I195" i="104" s="1"/>
  <c r="K910" i="59"/>
  <c r="K912" i="59" s="1"/>
  <c r="K913" i="59" s="1"/>
  <c r="K874" i="59"/>
  <c r="F757" i="59"/>
  <c r="F875" i="59" s="1"/>
  <c r="E683" i="105"/>
  <c r="K683" i="105" s="1"/>
  <c r="E700" i="104"/>
  <c r="F700" i="104" s="1"/>
  <c r="E675" i="105"/>
  <c r="K675" i="105" s="1"/>
  <c r="E692" i="104"/>
  <c r="F692" i="104" s="1"/>
  <c r="E667" i="105"/>
  <c r="K667" i="105" s="1"/>
  <c r="E684" i="104"/>
  <c r="F684" i="104" s="1"/>
  <c r="E659" i="105"/>
  <c r="K659" i="105" s="1"/>
  <c r="E676" i="104"/>
  <c r="F676" i="104" s="1"/>
  <c r="G515" i="104"/>
  <c r="I515" i="104" s="1"/>
  <c r="G511" i="104"/>
  <c r="I511" i="104" s="1"/>
  <c r="G507" i="104"/>
  <c r="I507" i="104" s="1"/>
  <c r="G503" i="104"/>
  <c r="I503" i="104" s="1"/>
  <c r="G499" i="104"/>
  <c r="I499" i="104" s="1"/>
  <c r="G495" i="104"/>
  <c r="I495" i="104" s="1"/>
  <c r="G491" i="104"/>
  <c r="I491" i="104" s="1"/>
  <c r="G487" i="104"/>
  <c r="I487" i="104" s="1"/>
  <c r="G483" i="104"/>
  <c r="I483" i="104" s="1"/>
  <c r="G479" i="104"/>
  <c r="I479" i="104" s="1"/>
  <c r="G475" i="104"/>
  <c r="I475" i="104" s="1"/>
  <c r="G508" i="104"/>
  <c r="I508" i="104" s="1"/>
  <c r="K490" i="105"/>
  <c r="G490" i="105"/>
  <c r="G476" i="104"/>
  <c r="I476" i="104" s="1"/>
  <c r="G191" i="104"/>
  <c r="I191" i="104" s="1"/>
  <c r="G177" i="104"/>
  <c r="I177" i="104" s="1"/>
  <c r="G159" i="104"/>
  <c r="I159" i="104" s="1"/>
  <c r="C960" i="105"/>
  <c r="G486" i="104"/>
  <c r="I486" i="104" s="1"/>
  <c r="G468" i="105"/>
  <c r="K468" i="105"/>
  <c r="G457" i="105"/>
  <c r="K457" i="105"/>
  <c r="K122" i="105"/>
  <c r="G122" i="105"/>
  <c r="G115" i="105"/>
  <c r="K115" i="105"/>
  <c r="C934" i="105"/>
  <c r="C968" i="104"/>
  <c r="C11" i="117" s="1"/>
  <c r="C833" i="131"/>
  <c r="C833" i="132"/>
  <c r="F690" i="131"/>
  <c r="G684" i="131" s="1"/>
  <c r="G168" i="104"/>
  <c r="I168" i="104" s="1"/>
  <c r="G154" i="104"/>
  <c r="I154" i="104" s="1"/>
  <c r="N796" i="59"/>
  <c r="K502" i="105"/>
  <c r="G502" i="105"/>
  <c r="G488" i="104"/>
  <c r="I488" i="104" s="1"/>
  <c r="K470" i="105"/>
  <c r="G470" i="105"/>
  <c r="G379" i="105"/>
  <c r="K379" i="105"/>
  <c r="K245" i="105"/>
  <c r="G245" i="105"/>
  <c r="G152" i="104"/>
  <c r="I152" i="104" s="1"/>
  <c r="G490" i="104"/>
  <c r="I490" i="104" s="1"/>
  <c r="G472" i="105"/>
  <c r="K472" i="105"/>
  <c r="G472" i="104"/>
  <c r="I472" i="104" s="1"/>
  <c r="G468" i="104"/>
  <c r="I468" i="104" s="1"/>
  <c r="G464" i="104"/>
  <c r="I464" i="104" s="1"/>
  <c r="G460" i="104"/>
  <c r="I460" i="104" s="1"/>
  <c r="G456" i="104"/>
  <c r="I456" i="104" s="1"/>
  <c r="G452" i="104"/>
  <c r="I452" i="104" s="1"/>
  <c r="G448" i="104"/>
  <c r="I448" i="104" s="1"/>
  <c r="G444" i="104"/>
  <c r="I444" i="104" s="1"/>
  <c r="G440" i="104"/>
  <c r="I440" i="104" s="1"/>
  <c r="G385" i="104"/>
  <c r="I385" i="104" s="1"/>
  <c r="F857" i="131"/>
  <c r="E819" i="131"/>
  <c r="G723" i="131"/>
  <c r="I723" i="131" s="1"/>
  <c r="F515" i="131"/>
  <c r="G597" i="132"/>
  <c r="I576" i="132"/>
  <c r="I597" i="132" s="1"/>
  <c r="F861" i="131"/>
  <c r="F847" i="131"/>
  <c r="G591" i="131"/>
  <c r="I591" i="131" s="1"/>
  <c r="F235" i="131"/>
  <c r="G184" i="131" s="1"/>
  <c r="G681" i="132"/>
  <c r="I650" i="132"/>
  <c r="I681" i="132" s="1"/>
  <c r="G717" i="131"/>
  <c r="I714" i="131"/>
  <c r="G628" i="131"/>
  <c r="I628" i="131" s="1"/>
  <c r="G621" i="131"/>
  <c r="I621" i="131" s="1"/>
  <c r="G617" i="131"/>
  <c r="I617" i="131" s="1"/>
  <c r="G590" i="131"/>
  <c r="I590" i="131" s="1"/>
  <c r="F837" i="131"/>
  <c r="G243" i="131"/>
  <c r="I243" i="131" s="1"/>
  <c r="G239" i="131"/>
  <c r="I239" i="131" s="1"/>
  <c r="E699" i="131"/>
  <c r="E821" i="131"/>
  <c r="E712" i="131"/>
  <c r="E718" i="131"/>
  <c r="G615" i="131"/>
  <c r="I615" i="131" s="1"/>
  <c r="G603" i="131"/>
  <c r="I603" i="131" s="1"/>
  <c r="G584" i="131"/>
  <c r="I584" i="131" s="1"/>
  <c r="F834" i="131"/>
  <c r="F727" i="132"/>
  <c r="G348" i="131"/>
  <c r="I348" i="131" s="1"/>
  <c r="G336" i="131"/>
  <c r="I336" i="131" s="1"/>
  <c r="G299" i="131"/>
  <c r="I299" i="131" s="1"/>
  <c r="G295" i="131"/>
  <c r="I295" i="131" s="1"/>
  <c r="G244" i="131"/>
  <c r="I244" i="131" s="1"/>
  <c r="G83" i="131"/>
  <c r="I83" i="131" s="1"/>
  <c r="G716" i="132"/>
  <c r="I716" i="132" s="1"/>
  <c r="G647" i="132"/>
  <c r="I626" i="132"/>
  <c r="I647" i="132" s="1"/>
  <c r="G622" i="132"/>
  <c r="I622" i="132" s="1"/>
  <c r="G605" i="132"/>
  <c r="I605" i="132" s="1"/>
  <c r="G601" i="132"/>
  <c r="I601" i="132" s="1"/>
  <c r="F515" i="132"/>
  <c r="G432" i="132"/>
  <c r="F840" i="131"/>
  <c r="G379" i="131"/>
  <c r="I379" i="131" s="1"/>
  <c r="G375" i="131"/>
  <c r="I375" i="131" s="1"/>
  <c r="G361" i="131"/>
  <c r="I361" i="131" s="1"/>
  <c r="G345" i="131"/>
  <c r="I345" i="131" s="1"/>
  <c r="G335" i="131"/>
  <c r="I335" i="131" s="1"/>
  <c r="G323" i="131"/>
  <c r="I323" i="131" s="1"/>
  <c r="G241" i="131"/>
  <c r="I241" i="131" s="1"/>
  <c r="G82" i="131"/>
  <c r="I82" i="131" s="1"/>
  <c r="G620" i="132"/>
  <c r="I620" i="132" s="1"/>
  <c r="G366" i="131"/>
  <c r="I366" i="131" s="1"/>
  <c r="G354" i="131"/>
  <c r="I354" i="131" s="1"/>
  <c r="G332" i="131"/>
  <c r="I332" i="131" s="1"/>
  <c r="G318" i="131"/>
  <c r="I318" i="131" s="1"/>
  <c r="G314" i="131"/>
  <c r="I314" i="131" s="1"/>
  <c r="G310" i="131"/>
  <c r="I310" i="131" s="1"/>
  <c r="G306" i="131"/>
  <c r="I306" i="131" s="1"/>
  <c r="G80" i="131"/>
  <c r="I80" i="131" s="1"/>
  <c r="G66" i="131"/>
  <c r="I66" i="131" s="1"/>
  <c r="G41" i="131"/>
  <c r="I41" i="131" s="1"/>
  <c r="G11" i="131"/>
  <c r="I11" i="131" s="1"/>
  <c r="G611" i="132"/>
  <c r="I611" i="132" s="1"/>
  <c r="F181" i="132"/>
  <c r="G87" i="132" s="1"/>
  <c r="F841" i="131"/>
  <c r="G396" i="131"/>
  <c r="I396" i="131" s="1"/>
  <c r="G392" i="131"/>
  <c r="I392" i="131" s="1"/>
  <c r="G365" i="131"/>
  <c r="I365" i="131" s="1"/>
  <c r="G351" i="131"/>
  <c r="I351" i="131" s="1"/>
  <c r="G331" i="131"/>
  <c r="I331" i="131" s="1"/>
  <c r="G301" i="131"/>
  <c r="I301" i="131" s="1"/>
  <c r="G250" i="131"/>
  <c r="I250" i="131" s="1"/>
  <c r="G78" i="131"/>
  <c r="I78" i="131" s="1"/>
  <c r="G55" i="131"/>
  <c r="I55" i="131" s="1"/>
  <c r="G39" i="131"/>
  <c r="I39" i="131" s="1"/>
  <c r="G23" i="131"/>
  <c r="I23" i="131" s="1"/>
  <c r="G610" i="132"/>
  <c r="I610" i="132" s="1"/>
  <c r="F837" i="132"/>
  <c r="G414" i="132"/>
  <c r="I414" i="132" s="1"/>
  <c r="G398" i="132"/>
  <c r="I398" i="132" s="1"/>
  <c r="G244" i="132"/>
  <c r="I244" i="132" s="1"/>
  <c r="G38" i="132"/>
  <c r="I38" i="132" s="1"/>
  <c r="G404" i="132"/>
  <c r="I404" i="132" s="1"/>
  <c r="G388" i="132"/>
  <c r="I388" i="132" s="1"/>
  <c r="G250" i="132"/>
  <c r="I250" i="132" s="1"/>
  <c r="G52" i="132"/>
  <c r="I52" i="132" s="1"/>
  <c r="G36" i="132"/>
  <c r="I36" i="132" s="1"/>
  <c r="G20" i="132"/>
  <c r="I20" i="132" s="1"/>
  <c r="G61" i="132"/>
  <c r="I61" i="132" s="1"/>
  <c r="G21" i="132"/>
  <c r="I21" i="132" s="1"/>
  <c r="G420" i="132"/>
  <c r="I420" i="132" s="1"/>
  <c r="G410" i="132"/>
  <c r="I410" i="132" s="1"/>
  <c r="G394" i="132"/>
  <c r="I394" i="132" s="1"/>
  <c r="G379" i="132"/>
  <c r="I379" i="132" s="1"/>
  <c r="G249" i="132"/>
  <c r="I249" i="132" s="1"/>
  <c r="G67" i="132"/>
  <c r="I67" i="132" s="1"/>
  <c r="G49" i="132"/>
  <c r="I49" i="132" s="1"/>
  <c r="G33" i="132"/>
  <c r="I33" i="132" s="1"/>
  <c r="G17" i="132"/>
  <c r="I17" i="132" s="1"/>
  <c r="G30" i="132"/>
  <c r="I30" i="132" s="1"/>
  <c r="G416" i="132"/>
  <c r="I416" i="132" s="1"/>
  <c r="G400" i="132"/>
  <c r="I400" i="132" s="1"/>
  <c r="G246" i="132"/>
  <c r="I246" i="132" s="1"/>
  <c r="G63" i="132"/>
  <c r="I63" i="132" s="1"/>
  <c r="G47" i="132"/>
  <c r="I47" i="132" s="1"/>
  <c r="G31" i="132"/>
  <c r="I31" i="132" s="1"/>
  <c r="J960" i="105"/>
  <c r="O956" i="105"/>
  <c r="K956" i="105"/>
  <c r="O958" i="105"/>
  <c r="K958" i="105"/>
  <c r="K959" i="105"/>
  <c r="O959" i="105"/>
  <c r="F35" i="117"/>
  <c r="P957" i="105"/>
  <c r="K846" i="105"/>
  <c r="E967" i="105"/>
  <c r="J947" i="105"/>
  <c r="O570" i="105"/>
  <c r="K570" i="105"/>
  <c r="O943" i="105"/>
  <c r="K943" i="105"/>
  <c r="K948" i="105"/>
  <c r="O948" i="105"/>
  <c r="K380" i="105"/>
  <c r="K946" i="105"/>
  <c r="O946" i="105"/>
  <c r="O939" i="105"/>
  <c r="K939" i="105"/>
  <c r="O937" i="105"/>
  <c r="K937" i="105"/>
  <c r="F764" i="104"/>
  <c r="F571" i="104"/>
  <c r="G521" i="104" s="1"/>
  <c r="K934" i="105"/>
  <c r="O934" i="105"/>
  <c r="F671" i="104"/>
  <c r="G651" i="104" s="1"/>
  <c r="F978" i="104"/>
  <c r="F982" i="104"/>
  <c r="F976" i="104"/>
  <c r="G422" i="104"/>
  <c r="I422" i="104" s="1"/>
  <c r="G402" i="104"/>
  <c r="I402" i="104" s="1"/>
  <c r="G867" i="104"/>
  <c r="G617" i="104"/>
  <c r="I617" i="104" s="1"/>
  <c r="G599" i="104"/>
  <c r="I599" i="104" s="1"/>
  <c r="F973" i="104"/>
  <c r="G290" i="104"/>
  <c r="I290" i="104" s="1"/>
  <c r="G295" i="104"/>
  <c r="I295" i="104" s="1"/>
  <c r="G616" i="104"/>
  <c r="I616" i="104" s="1"/>
  <c r="G596" i="104"/>
  <c r="I596" i="104" s="1"/>
  <c r="G436" i="104"/>
  <c r="I436" i="104" s="1"/>
  <c r="G418" i="104"/>
  <c r="I418" i="104" s="1"/>
  <c r="G287" i="104"/>
  <c r="I287" i="104" s="1"/>
  <c r="G279" i="104"/>
  <c r="I279" i="104" s="1"/>
  <c r="G263" i="104"/>
  <c r="I263" i="104" s="1"/>
  <c r="C26" i="124"/>
  <c r="C24" i="123"/>
  <c r="F876" i="59"/>
  <c r="G415" i="104"/>
  <c r="I415" i="104" s="1"/>
  <c r="G399" i="104"/>
  <c r="I399" i="104" s="1"/>
  <c r="G296" i="104"/>
  <c r="I296" i="104" s="1"/>
  <c r="G277" i="104"/>
  <c r="I277" i="104" s="1"/>
  <c r="G261" i="104"/>
  <c r="I261" i="104" s="1"/>
  <c r="C951" i="105"/>
  <c r="C985" i="104"/>
  <c r="C29" i="117" s="1"/>
  <c r="C849" i="131"/>
  <c r="C849" i="132"/>
  <c r="E861" i="104"/>
  <c r="E728" i="131"/>
  <c r="E728" i="132"/>
  <c r="G411" i="104"/>
  <c r="I411" i="104" s="1"/>
  <c r="G395" i="104"/>
  <c r="I395" i="104" s="1"/>
  <c r="G273" i="104"/>
  <c r="I273" i="104" s="1"/>
  <c r="G226" i="104"/>
  <c r="I226" i="104" s="1"/>
  <c r="G205" i="104"/>
  <c r="I205" i="104" s="1"/>
  <c r="G435" i="104"/>
  <c r="G408" i="104"/>
  <c r="I408" i="104" s="1"/>
  <c r="G392" i="104"/>
  <c r="I392" i="104" s="1"/>
  <c r="G291" i="104"/>
  <c r="I291" i="104" s="1"/>
  <c r="G266" i="104"/>
  <c r="I266" i="104" s="1"/>
  <c r="G235" i="104"/>
  <c r="I235" i="104" s="1"/>
  <c r="G212" i="104"/>
  <c r="I212" i="104" s="1"/>
  <c r="G181" i="104"/>
  <c r="I181" i="104" s="1"/>
  <c r="G910" i="59"/>
  <c r="G912" i="59" s="1"/>
  <c r="G913" i="59" s="1"/>
  <c r="G874" i="59"/>
  <c r="G876" i="59" s="1"/>
  <c r="E681" i="105"/>
  <c r="K681" i="105" s="1"/>
  <c r="E698" i="104"/>
  <c r="F698" i="104" s="1"/>
  <c r="E673" i="105"/>
  <c r="K673" i="105" s="1"/>
  <c r="E690" i="104"/>
  <c r="F690" i="104" s="1"/>
  <c r="E665" i="105"/>
  <c r="K665" i="105" s="1"/>
  <c r="E682" i="104"/>
  <c r="F682" i="104" s="1"/>
  <c r="E657" i="105"/>
  <c r="E674" i="104"/>
  <c r="E748" i="59"/>
  <c r="G485" i="105"/>
  <c r="K485" i="105"/>
  <c r="G481" i="105"/>
  <c r="K481" i="105"/>
  <c r="G477" i="105"/>
  <c r="K477" i="105"/>
  <c r="Q910" i="59"/>
  <c r="N961" i="105" s="1"/>
  <c r="H912" i="59"/>
  <c r="M914" i="59"/>
  <c r="M915" i="59" s="1"/>
  <c r="M908" i="59"/>
  <c r="G516" i="104"/>
  <c r="I516" i="104" s="1"/>
  <c r="K498" i="105"/>
  <c r="G498" i="105"/>
  <c r="G484" i="104"/>
  <c r="I484" i="104" s="1"/>
  <c r="K466" i="105"/>
  <c r="G466" i="105"/>
  <c r="G384" i="104"/>
  <c r="I384" i="104" s="1"/>
  <c r="G243" i="105"/>
  <c r="K243" i="105"/>
  <c r="G135" i="105"/>
  <c r="K135" i="105"/>
  <c r="G131" i="105"/>
  <c r="K131" i="105"/>
  <c r="G127" i="105"/>
  <c r="K127" i="105"/>
  <c r="C935" i="105"/>
  <c r="C969" i="104"/>
  <c r="C12" i="117" s="1"/>
  <c r="C901" i="59"/>
  <c r="C908" i="59" s="1"/>
  <c r="C834" i="131"/>
  <c r="C834" i="132"/>
  <c r="G186" i="104"/>
  <c r="I186" i="104" s="1"/>
  <c r="G172" i="104"/>
  <c r="I172" i="104" s="1"/>
  <c r="G158" i="104"/>
  <c r="I158" i="104" s="1"/>
  <c r="M875" i="59"/>
  <c r="M876" i="59" s="1"/>
  <c r="G494" i="104"/>
  <c r="I494" i="104" s="1"/>
  <c r="G476" i="105"/>
  <c r="K476" i="105"/>
  <c r="G473" i="104"/>
  <c r="I473" i="104" s="1"/>
  <c r="G469" i="104"/>
  <c r="I469" i="104" s="1"/>
  <c r="G465" i="104"/>
  <c r="I465" i="104" s="1"/>
  <c r="G461" i="104"/>
  <c r="I461" i="104" s="1"/>
  <c r="G457" i="104"/>
  <c r="I457" i="104" s="1"/>
  <c r="G453" i="104"/>
  <c r="I453" i="104" s="1"/>
  <c r="G449" i="104"/>
  <c r="I449" i="104" s="1"/>
  <c r="G445" i="104"/>
  <c r="I445" i="104" s="1"/>
  <c r="G441" i="104"/>
  <c r="I441" i="104" s="1"/>
  <c r="G437" i="104"/>
  <c r="I437" i="104" s="1"/>
  <c r="G383" i="104"/>
  <c r="I383" i="104" s="1"/>
  <c r="E255" i="104"/>
  <c r="E972" i="104" s="1"/>
  <c r="F242" i="104"/>
  <c r="G167" i="104"/>
  <c r="I167" i="104" s="1"/>
  <c r="O915" i="59"/>
  <c r="G496" i="104"/>
  <c r="I496" i="104" s="1"/>
  <c r="K478" i="105"/>
  <c r="G478" i="105"/>
  <c r="G382" i="104"/>
  <c r="I382" i="104" s="1"/>
  <c r="K134" i="105"/>
  <c r="G134" i="105"/>
  <c r="K130" i="105"/>
  <c r="G130" i="105"/>
  <c r="K126" i="105"/>
  <c r="G126" i="105"/>
  <c r="K121" i="105"/>
  <c r="G121" i="105"/>
  <c r="K114" i="105"/>
  <c r="G114" i="105"/>
  <c r="E847" i="131"/>
  <c r="E851" i="131" s="1"/>
  <c r="E865" i="131" s="1"/>
  <c r="E692" i="131"/>
  <c r="G151" i="104"/>
  <c r="I151" i="104" s="1"/>
  <c r="I94" i="104"/>
  <c r="G498" i="104"/>
  <c r="I498" i="104" s="1"/>
  <c r="K462" i="105"/>
  <c r="G462" i="105"/>
  <c r="K458" i="105"/>
  <c r="G458" i="105"/>
  <c r="K454" i="105"/>
  <c r="G454" i="105"/>
  <c r="K450" i="105"/>
  <c r="G450" i="105"/>
  <c r="K446" i="105"/>
  <c r="G446" i="105"/>
  <c r="K442" i="105"/>
  <c r="G442" i="105"/>
  <c r="K438" i="105"/>
  <c r="G438" i="105"/>
  <c r="K434" i="105"/>
  <c r="G434" i="105"/>
  <c r="K430" i="105"/>
  <c r="G430" i="105"/>
  <c r="G378" i="105"/>
  <c r="K378" i="105"/>
  <c r="K110" i="105"/>
  <c r="G110" i="105"/>
  <c r="G722" i="131"/>
  <c r="I722" i="131" s="1"/>
  <c r="F711" i="132"/>
  <c r="G701" i="132" s="1"/>
  <c r="F568" i="132"/>
  <c r="G518" i="132" s="1"/>
  <c r="G736" i="131"/>
  <c r="I736" i="131" s="1"/>
  <c r="G596" i="131"/>
  <c r="I596" i="131" s="1"/>
  <c r="G578" i="131"/>
  <c r="I578" i="131" s="1"/>
  <c r="F181" i="131"/>
  <c r="G123" i="131" s="1"/>
  <c r="G627" i="131"/>
  <c r="I627" i="131" s="1"/>
  <c r="G620" i="131"/>
  <c r="I620" i="131" s="1"/>
  <c r="G616" i="131"/>
  <c r="I616" i="131" s="1"/>
  <c r="G589" i="131"/>
  <c r="I589" i="131" s="1"/>
  <c r="F845" i="131"/>
  <c r="G614" i="131"/>
  <c r="I614" i="131" s="1"/>
  <c r="G602" i="131"/>
  <c r="I602" i="131" s="1"/>
  <c r="G583" i="131"/>
  <c r="I583" i="131" s="1"/>
  <c r="G347" i="131"/>
  <c r="I347" i="131" s="1"/>
  <c r="G329" i="131"/>
  <c r="I329" i="131" s="1"/>
  <c r="G298" i="131"/>
  <c r="I298" i="131" s="1"/>
  <c r="G294" i="131"/>
  <c r="I294" i="131" s="1"/>
  <c r="G76" i="131"/>
  <c r="I76" i="131" s="1"/>
  <c r="G621" i="132"/>
  <c r="I621" i="132" s="1"/>
  <c r="G604" i="132"/>
  <c r="I604" i="132" s="1"/>
  <c r="F842" i="131"/>
  <c r="G425" i="131"/>
  <c r="G426" i="131"/>
  <c r="I426" i="131" s="1"/>
  <c r="G373" i="131"/>
  <c r="G360" i="131"/>
  <c r="I360" i="131" s="1"/>
  <c r="G344" i="131"/>
  <c r="I344" i="131" s="1"/>
  <c r="G334" i="131"/>
  <c r="I334" i="131" s="1"/>
  <c r="G322" i="131"/>
  <c r="I322" i="131" s="1"/>
  <c r="G240" i="131"/>
  <c r="I240" i="131" s="1"/>
  <c r="G81" i="131"/>
  <c r="I81" i="131" s="1"/>
  <c r="G619" i="132"/>
  <c r="I619" i="132" s="1"/>
  <c r="F235" i="132"/>
  <c r="G184" i="132" s="1"/>
  <c r="G357" i="131"/>
  <c r="I357" i="131" s="1"/>
  <c r="G341" i="131"/>
  <c r="I341" i="131" s="1"/>
  <c r="G321" i="131"/>
  <c r="I321" i="131" s="1"/>
  <c r="G317" i="131"/>
  <c r="I317" i="131" s="1"/>
  <c r="G313" i="131"/>
  <c r="I313" i="131" s="1"/>
  <c r="G309" i="131"/>
  <c r="I309" i="131" s="1"/>
  <c r="G305" i="131"/>
  <c r="I305" i="131" s="1"/>
  <c r="G79" i="131"/>
  <c r="I79" i="131" s="1"/>
  <c r="G64" i="131"/>
  <c r="I64" i="131" s="1"/>
  <c r="G33" i="131"/>
  <c r="I33" i="131" s="1"/>
  <c r="G10" i="131"/>
  <c r="I10" i="131" s="1"/>
  <c r="G618" i="132"/>
  <c r="I618" i="132" s="1"/>
  <c r="G84" i="132"/>
  <c r="I71" i="132"/>
  <c r="I84" i="132" s="1"/>
  <c r="G428" i="131"/>
  <c r="I428" i="131" s="1"/>
  <c r="G418" i="131"/>
  <c r="I418" i="131" s="1"/>
  <c r="G408" i="131"/>
  <c r="I408" i="131" s="1"/>
  <c r="G383" i="131"/>
  <c r="G364" i="131"/>
  <c r="I364" i="131" s="1"/>
  <c r="G350" i="131"/>
  <c r="I350" i="131" s="1"/>
  <c r="G330" i="131"/>
  <c r="I330" i="131" s="1"/>
  <c r="G300" i="131"/>
  <c r="I300" i="131" s="1"/>
  <c r="G249" i="131"/>
  <c r="I249" i="131" s="1"/>
  <c r="G77" i="131"/>
  <c r="I77" i="131" s="1"/>
  <c r="G48" i="131"/>
  <c r="I48" i="131" s="1"/>
  <c r="G32" i="131"/>
  <c r="I32" i="131" s="1"/>
  <c r="G22" i="131"/>
  <c r="I22" i="131" s="1"/>
  <c r="F841" i="132"/>
  <c r="F833" i="132"/>
  <c r="G413" i="132"/>
  <c r="I413" i="132" s="1"/>
  <c r="G397" i="132"/>
  <c r="I397" i="132" s="1"/>
  <c r="G403" i="132"/>
  <c r="I403" i="132" s="1"/>
  <c r="G387" i="132"/>
  <c r="I387" i="132" s="1"/>
  <c r="G243" i="132"/>
  <c r="I243" i="132" s="1"/>
  <c r="G66" i="132"/>
  <c r="I66" i="132" s="1"/>
  <c r="G51" i="132"/>
  <c r="I51" i="132" s="1"/>
  <c r="G35" i="132"/>
  <c r="I35" i="132" s="1"/>
  <c r="G19" i="132"/>
  <c r="I19" i="132" s="1"/>
  <c r="G53" i="132"/>
  <c r="I53" i="132" s="1"/>
  <c r="G13" i="132"/>
  <c r="I13" i="132" s="1"/>
  <c r="G419" i="132"/>
  <c r="I419" i="132" s="1"/>
  <c r="G409" i="132"/>
  <c r="I409" i="132" s="1"/>
  <c r="G393" i="132"/>
  <c r="I393" i="132" s="1"/>
  <c r="G248" i="132"/>
  <c r="I248" i="132" s="1"/>
  <c r="G58" i="132"/>
  <c r="I58" i="132" s="1"/>
  <c r="G42" i="132"/>
  <c r="I42" i="132" s="1"/>
  <c r="G26" i="132"/>
  <c r="I26" i="132" s="1"/>
  <c r="G10" i="132"/>
  <c r="I10" i="132" s="1"/>
  <c r="G14" i="132"/>
  <c r="I14" i="132" s="1"/>
  <c r="G415" i="132"/>
  <c r="I415" i="132" s="1"/>
  <c r="G399" i="132"/>
  <c r="I399" i="132" s="1"/>
  <c r="G383" i="132"/>
  <c r="F838" i="132"/>
  <c r="G239" i="132"/>
  <c r="I239" i="132" s="1"/>
  <c r="G56" i="132"/>
  <c r="I56" i="132" s="1"/>
  <c r="G40" i="132"/>
  <c r="I40" i="132" s="1"/>
  <c r="G24" i="132"/>
  <c r="I24" i="132" s="1"/>
  <c r="G62" i="132"/>
  <c r="I62" i="132" s="1"/>
  <c r="I966" i="105"/>
  <c r="I967" i="105" s="1"/>
  <c r="K801" i="105"/>
  <c r="O801" i="105"/>
  <c r="J951" i="105"/>
  <c r="O924" i="105"/>
  <c r="O949" i="105"/>
  <c r="O508" i="105"/>
  <c r="H999" i="104"/>
  <c r="E41" i="117" s="1"/>
  <c r="I853" i="104"/>
  <c r="G811" i="104"/>
  <c r="I810" i="104"/>
  <c r="I811" i="104" s="1"/>
  <c r="G952" i="104"/>
  <c r="G602" i="104"/>
  <c r="I602" i="104" s="1"/>
  <c r="F975" i="104"/>
  <c r="G610" i="104"/>
  <c r="I610" i="104" s="1"/>
  <c r="G598" i="104"/>
  <c r="I598" i="104" s="1"/>
  <c r="G873" i="104"/>
  <c r="I873" i="104" s="1"/>
  <c r="G615" i="104"/>
  <c r="I615" i="104" s="1"/>
  <c r="G595" i="104"/>
  <c r="I595" i="104" s="1"/>
  <c r="G421" i="104"/>
  <c r="I421" i="104" s="1"/>
  <c r="G405" i="104"/>
  <c r="I405" i="104" s="1"/>
  <c r="G380" i="104"/>
  <c r="G286" i="104"/>
  <c r="I286" i="104" s="1"/>
  <c r="G278" i="104"/>
  <c r="I278" i="104" s="1"/>
  <c r="G262" i="104"/>
  <c r="I262" i="104" s="1"/>
  <c r="G414" i="104"/>
  <c r="I414" i="104" s="1"/>
  <c r="G398" i="104"/>
  <c r="I398" i="104" s="1"/>
  <c r="G285" i="104"/>
  <c r="I285" i="104" s="1"/>
  <c r="G276" i="104"/>
  <c r="I276" i="104" s="1"/>
  <c r="G260" i="104"/>
  <c r="I260" i="104" s="1"/>
  <c r="G410" i="104"/>
  <c r="I410" i="104" s="1"/>
  <c r="G394" i="104"/>
  <c r="I394" i="104" s="1"/>
  <c r="G272" i="104"/>
  <c r="I272" i="104" s="1"/>
  <c r="G225" i="104"/>
  <c r="I225" i="104" s="1"/>
  <c r="G198" i="104"/>
  <c r="I198" i="104" s="1"/>
  <c r="O875" i="59"/>
  <c r="O876" i="59" s="1"/>
  <c r="G424" i="104"/>
  <c r="I424" i="104" s="1"/>
  <c r="G407" i="104"/>
  <c r="I407" i="104" s="1"/>
  <c r="G391" i="104"/>
  <c r="I391" i="104" s="1"/>
  <c r="G269" i="104"/>
  <c r="I269" i="104" s="1"/>
  <c r="G238" i="104"/>
  <c r="I238" i="104" s="1"/>
  <c r="G223" i="104"/>
  <c r="I223" i="104" s="1"/>
  <c r="G211" i="104"/>
  <c r="I211" i="104" s="1"/>
  <c r="F91" i="104"/>
  <c r="G9" i="104" s="1"/>
  <c r="I9" i="104" s="1"/>
  <c r="I91" i="104" s="1"/>
  <c r="E687" i="105"/>
  <c r="K687" i="105" s="1"/>
  <c r="E704" i="104"/>
  <c r="F704" i="104" s="1"/>
  <c r="E679" i="105"/>
  <c r="K679" i="105" s="1"/>
  <c r="E696" i="104"/>
  <c r="F696" i="104" s="1"/>
  <c r="E671" i="105"/>
  <c r="K671" i="105" s="1"/>
  <c r="E688" i="104"/>
  <c r="F688" i="104" s="1"/>
  <c r="E663" i="105"/>
  <c r="K663" i="105" s="1"/>
  <c r="E680" i="104"/>
  <c r="F680" i="104" s="1"/>
  <c r="E648" i="104"/>
  <c r="F622" i="104"/>
  <c r="G513" i="104"/>
  <c r="I513" i="104" s="1"/>
  <c r="G509" i="104"/>
  <c r="I509" i="104" s="1"/>
  <c r="G505" i="104"/>
  <c r="I505" i="104" s="1"/>
  <c r="G501" i="104"/>
  <c r="I501" i="104" s="1"/>
  <c r="G497" i="104"/>
  <c r="I497" i="104" s="1"/>
  <c r="G493" i="104"/>
  <c r="I493" i="104" s="1"/>
  <c r="G489" i="104"/>
  <c r="I489" i="104" s="1"/>
  <c r="G485" i="104"/>
  <c r="I485" i="104" s="1"/>
  <c r="G481" i="104"/>
  <c r="I481" i="104" s="1"/>
  <c r="G477" i="104"/>
  <c r="I477" i="104" s="1"/>
  <c r="G173" i="104"/>
  <c r="I173" i="104" s="1"/>
  <c r="I914" i="59"/>
  <c r="I915" i="59" s="1"/>
  <c r="I908" i="59"/>
  <c r="K506" i="105"/>
  <c r="G506" i="105"/>
  <c r="G492" i="104"/>
  <c r="I492" i="104" s="1"/>
  <c r="K474" i="105"/>
  <c r="G474" i="105"/>
  <c r="G119" i="105"/>
  <c r="K119" i="105"/>
  <c r="F711" i="131"/>
  <c r="G701" i="131" s="1"/>
  <c r="G184" i="104"/>
  <c r="I184" i="104" s="1"/>
  <c r="G171" i="104"/>
  <c r="I171" i="104" s="1"/>
  <c r="G157" i="104"/>
  <c r="I157" i="104" s="1"/>
  <c r="H907" i="59"/>
  <c r="I875" i="59"/>
  <c r="I876" i="59" s="1"/>
  <c r="G502" i="104"/>
  <c r="I502" i="104" s="1"/>
  <c r="G376" i="105"/>
  <c r="K376" i="105"/>
  <c r="G238" i="105"/>
  <c r="E251" i="105"/>
  <c r="K118" i="105"/>
  <c r="G118" i="105"/>
  <c r="G111" i="105"/>
  <c r="K111" i="105"/>
  <c r="N932" i="105"/>
  <c r="Q901" i="59"/>
  <c r="N949" i="105" s="1"/>
  <c r="G176" i="104"/>
  <c r="I176" i="104" s="1"/>
  <c r="G156" i="104"/>
  <c r="I156" i="104" s="1"/>
  <c r="K915" i="59"/>
  <c r="G504" i="104"/>
  <c r="I504" i="104" s="1"/>
  <c r="K486" i="105"/>
  <c r="G486" i="105"/>
  <c r="K249" i="105"/>
  <c r="G249" i="105"/>
  <c r="K241" i="105"/>
  <c r="G241" i="105"/>
  <c r="G165" i="104"/>
  <c r="I165" i="104" s="1"/>
  <c r="G506" i="104"/>
  <c r="I506" i="104" s="1"/>
  <c r="G474" i="104"/>
  <c r="I474" i="104" s="1"/>
  <c r="G470" i="104"/>
  <c r="I470" i="104" s="1"/>
  <c r="G466" i="104"/>
  <c r="I466" i="104" s="1"/>
  <c r="G462" i="104"/>
  <c r="I462" i="104" s="1"/>
  <c r="G458" i="104"/>
  <c r="I458" i="104" s="1"/>
  <c r="G454" i="104"/>
  <c r="I454" i="104" s="1"/>
  <c r="G450" i="104"/>
  <c r="I450" i="104" s="1"/>
  <c r="G446" i="104"/>
  <c r="I446" i="104" s="1"/>
  <c r="G442" i="104"/>
  <c r="I442" i="104" s="1"/>
  <c r="G438" i="104"/>
  <c r="I438" i="104" s="1"/>
  <c r="E146" i="104"/>
  <c r="E970" i="104" s="1"/>
  <c r="F110" i="104"/>
  <c r="F817" i="131"/>
  <c r="G742" i="131" s="1"/>
  <c r="G725" i="131"/>
  <c r="I725" i="131" s="1"/>
  <c r="G721" i="131"/>
  <c r="I721" i="131" s="1"/>
  <c r="G735" i="131"/>
  <c r="I735" i="131" s="1"/>
  <c r="G607" i="131"/>
  <c r="I607" i="131" s="1"/>
  <c r="G594" i="131"/>
  <c r="I594" i="131" s="1"/>
  <c r="G576" i="131"/>
  <c r="G715" i="132"/>
  <c r="I715" i="132" s="1"/>
  <c r="F856" i="132"/>
  <c r="G630" i="131"/>
  <c r="I630" i="131" s="1"/>
  <c r="G626" i="131"/>
  <c r="F848" i="131"/>
  <c r="G619" i="131"/>
  <c r="I619" i="131" s="1"/>
  <c r="G601" i="131"/>
  <c r="I601" i="131" s="1"/>
  <c r="G588" i="131"/>
  <c r="I588" i="131" s="1"/>
  <c r="G638" i="131"/>
  <c r="I638" i="131" s="1"/>
  <c r="G613" i="131"/>
  <c r="I613" i="131" s="1"/>
  <c r="G292" i="131"/>
  <c r="F817" i="132"/>
  <c r="G742" i="132" s="1"/>
  <c r="G614" i="132"/>
  <c r="I614" i="132" s="1"/>
  <c r="F847" i="132"/>
  <c r="G362" i="131"/>
  <c r="I362" i="131" s="1"/>
  <c r="G346" i="131"/>
  <c r="I346" i="131" s="1"/>
  <c r="G328" i="131"/>
  <c r="I328" i="131" s="1"/>
  <c r="G297" i="131"/>
  <c r="I297" i="131" s="1"/>
  <c r="G293" i="131"/>
  <c r="I293" i="131" s="1"/>
  <c r="G246" i="131"/>
  <c r="I246" i="131" s="1"/>
  <c r="G75" i="131"/>
  <c r="I75" i="131" s="1"/>
  <c r="G607" i="132"/>
  <c r="I607" i="132" s="1"/>
  <c r="G603" i="132"/>
  <c r="I603" i="132" s="1"/>
  <c r="G369" i="131"/>
  <c r="I369" i="131" s="1"/>
  <c r="G359" i="131"/>
  <c r="I359" i="131" s="1"/>
  <c r="G343" i="131"/>
  <c r="I343" i="131" s="1"/>
  <c r="G325" i="131"/>
  <c r="I325" i="131" s="1"/>
  <c r="G74" i="131"/>
  <c r="I74" i="131" s="1"/>
  <c r="G613" i="132"/>
  <c r="I613" i="132" s="1"/>
  <c r="G356" i="131"/>
  <c r="I356" i="131" s="1"/>
  <c r="G340" i="131"/>
  <c r="I340" i="131" s="1"/>
  <c r="G320" i="131"/>
  <c r="I320" i="131" s="1"/>
  <c r="G316" i="131"/>
  <c r="I316" i="131" s="1"/>
  <c r="G312" i="131"/>
  <c r="I312" i="131" s="1"/>
  <c r="G308" i="131"/>
  <c r="I308" i="131" s="1"/>
  <c r="G304" i="131"/>
  <c r="I304" i="131" s="1"/>
  <c r="G72" i="131"/>
  <c r="I72" i="131" s="1"/>
  <c r="G56" i="131"/>
  <c r="I56" i="131" s="1"/>
  <c r="G25" i="131"/>
  <c r="I25" i="131" s="1"/>
  <c r="G9" i="131"/>
  <c r="G617" i="132"/>
  <c r="I617" i="132" s="1"/>
  <c r="F842" i="132"/>
  <c r="G421" i="131"/>
  <c r="I421" i="131" s="1"/>
  <c r="G417" i="131"/>
  <c r="I417" i="131" s="1"/>
  <c r="G407" i="131"/>
  <c r="I407" i="131" s="1"/>
  <c r="G377" i="131"/>
  <c r="I377" i="131" s="1"/>
  <c r="G353" i="131"/>
  <c r="I353" i="131" s="1"/>
  <c r="G339" i="131"/>
  <c r="I339" i="131" s="1"/>
  <c r="G248" i="131"/>
  <c r="I248" i="131" s="1"/>
  <c r="G63" i="131"/>
  <c r="I63" i="131" s="1"/>
  <c r="G47" i="131"/>
  <c r="I47" i="131" s="1"/>
  <c r="G31" i="131"/>
  <c r="I31" i="131" s="1"/>
  <c r="G616" i="132"/>
  <c r="I616" i="132" s="1"/>
  <c r="G608" i="132"/>
  <c r="I608" i="132" s="1"/>
  <c r="G426" i="132"/>
  <c r="I426" i="132" s="1"/>
  <c r="G406" i="132"/>
  <c r="I406" i="132" s="1"/>
  <c r="G390" i="132"/>
  <c r="I390" i="132" s="1"/>
  <c r="G65" i="132"/>
  <c r="I65" i="132" s="1"/>
  <c r="G412" i="132"/>
  <c r="I412" i="132" s="1"/>
  <c r="G396" i="132"/>
  <c r="I396" i="132" s="1"/>
  <c r="F840" i="132"/>
  <c r="G242" i="132"/>
  <c r="I242" i="132" s="1"/>
  <c r="G60" i="132"/>
  <c r="I60" i="132" s="1"/>
  <c r="G44" i="132"/>
  <c r="I44" i="132" s="1"/>
  <c r="G28" i="132"/>
  <c r="I28" i="132" s="1"/>
  <c r="G12" i="132"/>
  <c r="I12" i="132" s="1"/>
  <c r="G45" i="132"/>
  <c r="I45" i="132" s="1"/>
  <c r="G418" i="132"/>
  <c r="I418" i="132" s="1"/>
  <c r="G402" i="132"/>
  <c r="I402" i="132" s="1"/>
  <c r="G386" i="132"/>
  <c r="I386" i="132" s="1"/>
  <c r="G241" i="132"/>
  <c r="I241" i="132" s="1"/>
  <c r="G57" i="132"/>
  <c r="I57" i="132" s="1"/>
  <c r="G41" i="132"/>
  <c r="I41" i="132" s="1"/>
  <c r="G25" i="132"/>
  <c r="I25" i="132" s="1"/>
  <c r="G9" i="132"/>
  <c r="G428" i="132"/>
  <c r="I428" i="132" s="1"/>
  <c r="G408" i="132"/>
  <c r="I408" i="132" s="1"/>
  <c r="G392" i="132"/>
  <c r="I392" i="132" s="1"/>
  <c r="G377" i="132"/>
  <c r="I377" i="132" s="1"/>
  <c r="G286" i="132"/>
  <c r="I286" i="132" s="1"/>
  <c r="G269" i="132"/>
  <c r="I269" i="132" s="1"/>
  <c r="G254" i="132"/>
  <c r="G238" i="132"/>
  <c r="G55" i="132"/>
  <c r="I55" i="132" s="1"/>
  <c r="G39" i="132"/>
  <c r="I39" i="132" s="1"/>
  <c r="G23" i="132"/>
  <c r="I23" i="132" s="1"/>
  <c r="G29" i="132"/>
  <c r="I29" i="132" s="1"/>
  <c r="O963" i="105"/>
  <c r="G963" i="105"/>
  <c r="G924" i="105"/>
  <c r="H926" i="105"/>
  <c r="E963" i="105"/>
  <c r="K963" i="105" s="1"/>
  <c r="E924" i="105"/>
  <c r="K924" i="105" s="1"/>
  <c r="K923" i="105"/>
  <c r="G948" i="105"/>
  <c r="F20" i="117"/>
  <c r="P942" i="105"/>
  <c r="F785" i="105"/>
  <c r="G560" i="105"/>
  <c r="G945" i="105" s="1"/>
  <c r="K560" i="105"/>
  <c r="G371" i="105"/>
  <c r="G940" i="105" s="1"/>
  <c r="E1003" i="104"/>
  <c r="E996" i="104"/>
  <c r="E989" i="104"/>
  <c r="F583" i="104"/>
  <c r="G582" i="104" s="1"/>
  <c r="F850" i="104"/>
  <c r="F803" i="104"/>
  <c r="G792" i="104" s="1"/>
  <c r="G517" i="104"/>
  <c r="I517" i="104" s="1"/>
  <c r="E999" i="104"/>
  <c r="E954" i="104"/>
  <c r="G609" i="104"/>
  <c r="I609" i="104" s="1"/>
  <c r="G597" i="104"/>
  <c r="I597" i="104" s="1"/>
  <c r="G872" i="104"/>
  <c r="I872" i="104" s="1"/>
  <c r="G608" i="104"/>
  <c r="I608" i="104" s="1"/>
  <c r="G594" i="104"/>
  <c r="I594" i="104" s="1"/>
  <c r="G429" i="104"/>
  <c r="I429" i="104" s="1"/>
  <c r="G420" i="104"/>
  <c r="I420" i="104" s="1"/>
  <c r="G404" i="104"/>
  <c r="I404" i="104" s="1"/>
  <c r="G289" i="104"/>
  <c r="I289" i="104" s="1"/>
  <c r="G281" i="104"/>
  <c r="I281" i="104" s="1"/>
  <c r="G265" i="104"/>
  <c r="I265" i="104" s="1"/>
  <c r="G417" i="104"/>
  <c r="I417" i="104" s="1"/>
  <c r="G401" i="104"/>
  <c r="I401" i="104" s="1"/>
  <c r="G284" i="104"/>
  <c r="I284" i="104" s="1"/>
  <c r="G275" i="104"/>
  <c r="I275" i="104" s="1"/>
  <c r="G259" i="104"/>
  <c r="I259" i="104" s="1"/>
  <c r="F971" i="104"/>
  <c r="G224" i="104"/>
  <c r="I224" i="104" s="1"/>
  <c r="G216" i="104"/>
  <c r="I216" i="104" s="1"/>
  <c r="G208" i="104"/>
  <c r="I208" i="104" s="1"/>
  <c r="G204" i="104"/>
  <c r="I204" i="104" s="1"/>
  <c r="G200" i="104"/>
  <c r="I200" i="104" s="1"/>
  <c r="G196" i="104"/>
  <c r="I196" i="104" s="1"/>
  <c r="G192" i="104"/>
  <c r="I192" i="104" s="1"/>
  <c r="G180" i="104"/>
  <c r="I180" i="104" s="1"/>
  <c r="G178" i="104"/>
  <c r="I178" i="104" s="1"/>
  <c r="G174" i="104"/>
  <c r="I174" i="104" s="1"/>
  <c r="G170" i="104"/>
  <c r="I170" i="104" s="1"/>
  <c r="G166" i="104"/>
  <c r="I166" i="104" s="1"/>
  <c r="G153" i="104"/>
  <c r="I153" i="104" s="1"/>
  <c r="G149" i="104"/>
  <c r="G187" i="104"/>
  <c r="I187" i="104" s="1"/>
  <c r="G179" i="104"/>
  <c r="I179" i="104" s="1"/>
  <c r="G175" i="104"/>
  <c r="I175" i="104" s="1"/>
  <c r="G162" i="104"/>
  <c r="I162" i="104" s="1"/>
  <c r="G188" i="104"/>
  <c r="I188" i="104" s="1"/>
  <c r="G413" i="104"/>
  <c r="I413" i="104" s="1"/>
  <c r="G397" i="104"/>
  <c r="I397" i="104" s="1"/>
  <c r="G271" i="104"/>
  <c r="I271" i="104" s="1"/>
  <c r="G215" i="104"/>
  <c r="I215" i="104" s="1"/>
  <c r="G197" i="104"/>
  <c r="I197" i="104" s="1"/>
  <c r="B26" i="124"/>
  <c r="B24" i="123"/>
  <c r="G423" i="104"/>
  <c r="I423" i="104" s="1"/>
  <c r="G406" i="104"/>
  <c r="I406" i="104" s="1"/>
  <c r="G390" i="104"/>
  <c r="G293" i="104"/>
  <c r="I293" i="104" s="1"/>
  <c r="G268" i="104"/>
  <c r="I268" i="104" s="1"/>
  <c r="G237" i="104"/>
  <c r="I237" i="104" s="1"/>
  <c r="G214" i="104"/>
  <c r="I214" i="104" s="1"/>
  <c r="G203" i="104"/>
  <c r="I203" i="104" s="1"/>
  <c r="J875" i="59"/>
  <c r="J876" i="59" s="1"/>
  <c r="E685" i="105"/>
  <c r="K685" i="105" s="1"/>
  <c r="E702" i="104"/>
  <c r="F702" i="104" s="1"/>
  <c r="E677" i="105"/>
  <c r="K677" i="105" s="1"/>
  <c r="E694" i="104"/>
  <c r="F694" i="104" s="1"/>
  <c r="E669" i="105"/>
  <c r="K669" i="105" s="1"/>
  <c r="E686" i="104"/>
  <c r="F686" i="104" s="1"/>
  <c r="E661" i="105"/>
  <c r="K661" i="105" s="1"/>
  <c r="E678" i="104"/>
  <c r="F678" i="104" s="1"/>
  <c r="E633" i="105"/>
  <c r="K607" i="105"/>
  <c r="G161" i="104"/>
  <c r="I161" i="104" s="1"/>
  <c r="G500" i="104"/>
  <c r="I500" i="104" s="1"/>
  <c r="K482" i="105"/>
  <c r="G482" i="105"/>
  <c r="C938" i="105"/>
  <c r="C972" i="104"/>
  <c r="C15" i="117" s="1"/>
  <c r="C837" i="131"/>
  <c r="C837" i="132"/>
  <c r="G247" i="105"/>
  <c r="K247" i="105"/>
  <c r="G239" i="105"/>
  <c r="K239" i="105"/>
  <c r="K129" i="105"/>
  <c r="G129" i="105"/>
  <c r="K125" i="105"/>
  <c r="G125" i="105"/>
  <c r="F681" i="131"/>
  <c r="G650" i="131" s="1"/>
  <c r="G183" i="104"/>
  <c r="I183" i="104" s="1"/>
  <c r="G160" i="104"/>
  <c r="I160" i="104" s="1"/>
  <c r="E873" i="59"/>
  <c r="G510" i="104"/>
  <c r="I510" i="104" s="1"/>
  <c r="G478" i="104"/>
  <c r="I478" i="104" s="1"/>
  <c r="G471" i="104"/>
  <c r="I471" i="104" s="1"/>
  <c r="G467" i="104"/>
  <c r="I467" i="104" s="1"/>
  <c r="G463" i="104"/>
  <c r="I463" i="104" s="1"/>
  <c r="G459" i="104"/>
  <c r="I459" i="104" s="1"/>
  <c r="G455" i="104"/>
  <c r="I455" i="104" s="1"/>
  <c r="G451" i="104"/>
  <c r="I451" i="104" s="1"/>
  <c r="G447" i="104"/>
  <c r="I447" i="104" s="1"/>
  <c r="G443" i="104"/>
  <c r="I443" i="104" s="1"/>
  <c r="G439" i="104"/>
  <c r="I439" i="104" s="1"/>
  <c r="F854" i="131"/>
  <c r="F698" i="131"/>
  <c r="G697" i="131" s="1"/>
  <c r="G169" i="104"/>
  <c r="I169" i="104" s="1"/>
  <c r="G155" i="104"/>
  <c r="I155" i="104" s="1"/>
  <c r="P796" i="59"/>
  <c r="G512" i="104"/>
  <c r="I512" i="104" s="1"/>
  <c r="K494" i="105"/>
  <c r="G494" i="105"/>
  <c r="G480" i="104"/>
  <c r="I480" i="104" s="1"/>
  <c r="G386" i="104"/>
  <c r="I386" i="104" s="1"/>
  <c r="K117" i="105"/>
  <c r="G117" i="105"/>
  <c r="G164" i="104"/>
  <c r="I164" i="104" s="1"/>
  <c r="G514" i="104"/>
  <c r="I514" i="104" s="1"/>
  <c r="G482" i="104"/>
  <c r="I482" i="104" s="1"/>
  <c r="G464" i="105"/>
  <c r="K464" i="105"/>
  <c r="G460" i="105"/>
  <c r="K460" i="105"/>
  <c r="G456" i="105"/>
  <c r="K456" i="105"/>
  <c r="G452" i="105"/>
  <c r="K452" i="105"/>
  <c r="G448" i="105"/>
  <c r="K448" i="105"/>
  <c r="G444" i="105"/>
  <c r="K444" i="105"/>
  <c r="G440" i="105"/>
  <c r="K440" i="105"/>
  <c r="G436" i="105"/>
  <c r="K436" i="105"/>
  <c r="G432" i="105"/>
  <c r="K432" i="105"/>
  <c r="G428" i="105"/>
  <c r="K428" i="105"/>
  <c r="G108" i="105"/>
  <c r="E144" i="105"/>
  <c r="E936" i="105" s="1"/>
  <c r="D9" i="124" s="1"/>
  <c r="F568" i="131"/>
  <c r="G724" i="131"/>
  <c r="I724" i="131" s="1"/>
  <c r="G720" i="131"/>
  <c r="F690" i="132"/>
  <c r="G684" i="132" s="1"/>
  <c r="I734" i="131"/>
  <c r="I739" i="131" s="1"/>
  <c r="I606" i="131"/>
  <c r="F846" i="131"/>
  <c r="F854" i="132"/>
  <c r="F698" i="132"/>
  <c r="G622" i="131"/>
  <c r="I622" i="131" s="1"/>
  <c r="G618" i="131"/>
  <c r="I618" i="131" s="1"/>
  <c r="G600" i="131"/>
  <c r="I600" i="131" s="1"/>
  <c r="G587" i="131"/>
  <c r="I587" i="131" s="1"/>
  <c r="G726" i="131"/>
  <c r="I726" i="131" s="1"/>
  <c r="G637" i="131"/>
  <c r="I637" i="131" s="1"/>
  <c r="G612" i="131"/>
  <c r="I612" i="131" s="1"/>
  <c r="G585" i="131"/>
  <c r="I585" i="131" s="1"/>
  <c r="F289" i="131"/>
  <c r="G254" i="131" s="1"/>
  <c r="F845" i="132"/>
  <c r="F839" i="131"/>
  <c r="G326" i="131"/>
  <c r="I326" i="131" s="1"/>
  <c r="G367" i="131"/>
  <c r="I367" i="131" s="1"/>
  <c r="G363" i="131"/>
  <c r="I363" i="131" s="1"/>
  <c r="G245" i="131"/>
  <c r="I245" i="131" s="1"/>
  <c r="G606" i="132"/>
  <c r="G602" i="132"/>
  <c r="I602" i="132" s="1"/>
  <c r="G368" i="131"/>
  <c r="I368" i="131" s="1"/>
  <c r="G358" i="131"/>
  <c r="I358" i="131" s="1"/>
  <c r="G342" i="131"/>
  <c r="I342" i="131" s="1"/>
  <c r="G324" i="131"/>
  <c r="I324" i="131" s="1"/>
  <c r="G242" i="131"/>
  <c r="I242" i="131" s="1"/>
  <c r="G73" i="131"/>
  <c r="I73" i="131" s="1"/>
  <c r="G378" i="131"/>
  <c r="I378" i="131" s="1"/>
  <c r="G355" i="131"/>
  <c r="I355" i="131" s="1"/>
  <c r="G333" i="131"/>
  <c r="I333" i="131" s="1"/>
  <c r="G319" i="131"/>
  <c r="I319" i="131" s="1"/>
  <c r="G315" i="131"/>
  <c r="I315" i="131" s="1"/>
  <c r="G311" i="131"/>
  <c r="I311" i="131" s="1"/>
  <c r="G307" i="131"/>
  <c r="I307" i="131" s="1"/>
  <c r="G238" i="131"/>
  <c r="G71" i="131"/>
  <c r="F833" i="131"/>
  <c r="G54" i="131"/>
  <c r="I54" i="131" s="1"/>
  <c r="G50" i="131"/>
  <c r="I50" i="131" s="1"/>
  <c r="G46" i="131"/>
  <c r="I46" i="131" s="1"/>
  <c r="G42" i="131"/>
  <c r="I42" i="131" s="1"/>
  <c r="G38" i="131"/>
  <c r="I38" i="131" s="1"/>
  <c r="G34" i="131"/>
  <c r="I34" i="131" s="1"/>
  <c r="G30" i="131"/>
  <c r="I30" i="131" s="1"/>
  <c r="G26" i="131"/>
  <c r="I26" i="131" s="1"/>
  <c r="G67" i="131"/>
  <c r="I67" i="131" s="1"/>
  <c r="G65" i="131"/>
  <c r="I65" i="131" s="1"/>
  <c r="G61" i="131"/>
  <c r="I61" i="131" s="1"/>
  <c r="G57" i="131"/>
  <c r="I57" i="131" s="1"/>
  <c r="G53" i="131"/>
  <c r="I53" i="131" s="1"/>
  <c r="G735" i="132"/>
  <c r="I735" i="132" s="1"/>
  <c r="G736" i="132"/>
  <c r="I736" i="132" s="1"/>
  <c r="F861" i="132"/>
  <c r="G612" i="132"/>
  <c r="I612" i="132" s="1"/>
  <c r="G376" i="131"/>
  <c r="I376" i="131" s="1"/>
  <c r="G352" i="131"/>
  <c r="I352" i="131" s="1"/>
  <c r="G338" i="131"/>
  <c r="I338" i="131" s="1"/>
  <c r="G302" i="131"/>
  <c r="I302" i="131" s="1"/>
  <c r="G247" i="131"/>
  <c r="I247" i="131" s="1"/>
  <c r="G62" i="131"/>
  <c r="I62" i="131" s="1"/>
  <c r="G40" i="131"/>
  <c r="I40" i="131" s="1"/>
  <c r="G24" i="131"/>
  <c r="I24" i="131" s="1"/>
  <c r="E818" i="132"/>
  <c r="E740" i="132"/>
  <c r="G615" i="132"/>
  <c r="I615" i="132" s="1"/>
  <c r="G600" i="132"/>
  <c r="I600" i="132" s="1"/>
  <c r="F370" i="132"/>
  <c r="G292" i="132" s="1"/>
  <c r="G425" i="132"/>
  <c r="G405" i="132"/>
  <c r="I405" i="132" s="1"/>
  <c r="G389" i="132"/>
  <c r="I389" i="132" s="1"/>
  <c r="G245" i="132"/>
  <c r="I245" i="132" s="1"/>
  <c r="G54" i="132"/>
  <c r="I54" i="132" s="1"/>
  <c r="G411" i="132"/>
  <c r="I411" i="132" s="1"/>
  <c r="G395" i="132"/>
  <c r="I395" i="132" s="1"/>
  <c r="G373" i="132"/>
  <c r="G59" i="132"/>
  <c r="I59" i="132" s="1"/>
  <c r="G43" i="132"/>
  <c r="I43" i="132" s="1"/>
  <c r="G27" i="132"/>
  <c r="I27" i="132" s="1"/>
  <c r="G11" i="132"/>
  <c r="I11" i="132" s="1"/>
  <c r="G37" i="132"/>
  <c r="I37" i="132" s="1"/>
  <c r="G421" i="132"/>
  <c r="I421" i="132" s="1"/>
  <c r="G417" i="132"/>
  <c r="I417" i="132" s="1"/>
  <c r="G401" i="132"/>
  <c r="I401" i="132" s="1"/>
  <c r="G385" i="132"/>
  <c r="I385" i="132" s="1"/>
  <c r="G240" i="132"/>
  <c r="I240" i="132" s="1"/>
  <c r="G50" i="132"/>
  <c r="I50" i="132" s="1"/>
  <c r="G34" i="132"/>
  <c r="I34" i="132" s="1"/>
  <c r="G18" i="132"/>
  <c r="I18" i="132" s="1"/>
  <c r="G46" i="132"/>
  <c r="I46" i="132" s="1"/>
  <c r="G427" i="132"/>
  <c r="I427" i="132" s="1"/>
  <c r="G407" i="132"/>
  <c r="I407" i="132" s="1"/>
  <c r="G391" i="132"/>
  <c r="I391" i="132" s="1"/>
  <c r="G376" i="132"/>
  <c r="I376" i="132" s="1"/>
  <c r="G279" i="132"/>
  <c r="I279" i="132" s="1"/>
  <c r="G262" i="132"/>
  <c r="I262" i="132" s="1"/>
  <c r="G247" i="132"/>
  <c r="I247" i="132" s="1"/>
  <c r="G64" i="132"/>
  <c r="I64" i="132" s="1"/>
  <c r="G48" i="132"/>
  <c r="I48" i="132" s="1"/>
  <c r="G32" i="132"/>
  <c r="I32" i="132" s="1"/>
  <c r="G16" i="132"/>
  <c r="I16" i="132" s="1"/>
  <c r="G22" i="132"/>
  <c r="I22" i="132" s="1"/>
  <c r="H876" i="59" l="1"/>
  <c r="G107" i="104"/>
  <c r="G380" i="105"/>
  <c r="G941" i="105" s="1"/>
  <c r="P941" i="105"/>
  <c r="F925" i="105"/>
  <c r="F926" i="105" s="1"/>
  <c r="I860" i="104"/>
  <c r="F875" i="104"/>
  <c r="G875" i="104" s="1"/>
  <c r="I107" i="104"/>
  <c r="E569" i="132"/>
  <c r="E290" i="132"/>
  <c r="E371" i="132"/>
  <c r="E381" i="132"/>
  <c r="E573" i="132"/>
  <c r="E252" i="132"/>
  <c r="E682" i="132"/>
  <c r="E598" i="132"/>
  <c r="E423" i="132"/>
  <c r="E85" i="132"/>
  <c r="E69" i="132"/>
  <c r="E648" i="132"/>
  <c r="E691" i="132"/>
  <c r="E236" i="132"/>
  <c r="E430" i="132"/>
  <c r="E516" i="132"/>
  <c r="E624" i="132"/>
  <c r="E182" i="132"/>
  <c r="G739" i="131"/>
  <c r="F692" i="131"/>
  <c r="F682" i="131" s="1"/>
  <c r="G682" i="131" s="1"/>
  <c r="G508" i="105"/>
  <c r="G944" i="105" s="1"/>
  <c r="G860" i="104"/>
  <c r="K508" i="105"/>
  <c r="D18" i="124"/>
  <c r="K944" i="105"/>
  <c r="G144" i="105"/>
  <c r="G936" i="105" s="1"/>
  <c r="G690" i="132"/>
  <c r="I684" i="132"/>
  <c r="I690" i="132" s="1"/>
  <c r="I650" i="131"/>
  <c r="H968" i="104"/>
  <c r="I521" i="104"/>
  <c r="I123" i="131"/>
  <c r="G568" i="132"/>
  <c r="I518" i="132"/>
  <c r="I568" i="132" s="1"/>
  <c r="I184" i="131"/>
  <c r="I684" i="131"/>
  <c r="G698" i="131"/>
  <c r="I697" i="131"/>
  <c r="I698" i="131" s="1"/>
  <c r="G803" i="104"/>
  <c r="I792" i="104"/>
  <c r="I803" i="104" s="1"/>
  <c r="I742" i="131"/>
  <c r="G235" i="132"/>
  <c r="I184" i="132"/>
  <c r="I235" i="132" s="1"/>
  <c r="F839" i="132"/>
  <c r="G306" i="132"/>
  <c r="I306" i="132" s="1"/>
  <c r="G302" i="132"/>
  <c r="I302" i="132" s="1"/>
  <c r="G298" i="132"/>
  <c r="I298" i="132" s="1"/>
  <c r="G308" i="132"/>
  <c r="I308" i="132" s="1"/>
  <c r="G324" i="132"/>
  <c r="I324" i="132" s="1"/>
  <c r="G340" i="132"/>
  <c r="I340" i="132" s="1"/>
  <c r="G356" i="132"/>
  <c r="I356" i="132" s="1"/>
  <c r="G318" i="132"/>
  <c r="I318" i="132" s="1"/>
  <c r="G334" i="132"/>
  <c r="I334" i="132" s="1"/>
  <c r="G350" i="132"/>
  <c r="I350" i="132" s="1"/>
  <c r="G366" i="132"/>
  <c r="I366" i="132" s="1"/>
  <c r="G293" i="132"/>
  <c r="I293" i="132" s="1"/>
  <c r="G312" i="132"/>
  <c r="I312" i="132" s="1"/>
  <c r="G328" i="132"/>
  <c r="I328" i="132" s="1"/>
  <c r="G344" i="132"/>
  <c r="I344" i="132" s="1"/>
  <c r="G360" i="132"/>
  <c r="I360" i="132" s="1"/>
  <c r="G314" i="132"/>
  <c r="I314" i="132" s="1"/>
  <c r="G330" i="132"/>
  <c r="I330" i="132" s="1"/>
  <c r="G346" i="132"/>
  <c r="I346" i="132" s="1"/>
  <c r="G362" i="132"/>
  <c r="I362" i="132" s="1"/>
  <c r="G299" i="132"/>
  <c r="I299" i="132" s="1"/>
  <c r="G309" i="132"/>
  <c r="I309" i="132" s="1"/>
  <c r="G325" i="132"/>
  <c r="I325" i="132" s="1"/>
  <c r="G341" i="132"/>
  <c r="I341" i="132" s="1"/>
  <c r="G357" i="132"/>
  <c r="I357" i="132" s="1"/>
  <c r="G301" i="132"/>
  <c r="I301" i="132" s="1"/>
  <c r="G319" i="132"/>
  <c r="I319" i="132" s="1"/>
  <c r="G335" i="132"/>
  <c r="I335" i="132" s="1"/>
  <c r="G351" i="132"/>
  <c r="I351" i="132" s="1"/>
  <c r="G367" i="132"/>
  <c r="I367" i="132" s="1"/>
  <c r="G294" i="132"/>
  <c r="I294" i="132" s="1"/>
  <c r="G313" i="132"/>
  <c r="I313" i="132" s="1"/>
  <c r="G329" i="132"/>
  <c r="I329" i="132" s="1"/>
  <c r="G345" i="132"/>
  <c r="I345" i="132" s="1"/>
  <c r="G361" i="132"/>
  <c r="I361" i="132" s="1"/>
  <c r="G295" i="132"/>
  <c r="I295" i="132" s="1"/>
  <c r="G315" i="132"/>
  <c r="I315" i="132" s="1"/>
  <c r="G331" i="132"/>
  <c r="I331" i="132" s="1"/>
  <c r="G347" i="132"/>
  <c r="I347" i="132" s="1"/>
  <c r="G363" i="132"/>
  <c r="I363" i="132" s="1"/>
  <c r="G300" i="132"/>
  <c r="I300" i="132" s="1"/>
  <c r="G316" i="132"/>
  <c r="I316" i="132" s="1"/>
  <c r="G332" i="132"/>
  <c r="I332" i="132" s="1"/>
  <c r="G348" i="132"/>
  <c r="I348" i="132" s="1"/>
  <c r="G364" i="132"/>
  <c r="I364" i="132" s="1"/>
  <c r="G310" i="132"/>
  <c r="I310" i="132" s="1"/>
  <c r="G326" i="132"/>
  <c r="I326" i="132" s="1"/>
  <c r="G342" i="132"/>
  <c r="I342" i="132" s="1"/>
  <c r="G358" i="132"/>
  <c r="I358" i="132" s="1"/>
  <c r="G303" i="132"/>
  <c r="I303" i="132" s="1"/>
  <c r="G320" i="132"/>
  <c r="I320" i="132" s="1"/>
  <c r="G336" i="132"/>
  <c r="I336" i="132" s="1"/>
  <c r="G352" i="132"/>
  <c r="I352" i="132" s="1"/>
  <c r="G368" i="132"/>
  <c r="I368" i="132" s="1"/>
  <c r="G296" i="132"/>
  <c r="I296" i="132" s="1"/>
  <c r="G322" i="132"/>
  <c r="I322" i="132" s="1"/>
  <c r="G338" i="132"/>
  <c r="I338" i="132" s="1"/>
  <c r="G354" i="132"/>
  <c r="I354" i="132" s="1"/>
  <c r="G297" i="132"/>
  <c r="I297" i="132" s="1"/>
  <c r="G307" i="132"/>
  <c r="I307" i="132" s="1"/>
  <c r="G317" i="132"/>
  <c r="I317" i="132" s="1"/>
  <c r="G333" i="132"/>
  <c r="I333" i="132" s="1"/>
  <c r="G349" i="132"/>
  <c r="I349" i="132" s="1"/>
  <c r="G365" i="132"/>
  <c r="I365" i="132" s="1"/>
  <c r="G311" i="132"/>
  <c r="I311" i="132" s="1"/>
  <c r="G327" i="132"/>
  <c r="I327" i="132" s="1"/>
  <c r="G343" i="132"/>
  <c r="I343" i="132" s="1"/>
  <c r="G359" i="132"/>
  <c r="I359" i="132" s="1"/>
  <c r="G304" i="132"/>
  <c r="I304" i="132" s="1"/>
  <c r="G321" i="132"/>
  <c r="I321" i="132" s="1"/>
  <c r="G337" i="132"/>
  <c r="I337" i="132" s="1"/>
  <c r="G353" i="132"/>
  <c r="I353" i="132" s="1"/>
  <c r="G369" i="132"/>
  <c r="I369" i="132" s="1"/>
  <c r="G305" i="132"/>
  <c r="I305" i="132" s="1"/>
  <c r="G323" i="132"/>
  <c r="I323" i="132" s="1"/>
  <c r="G339" i="132"/>
  <c r="I339" i="132" s="1"/>
  <c r="G355" i="132"/>
  <c r="I355" i="132" s="1"/>
  <c r="P910" i="59"/>
  <c r="P912" i="59" s="1"/>
  <c r="P913" i="59" s="1"/>
  <c r="P915" i="59" s="1"/>
  <c r="P874" i="59"/>
  <c r="P876" i="59" s="1"/>
  <c r="E949" i="105"/>
  <c r="K633" i="105"/>
  <c r="F993" i="104"/>
  <c r="F862" i="104"/>
  <c r="G829" i="104"/>
  <c r="I829" i="104" s="1"/>
  <c r="G845" i="104"/>
  <c r="I845" i="104" s="1"/>
  <c r="G838" i="104"/>
  <c r="I838" i="104" s="1"/>
  <c r="G833" i="104"/>
  <c r="I833" i="104" s="1"/>
  <c r="G849" i="104"/>
  <c r="I849" i="104" s="1"/>
  <c r="G835" i="104"/>
  <c r="I835" i="104" s="1"/>
  <c r="G836" i="104"/>
  <c r="I836" i="104" s="1"/>
  <c r="G839" i="104"/>
  <c r="I839" i="104" s="1"/>
  <c r="G840" i="104"/>
  <c r="I840" i="104" s="1"/>
  <c r="G842" i="104"/>
  <c r="I842" i="104" s="1"/>
  <c r="G837" i="104"/>
  <c r="I837" i="104" s="1"/>
  <c r="G830" i="104"/>
  <c r="I830" i="104" s="1"/>
  <c r="G846" i="104"/>
  <c r="I846" i="104" s="1"/>
  <c r="G841" i="104"/>
  <c r="I841" i="104" s="1"/>
  <c r="G843" i="104"/>
  <c r="I843" i="104" s="1"/>
  <c r="G828" i="104"/>
  <c r="I828" i="104" s="1"/>
  <c r="G844" i="104"/>
  <c r="I844" i="104" s="1"/>
  <c r="G831" i="104"/>
  <c r="I831" i="104" s="1"/>
  <c r="G847" i="104"/>
  <c r="I847" i="104" s="1"/>
  <c r="G832" i="104"/>
  <c r="I832" i="104" s="1"/>
  <c r="G848" i="104"/>
  <c r="I848" i="104" s="1"/>
  <c r="G834" i="104"/>
  <c r="I834" i="104" s="1"/>
  <c r="I238" i="132"/>
  <c r="I251" i="132" s="1"/>
  <c r="G251" i="132"/>
  <c r="G68" i="132"/>
  <c r="I9" i="132"/>
  <c r="I68" i="132" s="1"/>
  <c r="Q907" i="59"/>
  <c r="N958" i="105" s="1"/>
  <c r="H914" i="59"/>
  <c r="H908" i="59"/>
  <c r="Q908" i="59" s="1"/>
  <c r="N959" i="105" s="1"/>
  <c r="I701" i="131"/>
  <c r="E983" i="104"/>
  <c r="G387" i="104"/>
  <c r="I380" i="104"/>
  <c r="I387" i="104" s="1"/>
  <c r="H994" i="104"/>
  <c r="E37" i="117" s="1"/>
  <c r="I383" i="132"/>
  <c r="I422" i="132" s="1"/>
  <c r="G422" i="132"/>
  <c r="F851" i="132"/>
  <c r="G833" i="132" s="1"/>
  <c r="G851" i="132" s="1"/>
  <c r="G422" i="131"/>
  <c r="I383" i="131"/>
  <c r="I422" i="131" s="1"/>
  <c r="H834" i="132"/>
  <c r="G711" i="132"/>
  <c r="I701" i="132"/>
  <c r="H913" i="59"/>
  <c r="Q913" i="59" s="1"/>
  <c r="N964" i="105" s="1"/>
  <c r="Q912" i="59"/>
  <c r="N963" i="105" s="1"/>
  <c r="E899" i="59"/>
  <c r="E901" i="59" s="1"/>
  <c r="E757" i="59"/>
  <c r="E875" i="59" s="1"/>
  <c r="I651" i="104"/>
  <c r="F24" i="117"/>
  <c r="P946" i="105"/>
  <c r="F26" i="117"/>
  <c r="P948" i="105"/>
  <c r="F36" i="117"/>
  <c r="P958" i="105"/>
  <c r="O960" i="105"/>
  <c r="K960" i="105"/>
  <c r="I87" i="132"/>
  <c r="I181" i="132" s="1"/>
  <c r="G181" i="132"/>
  <c r="G515" i="132"/>
  <c r="I432" i="132"/>
  <c r="I515" i="132" s="1"/>
  <c r="F843" i="131"/>
  <c r="G477" i="131"/>
  <c r="I477" i="131" s="1"/>
  <c r="G473" i="131"/>
  <c r="I473" i="131" s="1"/>
  <c r="G469" i="131"/>
  <c r="I469" i="131" s="1"/>
  <c r="G465" i="131"/>
  <c r="I465" i="131" s="1"/>
  <c r="G461" i="131"/>
  <c r="I461" i="131" s="1"/>
  <c r="G457" i="131"/>
  <c r="I457" i="131" s="1"/>
  <c r="G453" i="131"/>
  <c r="I453" i="131" s="1"/>
  <c r="G449" i="131"/>
  <c r="I449" i="131" s="1"/>
  <c r="G445" i="131"/>
  <c r="I445" i="131" s="1"/>
  <c r="G435" i="131"/>
  <c r="I435" i="131" s="1"/>
  <c r="G468" i="131"/>
  <c r="I468" i="131" s="1"/>
  <c r="G447" i="131"/>
  <c r="I447" i="131" s="1"/>
  <c r="G463" i="131"/>
  <c r="I463" i="131" s="1"/>
  <c r="G479" i="131"/>
  <c r="I479" i="131" s="1"/>
  <c r="G439" i="131"/>
  <c r="I439" i="131" s="1"/>
  <c r="G472" i="131"/>
  <c r="I472" i="131" s="1"/>
  <c r="G440" i="131"/>
  <c r="I440" i="131" s="1"/>
  <c r="G450" i="131"/>
  <c r="I450" i="131" s="1"/>
  <c r="G466" i="131"/>
  <c r="I466" i="131" s="1"/>
  <c r="G502" i="131"/>
  <c r="I502" i="131" s="1"/>
  <c r="G506" i="131"/>
  <c r="I506" i="131" s="1"/>
  <c r="G510" i="131"/>
  <c r="I510" i="131" s="1"/>
  <c r="G514" i="131"/>
  <c r="I514" i="131" s="1"/>
  <c r="G483" i="131"/>
  <c r="I483" i="131" s="1"/>
  <c r="G487" i="131"/>
  <c r="I487" i="131" s="1"/>
  <c r="G491" i="131"/>
  <c r="I491" i="131" s="1"/>
  <c r="G495" i="131"/>
  <c r="I495" i="131" s="1"/>
  <c r="G496" i="131"/>
  <c r="I496" i="131" s="1"/>
  <c r="G444" i="131"/>
  <c r="I444" i="131" s="1"/>
  <c r="G476" i="131"/>
  <c r="I476" i="131" s="1"/>
  <c r="G436" i="131"/>
  <c r="I436" i="131" s="1"/>
  <c r="G454" i="131"/>
  <c r="I454" i="131" s="1"/>
  <c r="G470" i="131"/>
  <c r="I470" i="131" s="1"/>
  <c r="G480" i="131"/>
  <c r="I480" i="131" s="1"/>
  <c r="G448" i="131"/>
  <c r="I448" i="131" s="1"/>
  <c r="G481" i="131"/>
  <c r="I481" i="131" s="1"/>
  <c r="G441" i="131"/>
  <c r="I441" i="131" s="1"/>
  <c r="G451" i="131"/>
  <c r="I451" i="131" s="1"/>
  <c r="G467" i="131"/>
  <c r="I467" i="131" s="1"/>
  <c r="G503" i="131"/>
  <c r="I503" i="131" s="1"/>
  <c r="G507" i="131"/>
  <c r="I507" i="131" s="1"/>
  <c r="G511" i="131"/>
  <c r="I511" i="131" s="1"/>
  <c r="G484" i="131"/>
  <c r="I484" i="131" s="1"/>
  <c r="G488" i="131"/>
  <c r="I488" i="131" s="1"/>
  <c r="G492" i="131"/>
  <c r="I492" i="131" s="1"/>
  <c r="G497" i="131"/>
  <c r="I497" i="131" s="1"/>
  <c r="G452" i="131"/>
  <c r="I452" i="131" s="1"/>
  <c r="G437" i="131"/>
  <c r="I437" i="131" s="1"/>
  <c r="G455" i="131"/>
  <c r="I455" i="131" s="1"/>
  <c r="G471" i="131"/>
  <c r="I471" i="131" s="1"/>
  <c r="G456" i="131"/>
  <c r="I456" i="131" s="1"/>
  <c r="G482" i="131"/>
  <c r="I482" i="131" s="1"/>
  <c r="G442" i="131"/>
  <c r="I442" i="131" s="1"/>
  <c r="G458" i="131"/>
  <c r="I458" i="131" s="1"/>
  <c r="G474" i="131"/>
  <c r="I474" i="131" s="1"/>
  <c r="G500" i="131"/>
  <c r="I500" i="131" s="1"/>
  <c r="G504" i="131"/>
  <c r="I504" i="131" s="1"/>
  <c r="G508" i="131"/>
  <c r="I508" i="131" s="1"/>
  <c r="G512" i="131"/>
  <c r="I512" i="131" s="1"/>
  <c r="G485" i="131"/>
  <c r="I485" i="131" s="1"/>
  <c r="G489" i="131"/>
  <c r="I489" i="131" s="1"/>
  <c r="G493" i="131"/>
  <c r="I493" i="131" s="1"/>
  <c r="G498" i="131"/>
  <c r="I498" i="131" s="1"/>
  <c r="G434" i="131"/>
  <c r="I434" i="131" s="1"/>
  <c r="G460" i="131"/>
  <c r="I460" i="131" s="1"/>
  <c r="G446" i="131"/>
  <c r="I446" i="131" s="1"/>
  <c r="G462" i="131"/>
  <c r="I462" i="131" s="1"/>
  <c r="G478" i="131"/>
  <c r="I478" i="131" s="1"/>
  <c r="G438" i="131"/>
  <c r="I438" i="131" s="1"/>
  <c r="G464" i="131"/>
  <c r="I464" i="131" s="1"/>
  <c r="G443" i="131"/>
  <c r="I443" i="131" s="1"/>
  <c r="G459" i="131"/>
  <c r="I459" i="131" s="1"/>
  <c r="G475" i="131"/>
  <c r="I475" i="131" s="1"/>
  <c r="G501" i="131"/>
  <c r="I501" i="131" s="1"/>
  <c r="G505" i="131"/>
  <c r="I505" i="131" s="1"/>
  <c r="G509" i="131"/>
  <c r="I509" i="131" s="1"/>
  <c r="G513" i="131"/>
  <c r="I513" i="131" s="1"/>
  <c r="G486" i="131"/>
  <c r="I486" i="131" s="1"/>
  <c r="G490" i="131"/>
  <c r="I490" i="131" s="1"/>
  <c r="G494" i="131"/>
  <c r="I494" i="131" s="1"/>
  <c r="G499" i="131"/>
  <c r="I499" i="131" s="1"/>
  <c r="K876" i="59"/>
  <c r="F1000" i="104"/>
  <c r="G998" i="104" s="1"/>
  <c r="F789" i="104"/>
  <c r="F980" i="104"/>
  <c r="G576" i="104"/>
  <c r="I576" i="104" s="1"/>
  <c r="G575" i="104"/>
  <c r="I575" i="104" s="1"/>
  <c r="G577" i="104"/>
  <c r="I577" i="104" s="1"/>
  <c r="G578" i="104"/>
  <c r="I578" i="104" s="1"/>
  <c r="K936" i="105"/>
  <c r="O936" i="105"/>
  <c r="K950" i="105"/>
  <c r="O950" i="105"/>
  <c r="F40" i="117"/>
  <c r="P962" i="105"/>
  <c r="O836" i="105"/>
  <c r="K836" i="105"/>
  <c r="H845" i="132"/>
  <c r="E730" i="132"/>
  <c r="E693" i="132"/>
  <c r="E823" i="132"/>
  <c r="G84" i="131"/>
  <c r="I71" i="131"/>
  <c r="I84" i="131" s="1"/>
  <c r="I606" i="132"/>
  <c r="I623" i="132" s="1"/>
  <c r="G623" i="132"/>
  <c r="G845" i="132"/>
  <c r="F858" i="132"/>
  <c r="G854" i="132" s="1"/>
  <c r="I623" i="131"/>
  <c r="G518" i="131"/>
  <c r="G827" i="104"/>
  <c r="G289" i="132"/>
  <c r="I254" i="132"/>
  <c r="I289" i="132" s="1"/>
  <c r="G68" i="131"/>
  <c r="I9" i="131"/>
  <c r="I68" i="131" s="1"/>
  <c r="G780" i="132"/>
  <c r="I780" i="132" s="1"/>
  <c r="F862" i="132"/>
  <c r="G757" i="132"/>
  <c r="I757" i="132" s="1"/>
  <c r="G753" i="132"/>
  <c r="I753" i="132" s="1"/>
  <c r="F819" i="132"/>
  <c r="G759" i="132"/>
  <c r="I759" i="132" s="1"/>
  <c r="G763" i="132"/>
  <c r="I763" i="132" s="1"/>
  <c r="G809" i="132"/>
  <c r="I809" i="132" s="1"/>
  <c r="G747" i="132"/>
  <c r="I747" i="132" s="1"/>
  <c r="G766" i="132"/>
  <c r="I766" i="132" s="1"/>
  <c r="G785" i="132"/>
  <c r="I785" i="132" s="1"/>
  <c r="G751" i="132"/>
  <c r="I751" i="132" s="1"/>
  <c r="G770" i="132"/>
  <c r="I770" i="132" s="1"/>
  <c r="G774" i="132"/>
  <c r="I774" i="132" s="1"/>
  <c r="G778" i="132"/>
  <c r="I778" i="132" s="1"/>
  <c r="G790" i="132"/>
  <c r="I790" i="132" s="1"/>
  <c r="G794" i="132"/>
  <c r="I794" i="132" s="1"/>
  <c r="G798" i="132"/>
  <c r="I798" i="132" s="1"/>
  <c r="G802" i="132"/>
  <c r="I802" i="132" s="1"/>
  <c r="G812" i="132"/>
  <c r="I812" i="132" s="1"/>
  <c r="G755" i="132"/>
  <c r="I755" i="132" s="1"/>
  <c r="G807" i="132"/>
  <c r="I807" i="132" s="1"/>
  <c r="G743" i="132"/>
  <c r="I743" i="132" s="1"/>
  <c r="G760" i="132"/>
  <c r="I760" i="132" s="1"/>
  <c r="G781" i="132"/>
  <c r="I781" i="132" s="1"/>
  <c r="G748" i="132"/>
  <c r="I748" i="132" s="1"/>
  <c r="G767" i="132"/>
  <c r="I767" i="132" s="1"/>
  <c r="G786" i="132"/>
  <c r="I786" i="132" s="1"/>
  <c r="G752" i="132"/>
  <c r="I752" i="132" s="1"/>
  <c r="G771" i="132"/>
  <c r="I771" i="132" s="1"/>
  <c r="G775" i="132"/>
  <c r="I775" i="132" s="1"/>
  <c r="G787" i="132"/>
  <c r="I787" i="132" s="1"/>
  <c r="G791" i="132"/>
  <c r="I791" i="132" s="1"/>
  <c r="G795" i="132"/>
  <c r="I795" i="132" s="1"/>
  <c r="G799" i="132"/>
  <c r="I799" i="132" s="1"/>
  <c r="G803" i="132"/>
  <c r="I803" i="132" s="1"/>
  <c r="G813" i="132"/>
  <c r="I813" i="132" s="1"/>
  <c r="G756" i="132"/>
  <c r="I756" i="132" s="1"/>
  <c r="G814" i="132"/>
  <c r="I814" i="132" s="1"/>
  <c r="G744" i="132"/>
  <c r="I744" i="132" s="1"/>
  <c r="G761" i="132"/>
  <c r="I761" i="132" s="1"/>
  <c r="G782" i="132"/>
  <c r="I782" i="132" s="1"/>
  <c r="G745" i="132"/>
  <c r="I745" i="132" s="1"/>
  <c r="G764" i="132"/>
  <c r="I764" i="132" s="1"/>
  <c r="G783" i="132"/>
  <c r="I783" i="132" s="1"/>
  <c r="G810" i="132"/>
  <c r="I810" i="132" s="1"/>
  <c r="G749" i="132"/>
  <c r="I749" i="132" s="1"/>
  <c r="G768" i="132"/>
  <c r="I768" i="132" s="1"/>
  <c r="G772" i="132"/>
  <c r="I772" i="132" s="1"/>
  <c r="G776" i="132"/>
  <c r="I776" i="132" s="1"/>
  <c r="G788" i="132"/>
  <c r="I788" i="132" s="1"/>
  <c r="G792" i="132"/>
  <c r="I792" i="132" s="1"/>
  <c r="G796" i="132"/>
  <c r="I796" i="132" s="1"/>
  <c r="G800" i="132"/>
  <c r="I800" i="132" s="1"/>
  <c r="G804" i="132"/>
  <c r="I804" i="132" s="1"/>
  <c r="G779" i="132"/>
  <c r="I779" i="132" s="1"/>
  <c r="G815" i="132"/>
  <c r="I815" i="132" s="1"/>
  <c r="G758" i="132"/>
  <c r="I758" i="132" s="1"/>
  <c r="G762" i="132"/>
  <c r="I762" i="132" s="1"/>
  <c r="G808" i="132"/>
  <c r="I808" i="132" s="1"/>
  <c r="G746" i="132"/>
  <c r="I746" i="132" s="1"/>
  <c r="G765" i="132"/>
  <c r="I765" i="132" s="1"/>
  <c r="G784" i="132"/>
  <c r="I784" i="132" s="1"/>
  <c r="G811" i="132"/>
  <c r="I811" i="132" s="1"/>
  <c r="G750" i="132"/>
  <c r="I750" i="132" s="1"/>
  <c r="G769" i="132"/>
  <c r="I769" i="132" s="1"/>
  <c r="G773" i="132"/>
  <c r="I773" i="132" s="1"/>
  <c r="G777" i="132"/>
  <c r="I777" i="132" s="1"/>
  <c r="G789" i="132"/>
  <c r="I789" i="132" s="1"/>
  <c r="G793" i="132"/>
  <c r="I793" i="132" s="1"/>
  <c r="G797" i="132"/>
  <c r="I797" i="132" s="1"/>
  <c r="G801" i="132"/>
  <c r="I801" i="132" s="1"/>
  <c r="G805" i="132"/>
  <c r="I805" i="132" s="1"/>
  <c r="G754" i="132"/>
  <c r="I754" i="132" s="1"/>
  <c r="G806" i="132"/>
  <c r="I806" i="132" s="1"/>
  <c r="G816" i="132"/>
  <c r="I816" i="132" s="1"/>
  <c r="G856" i="132"/>
  <c r="I856" i="132" s="1"/>
  <c r="G597" i="131"/>
  <c r="I576" i="131"/>
  <c r="I597" i="131" s="1"/>
  <c r="F146" i="104"/>
  <c r="F855" i="131"/>
  <c r="F858" i="131" s="1"/>
  <c r="G709" i="131"/>
  <c r="I709" i="131" s="1"/>
  <c r="G705" i="131"/>
  <c r="I705" i="131" s="1"/>
  <c r="G706" i="131"/>
  <c r="I706" i="131" s="1"/>
  <c r="G704" i="131"/>
  <c r="I704" i="131" s="1"/>
  <c r="G707" i="131"/>
  <c r="I707" i="131" s="1"/>
  <c r="F729" i="131"/>
  <c r="G702" i="131"/>
  <c r="I702" i="131" s="1"/>
  <c r="G708" i="131"/>
  <c r="I708" i="131" s="1"/>
  <c r="G703" i="131"/>
  <c r="I703" i="131" s="1"/>
  <c r="G710" i="131"/>
  <c r="I710" i="131" s="1"/>
  <c r="H991" i="104"/>
  <c r="E34" i="117" s="1"/>
  <c r="J953" i="104"/>
  <c r="G707" i="132"/>
  <c r="I707" i="132" s="1"/>
  <c r="F855" i="132"/>
  <c r="G709" i="132"/>
  <c r="I709" i="132" s="1"/>
  <c r="G702" i="132"/>
  <c r="I702" i="132" s="1"/>
  <c r="G703" i="132"/>
  <c r="I703" i="132" s="1"/>
  <c r="G710" i="132"/>
  <c r="I710" i="132" s="1"/>
  <c r="G704" i="132"/>
  <c r="I704" i="132" s="1"/>
  <c r="G705" i="132"/>
  <c r="I705" i="132" s="1"/>
  <c r="G706" i="132"/>
  <c r="I706" i="132" s="1"/>
  <c r="G708" i="132"/>
  <c r="I708" i="132" s="1"/>
  <c r="E573" i="131"/>
  <c r="E516" i="131"/>
  <c r="E430" i="131"/>
  <c r="E290" i="131"/>
  <c r="E85" i="131"/>
  <c r="E371" i="131"/>
  <c r="E236" i="131"/>
  <c r="E182" i="131"/>
  <c r="E423" i="131"/>
  <c r="E381" i="131"/>
  <c r="E69" i="131"/>
  <c r="E252" i="131"/>
  <c r="E682" i="131"/>
  <c r="E648" i="131"/>
  <c r="E624" i="131"/>
  <c r="E569" i="131"/>
  <c r="E691" i="131"/>
  <c r="E598" i="131"/>
  <c r="E705" i="104"/>
  <c r="E985" i="104" s="1"/>
  <c r="F674" i="104"/>
  <c r="F979" i="104"/>
  <c r="G533" i="104"/>
  <c r="I533" i="104" s="1"/>
  <c r="G549" i="104"/>
  <c r="I549" i="104" s="1"/>
  <c r="G565" i="104"/>
  <c r="I565" i="104" s="1"/>
  <c r="G535" i="104"/>
  <c r="I535" i="104" s="1"/>
  <c r="G551" i="104"/>
  <c r="I551" i="104" s="1"/>
  <c r="G567" i="104"/>
  <c r="I567" i="104" s="1"/>
  <c r="G525" i="104"/>
  <c r="I525" i="104" s="1"/>
  <c r="G541" i="104"/>
  <c r="I541" i="104" s="1"/>
  <c r="G557" i="104"/>
  <c r="I557" i="104" s="1"/>
  <c r="G527" i="104"/>
  <c r="I527" i="104" s="1"/>
  <c r="G543" i="104"/>
  <c r="I543" i="104" s="1"/>
  <c r="G559" i="104"/>
  <c r="I559" i="104" s="1"/>
  <c r="G530" i="104"/>
  <c r="I530" i="104" s="1"/>
  <c r="G546" i="104"/>
  <c r="I546" i="104" s="1"/>
  <c r="G562" i="104"/>
  <c r="I562" i="104" s="1"/>
  <c r="G536" i="104"/>
  <c r="I536" i="104" s="1"/>
  <c r="G552" i="104"/>
  <c r="I552" i="104" s="1"/>
  <c r="G568" i="104"/>
  <c r="I568" i="104" s="1"/>
  <c r="G522" i="104"/>
  <c r="I522" i="104" s="1"/>
  <c r="G538" i="104"/>
  <c r="I538" i="104" s="1"/>
  <c r="G554" i="104"/>
  <c r="I554" i="104" s="1"/>
  <c r="G570" i="104"/>
  <c r="I570" i="104" s="1"/>
  <c r="G528" i="104"/>
  <c r="I528" i="104" s="1"/>
  <c r="G544" i="104"/>
  <c r="I544" i="104" s="1"/>
  <c r="G560" i="104"/>
  <c r="I560" i="104" s="1"/>
  <c r="G531" i="104"/>
  <c r="I531" i="104" s="1"/>
  <c r="G547" i="104"/>
  <c r="I547" i="104" s="1"/>
  <c r="G563" i="104"/>
  <c r="I563" i="104" s="1"/>
  <c r="G537" i="104"/>
  <c r="I537" i="104" s="1"/>
  <c r="G553" i="104"/>
  <c r="I553" i="104" s="1"/>
  <c r="G569" i="104"/>
  <c r="I569" i="104" s="1"/>
  <c r="G523" i="104"/>
  <c r="I523" i="104" s="1"/>
  <c r="G539" i="104"/>
  <c r="I539" i="104" s="1"/>
  <c r="G555" i="104"/>
  <c r="I555" i="104" s="1"/>
  <c r="G529" i="104"/>
  <c r="I529" i="104" s="1"/>
  <c r="G545" i="104"/>
  <c r="I545" i="104" s="1"/>
  <c r="G561" i="104"/>
  <c r="I561" i="104" s="1"/>
  <c r="G532" i="104"/>
  <c r="I532" i="104" s="1"/>
  <c r="G548" i="104"/>
  <c r="I548" i="104" s="1"/>
  <c r="G564" i="104"/>
  <c r="I564" i="104" s="1"/>
  <c r="G534" i="104"/>
  <c r="I534" i="104" s="1"/>
  <c r="G550" i="104"/>
  <c r="I550" i="104" s="1"/>
  <c r="G566" i="104"/>
  <c r="I566" i="104" s="1"/>
  <c r="G524" i="104"/>
  <c r="I524" i="104" s="1"/>
  <c r="G540" i="104"/>
  <c r="I540" i="104" s="1"/>
  <c r="G556" i="104"/>
  <c r="I556" i="104" s="1"/>
  <c r="G526" i="104"/>
  <c r="I526" i="104" s="1"/>
  <c r="G542" i="104"/>
  <c r="I542" i="104" s="1"/>
  <c r="G558" i="104"/>
  <c r="I558" i="104" s="1"/>
  <c r="G954" i="104"/>
  <c r="F16" i="117"/>
  <c r="P939" i="105"/>
  <c r="F21" i="117"/>
  <c r="P943" i="105"/>
  <c r="O947" i="105"/>
  <c r="K947" i="105"/>
  <c r="G509" i="132"/>
  <c r="I509" i="132" s="1"/>
  <c r="G505" i="132"/>
  <c r="I505" i="132" s="1"/>
  <c r="G501" i="132"/>
  <c r="I501" i="132" s="1"/>
  <c r="G497" i="132"/>
  <c r="I497" i="132" s="1"/>
  <c r="G485" i="132"/>
  <c r="I485" i="132" s="1"/>
  <c r="F843" i="132"/>
  <c r="G843" i="132" s="1"/>
  <c r="G447" i="132"/>
  <c r="I447" i="132" s="1"/>
  <c r="G463" i="132"/>
  <c r="I463" i="132" s="1"/>
  <c r="G449" i="132"/>
  <c r="I449" i="132" s="1"/>
  <c r="G465" i="132"/>
  <c r="I465" i="132" s="1"/>
  <c r="G443" i="132"/>
  <c r="I443" i="132" s="1"/>
  <c r="G459" i="132"/>
  <c r="I459" i="132" s="1"/>
  <c r="G445" i="132"/>
  <c r="I445" i="132" s="1"/>
  <c r="G461" i="132"/>
  <c r="I461" i="132" s="1"/>
  <c r="G474" i="132"/>
  <c r="I474" i="132" s="1"/>
  <c r="G493" i="132"/>
  <c r="I493" i="132" s="1"/>
  <c r="G503" i="132"/>
  <c r="I503" i="132" s="1"/>
  <c r="G479" i="132"/>
  <c r="I479" i="132" s="1"/>
  <c r="G483" i="132"/>
  <c r="I483" i="132" s="1"/>
  <c r="G507" i="132"/>
  <c r="I507" i="132" s="1"/>
  <c r="G486" i="132"/>
  <c r="I486" i="132" s="1"/>
  <c r="G510" i="132"/>
  <c r="I510" i="132" s="1"/>
  <c r="G469" i="132"/>
  <c r="I469" i="132" s="1"/>
  <c r="G488" i="132"/>
  <c r="I488" i="132" s="1"/>
  <c r="G500" i="132"/>
  <c r="I500" i="132" s="1"/>
  <c r="G448" i="132"/>
  <c r="I448" i="132" s="1"/>
  <c r="G464" i="132"/>
  <c r="I464" i="132" s="1"/>
  <c r="G434" i="132"/>
  <c r="I434" i="132" s="1"/>
  <c r="G450" i="132"/>
  <c r="I450" i="132" s="1"/>
  <c r="G466" i="132"/>
  <c r="I466" i="132" s="1"/>
  <c r="G444" i="132"/>
  <c r="I444" i="132" s="1"/>
  <c r="G460" i="132"/>
  <c r="I460" i="132" s="1"/>
  <c r="G446" i="132"/>
  <c r="I446" i="132" s="1"/>
  <c r="G462" i="132"/>
  <c r="I462" i="132" s="1"/>
  <c r="G475" i="132"/>
  <c r="I475" i="132" s="1"/>
  <c r="G494" i="132"/>
  <c r="I494" i="132" s="1"/>
  <c r="G504" i="132"/>
  <c r="I504" i="132" s="1"/>
  <c r="G480" i="132"/>
  <c r="I480" i="132" s="1"/>
  <c r="G484" i="132"/>
  <c r="I484" i="132" s="1"/>
  <c r="G508" i="132"/>
  <c r="I508" i="132" s="1"/>
  <c r="G487" i="132"/>
  <c r="I487" i="132" s="1"/>
  <c r="G511" i="132"/>
  <c r="I511" i="132" s="1"/>
  <c r="G470" i="132"/>
  <c r="I470" i="132" s="1"/>
  <c r="G489" i="132"/>
  <c r="I489" i="132" s="1"/>
  <c r="G513" i="132"/>
  <c r="I513" i="132" s="1"/>
  <c r="G439" i="132"/>
  <c r="I439" i="132" s="1"/>
  <c r="G455" i="132"/>
  <c r="I455" i="132" s="1"/>
  <c r="G441" i="132"/>
  <c r="I441" i="132" s="1"/>
  <c r="G457" i="132"/>
  <c r="I457" i="132" s="1"/>
  <c r="G435" i="132"/>
  <c r="I435" i="132" s="1"/>
  <c r="G451" i="132"/>
  <c r="I451" i="132" s="1"/>
  <c r="G467" i="132"/>
  <c r="I467" i="132" s="1"/>
  <c r="G437" i="132"/>
  <c r="I437" i="132" s="1"/>
  <c r="G453" i="132"/>
  <c r="I453" i="132" s="1"/>
  <c r="G476" i="132"/>
  <c r="I476" i="132" s="1"/>
  <c r="G495" i="132"/>
  <c r="I495" i="132" s="1"/>
  <c r="G477" i="132"/>
  <c r="I477" i="132" s="1"/>
  <c r="G481" i="132"/>
  <c r="I481" i="132" s="1"/>
  <c r="G496" i="132"/>
  <c r="I496" i="132" s="1"/>
  <c r="G498" i="132"/>
  <c r="I498" i="132" s="1"/>
  <c r="G512" i="132"/>
  <c r="I512" i="132" s="1"/>
  <c r="G471" i="132"/>
  <c r="I471" i="132" s="1"/>
  <c r="G490" i="132"/>
  <c r="I490" i="132" s="1"/>
  <c r="G514" i="132"/>
  <c r="I514" i="132" s="1"/>
  <c r="G440" i="132"/>
  <c r="I440" i="132" s="1"/>
  <c r="G456" i="132"/>
  <c r="I456" i="132" s="1"/>
  <c r="G442" i="132"/>
  <c r="I442" i="132" s="1"/>
  <c r="G458" i="132"/>
  <c r="I458" i="132" s="1"/>
  <c r="G436" i="132"/>
  <c r="I436" i="132" s="1"/>
  <c r="G452" i="132"/>
  <c r="I452" i="132" s="1"/>
  <c r="G438" i="132"/>
  <c r="I438" i="132" s="1"/>
  <c r="G454" i="132"/>
  <c r="I454" i="132" s="1"/>
  <c r="G473" i="132"/>
  <c r="I473" i="132" s="1"/>
  <c r="G492" i="132"/>
  <c r="I492" i="132" s="1"/>
  <c r="G502" i="132"/>
  <c r="I502" i="132" s="1"/>
  <c r="G478" i="132"/>
  <c r="I478" i="132" s="1"/>
  <c r="G482" i="132"/>
  <c r="I482" i="132" s="1"/>
  <c r="G506" i="132"/>
  <c r="I506" i="132" s="1"/>
  <c r="G468" i="132"/>
  <c r="I468" i="132" s="1"/>
  <c r="G499" i="132"/>
  <c r="I499" i="132" s="1"/>
  <c r="G472" i="132"/>
  <c r="I472" i="132" s="1"/>
  <c r="G491" i="132"/>
  <c r="I491" i="132" s="1"/>
  <c r="H848" i="132"/>
  <c r="H846" i="132"/>
  <c r="N910" i="59"/>
  <c r="N912" i="59" s="1"/>
  <c r="N913" i="59" s="1"/>
  <c r="N915" i="59" s="1"/>
  <c r="N874" i="59"/>
  <c r="N876" i="59" s="1"/>
  <c r="F850" i="131"/>
  <c r="G687" i="131"/>
  <c r="I687" i="131" s="1"/>
  <c r="G689" i="131"/>
  <c r="I689" i="131" s="1"/>
  <c r="G688" i="131"/>
  <c r="I688" i="131" s="1"/>
  <c r="G685" i="131"/>
  <c r="I685" i="131" s="1"/>
  <c r="G686" i="131"/>
  <c r="I686" i="131" s="1"/>
  <c r="I814" i="104"/>
  <c r="O935" i="105"/>
  <c r="K935" i="105"/>
  <c r="J952" i="105"/>
  <c r="K952" i="105" s="1"/>
  <c r="F30" i="117" s="1"/>
  <c r="K771" i="105"/>
  <c r="G915" i="59"/>
  <c r="I428" i="104"/>
  <c r="I432" i="104" s="1"/>
  <c r="G432" i="104"/>
  <c r="J785" i="105"/>
  <c r="G429" i="132"/>
  <c r="I425" i="132"/>
  <c r="I429" i="132" s="1"/>
  <c r="F863" i="132"/>
  <c r="F864" i="132" s="1"/>
  <c r="G251" i="131"/>
  <c r="I238" i="131"/>
  <c r="I251" i="131" s="1"/>
  <c r="F838" i="131"/>
  <c r="G261" i="131"/>
  <c r="I261" i="131" s="1"/>
  <c r="G273" i="131"/>
  <c r="I273" i="131" s="1"/>
  <c r="G268" i="131"/>
  <c r="I268" i="131" s="1"/>
  <c r="G279" i="131"/>
  <c r="I279" i="131" s="1"/>
  <c r="G270" i="131"/>
  <c r="I270" i="131" s="1"/>
  <c r="G283" i="131"/>
  <c r="I283" i="131" s="1"/>
  <c r="G287" i="131"/>
  <c r="I287" i="131" s="1"/>
  <c r="G259" i="131"/>
  <c r="I259" i="131" s="1"/>
  <c r="G262" i="131"/>
  <c r="I262" i="131" s="1"/>
  <c r="G274" i="131"/>
  <c r="I274" i="131" s="1"/>
  <c r="G265" i="131"/>
  <c r="I265" i="131" s="1"/>
  <c r="G275" i="131"/>
  <c r="I275" i="131" s="1"/>
  <c r="G255" i="131"/>
  <c r="I255" i="131" s="1"/>
  <c r="G280" i="131"/>
  <c r="I280" i="131" s="1"/>
  <c r="G284" i="131"/>
  <c r="I284" i="131" s="1"/>
  <c r="G288" i="131"/>
  <c r="I288" i="131" s="1"/>
  <c r="G260" i="131"/>
  <c r="I260" i="131" s="1"/>
  <c r="G263" i="131"/>
  <c r="I263" i="131" s="1"/>
  <c r="G266" i="131"/>
  <c r="I266" i="131" s="1"/>
  <c r="G276" i="131"/>
  <c r="I276" i="131" s="1"/>
  <c r="G256" i="131"/>
  <c r="I256" i="131" s="1"/>
  <c r="G281" i="131"/>
  <c r="I281" i="131" s="1"/>
  <c r="G285" i="131"/>
  <c r="I285" i="131" s="1"/>
  <c r="G257" i="131"/>
  <c r="I257" i="131" s="1"/>
  <c r="G271" i="131"/>
  <c r="I271" i="131" s="1"/>
  <c r="G264" i="131"/>
  <c r="I264" i="131" s="1"/>
  <c r="G267" i="131"/>
  <c r="I267" i="131" s="1"/>
  <c r="G277" i="131"/>
  <c r="I277" i="131" s="1"/>
  <c r="G269" i="131"/>
  <c r="I269" i="131" s="1"/>
  <c r="G282" i="131"/>
  <c r="I282" i="131" s="1"/>
  <c r="G286" i="131"/>
  <c r="I286" i="131" s="1"/>
  <c r="G258" i="131"/>
  <c r="I258" i="131" s="1"/>
  <c r="G272" i="131"/>
  <c r="I272" i="131" s="1"/>
  <c r="G697" i="132"/>
  <c r="G623" i="131"/>
  <c r="F850" i="132"/>
  <c r="G850" i="132" s="1"/>
  <c r="G685" i="132"/>
  <c r="I685" i="132" s="1"/>
  <c r="G687" i="132"/>
  <c r="I687" i="132" s="1"/>
  <c r="G686" i="132"/>
  <c r="I686" i="132" s="1"/>
  <c r="G688" i="132"/>
  <c r="I688" i="132" s="1"/>
  <c r="G689" i="132"/>
  <c r="I689" i="132" s="1"/>
  <c r="G565" i="131"/>
  <c r="I565" i="131" s="1"/>
  <c r="G561" i="131"/>
  <c r="I561" i="131" s="1"/>
  <c r="G557" i="131"/>
  <c r="I557" i="131" s="1"/>
  <c r="F844" i="131"/>
  <c r="G527" i="131"/>
  <c r="I527" i="131" s="1"/>
  <c r="G547" i="131"/>
  <c r="I547" i="131" s="1"/>
  <c r="G566" i="131"/>
  <c r="I566" i="131" s="1"/>
  <c r="G532" i="131"/>
  <c r="I532" i="131" s="1"/>
  <c r="G552" i="131"/>
  <c r="I552" i="131" s="1"/>
  <c r="G534" i="131"/>
  <c r="I534" i="131" s="1"/>
  <c r="G538" i="131"/>
  <c r="I538" i="131" s="1"/>
  <c r="G554" i="131"/>
  <c r="I554" i="131" s="1"/>
  <c r="G521" i="131"/>
  <c r="I521" i="131" s="1"/>
  <c r="G541" i="131"/>
  <c r="I541" i="131" s="1"/>
  <c r="G556" i="131"/>
  <c r="I556" i="131" s="1"/>
  <c r="G528" i="131"/>
  <c r="I528" i="131" s="1"/>
  <c r="G548" i="131"/>
  <c r="I548" i="131" s="1"/>
  <c r="G567" i="131"/>
  <c r="I567" i="131" s="1"/>
  <c r="G529" i="131"/>
  <c r="I529" i="131" s="1"/>
  <c r="G549" i="131"/>
  <c r="I549" i="131" s="1"/>
  <c r="G560" i="131"/>
  <c r="I560" i="131" s="1"/>
  <c r="G519" i="131"/>
  <c r="I519" i="131" s="1"/>
  <c r="G535" i="131"/>
  <c r="I535" i="131" s="1"/>
  <c r="G539" i="131"/>
  <c r="I539" i="131" s="1"/>
  <c r="G555" i="131"/>
  <c r="I555" i="131" s="1"/>
  <c r="G522" i="131"/>
  <c r="I522" i="131" s="1"/>
  <c r="G542" i="131"/>
  <c r="I542" i="131" s="1"/>
  <c r="G564" i="131"/>
  <c r="I564" i="131" s="1"/>
  <c r="G525" i="131"/>
  <c r="I525" i="131" s="1"/>
  <c r="G545" i="131"/>
  <c r="I545" i="131" s="1"/>
  <c r="G558" i="131"/>
  <c r="I558" i="131" s="1"/>
  <c r="G530" i="131"/>
  <c r="I530" i="131" s="1"/>
  <c r="G550" i="131"/>
  <c r="I550" i="131" s="1"/>
  <c r="G520" i="131"/>
  <c r="I520" i="131" s="1"/>
  <c r="G536" i="131"/>
  <c r="I536" i="131" s="1"/>
  <c r="G540" i="131"/>
  <c r="I540" i="131" s="1"/>
  <c r="G562" i="131"/>
  <c r="I562" i="131" s="1"/>
  <c r="G523" i="131"/>
  <c r="I523" i="131" s="1"/>
  <c r="G543" i="131"/>
  <c r="I543" i="131" s="1"/>
  <c r="G526" i="131"/>
  <c r="I526" i="131" s="1"/>
  <c r="G546" i="131"/>
  <c r="I546" i="131" s="1"/>
  <c r="G559" i="131"/>
  <c r="I559" i="131" s="1"/>
  <c r="G531" i="131"/>
  <c r="I531" i="131" s="1"/>
  <c r="G551" i="131"/>
  <c r="I551" i="131" s="1"/>
  <c r="G533" i="131"/>
  <c r="I533" i="131" s="1"/>
  <c r="G537" i="131"/>
  <c r="I537" i="131" s="1"/>
  <c r="G553" i="131"/>
  <c r="I553" i="131" s="1"/>
  <c r="G563" i="131"/>
  <c r="I563" i="131" s="1"/>
  <c r="G524" i="131"/>
  <c r="I524" i="131" s="1"/>
  <c r="G544" i="131"/>
  <c r="I544" i="131" s="1"/>
  <c r="F981" i="104"/>
  <c r="D32" i="124"/>
  <c r="D31" i="124"/>
  <c r="G847" i="132"/>
  <c r="I742" i="132"/>
  <c r="I817" i="132" s="1"/>
  <c r="G817" i="132"/>
  <c r="F729" i="132"/>
  <c r="E938" i="105"/>
  <c r="K251" i="105"/>
  <c r="F968" i="104"/>
  <c r="G87" i="104"/>
  <c r="I87" i="104" s="1"/>
  <c r="G83" i="104"/>
  <c r="I83" i="104" s="1"/>
  <c r="G79" i="104"/>
  <c r="I79" i="104" s="1"/>
  <c r="G75" i="104"/>
  <c r="I75" i="104" s="1"/>
  <c r="G71" i="104"/>
  <c r="I71" i="104" s="1"/>
  <c r="G67" i="104"/>
  <c r="I67" i="104" s="1"/>
  <c r="G63" i="104"/>
  <c r="I63" i="104" s="1"/>
  <c r="G59" i="104"/>
  <c r="I59" i="104" s="1"/>
  <c r="G55" i="104"/>
  <c r="I55" i="104" s="1"/>
  <c r="G51" i="104"/>
  <c r="I51" i="104" s="1"/>
  <c r="G47" i="104"/>
  <c r="I47" i="104" s="1"/>
  <c r="G43" i="104"/>
  <c r="I43" i="104" s="1"/>
  <c r="G39" i="104"/>
  <c r="I39" i="104" s="1"/>
  <c r="G35" i="104"/>
  <c r="I35" i="104" s="1"/>
  <c r="G31" i="104"/>
  <c r="I31" i="104" s="1"/>
  <c r="G28" i="104"/>
  <c r="I28" i="104" s="1"/>
  <c r="G24" i="104"/>
  <c r="I24" i="104" s="1"/>
  <c r="G12" i="104"/>
  <c r="I12" i="104" s="1"/>
  <c r="G15" i="104"/>
  <c r="I15" i="104" s="1"/>
  <c r="G27" i="104"/>
  <c r="I27" i="104" s="1"/>
  <c r="G45" i="104"/>
  <c r="I45" i="104" s="1"/>
  <c r="G61" i="104"/>
  <c r="I61" i="104" s="1"/>
  <c r="G77" i="104"/>
  <c r="I77" i="104" s="1"/>
  <c r="G20" i="104"/>
  <c r="I20" i="104" s="1"/>
  <c r="G30" i="104"/>
  <c r="I30" i="104" s="1"/>
  <c r="G62" i="104"/>
  <c r="I62" i="104" s="1"/>
  <c r="G33" i="104"/>
  <c r="I33" i="104" s="1"/>
  <c r="G49" i="104"/>
  <c r="I49" i="104" s="1"/>
  <c r="G65" i="104"/>
  <c r="I65" i="104" s="1"/>
  <c r="G81" i="104"/>
  <c r="I81" i="104" s="1"/>
  <c r="G26" i="104"/>
  <c r="I26" i="104" s="1"/>
  <c r="G58" i="104"/>
  <c r="I58" i="104" s="1"/>
  <c r="G90" i="104"/>
  <c r="I90" i="104" s="1"/>
  <c r="G16" i="104"/>
  <c r="I16" i="104" s="1"/>
  <c r="G36" i="104"/>
  <c r="I36" i="104" s="1"/>
  <c r="G52" i="104"/>
  <c r="I52" i="104" s="1"/>
  <c r="G68" i="104"/>
  <c r="I68" i="104" s="1"/>
  <c r="G84" i="104"/>
  <c r="I84" i="104" s="1"/>
  <c r="G21" i="104"/>
  <c r="I21" i="104" s="1"/>
  <c r="G38" i="104"/>
  <c r="I38" i="104" s="1"/>
  <c r="G70" i="104"/>
  <c r="I70" i="104" s="1"/>
  <c r="G11" i="104"/>
  <c r="I11" i="104" s="1"/>
  <c r="G40" i="104"/>
  <c r="I40" i="104" s="1"/>
  <c r="G56" i="104"/>
  <c r="I56" i="104" s="1"/>
  <c r="G72" i="104"/>
  <c r="I72" i="104" s="1"/>
  <c r="G88" i="104"/>
  <c r="I88" i="104" s="1"/>
  <c r="G13" i="104"/>
  <c r="I13" i="104" s="1"/>
  <c r="G34" i="104"/>
  <c r="I34" i="104" s="1"/>
  <c r="G66" i="104"/>
  <c r="I66" i="104" s="1"/>
  <c r="G17" i="104"/>
  <c r="I17" i="104" s="1"/>
  <c r="G37" i="104"/>
  <c r="I37" i="104" s="1"/>
  <c r="G53" i="104"/>
  <c r="I53" i="104" s="1"/>
  <c r="G69" i="104"/>
  <c r="I69" i="104" s="1"/>
  <c r="G85" i="104"/>
  <c r="I85" i="104" s="1"/>
  <c r="G10" i="104"/>
  <c r="I10" i="104" s="1"/>
  <c r="G22" i="104"/>
  <c r="I22" i="104" s="1"/>
  <c r="G46" i="104"/>
  <c r="I46" i="104" s="1"/>
  <c r="G78" i="104"/>
  <c r="I78" i="104" s="1"/>
  <c r="G23" i="104"/>
  <c r="I23" i="104" s="1"/>
  <c r="G41" i="104"/>
  <c r="I41" i="104" s="1"/>
  <c r="G57" i="104"/>
  <c r="I57" i="104" s="1"/>
  <c r="G73" i="104"/>
  <c r="I73" i="104" s="1"/>
  <c r="G89" i="104"/>
  <c r="I89" i="104" s="1"/>
  <c r="G14" i="104"/>
  <c r="I14" i="104" s="1"/>
  <c r="G42" i="104"/>
  <c r="I42" i="104" s="1"/>
  <c r="G74" i="104"/>
  <c r="I74" i="104" s="1"/>
  <c r="G18" i="104"/>
  <c r="I18" i="104" s="1"/>
  <c r="G44" i="104"/>
  <c r="I44" i="104" s="1"/>
  <c r="G60" i="104"/>
  <c r="I60" i="104" s="1"/>
  <c r="G76" i="104"/>
  <c r="I76" i="104" s="1"/>
  <c r="G19" i="104"/>
  <c r="I19" i="104" s="1"/>
  <c r="G29" i="104"/>
  <c r="I29" i="104" s="1"/>
  <c r="G54" i="104"/>
  <c r="I54" i="104" s="1"/>
  <c r="G86" i="104"/>
  <c r="I86" i="104" s="1"/>
  <c r="G32" i="104"/>
  <c r="I32" i="104" s="1"/>
  <c r="G48" i="104"/>
  <c r="I48" i="104" s="1"/>
  <c r="G64" i="104"/>
  <c r="I64" i="104" s="1"/>
  <c r="G80" i="104"/>
  <c r="I80" i="104" s="1"/>
  <c r="G25" i="104"/>
  <c r="I25" i="104" s="1"/>
  <c r="G50" i="104"/>
  <c r="I50" i="104" s="1"/>
  <c r="G82" i="104"/>
  <c r="I82" i="104" s="1"/>
  <c r="G841" i="132"/>
  <c r="I425" i="131"/>
  <c r="I429" i="131" s="1"/>
  <c r="G429" i="131"/>
  <c r="F835" i="131"/>
  <c r="G109" i="131"/>
  <c r="I109" i="131" s="1"/>
  <c r="G107" i="131"/>
  <c r="I107" i="131" s="1"/>
  <c r="G105" i="131"/>
  <c r="I105" i="131" s="1"/>
  <c r="G102" i="131"/>
  <c r="I102" i="131" s="1"/>
  <c r="G115" i="131"/>
  <c r="I115" i="131" s="1"/>
  <c r="G119" i="131"/>
  <c r="I119" i="131" s="1"/>
  <c r="G132" i="131"/>
  <c r="I132" i="131" s="1"/>
  <c r="G160" i="131"/>
  <c r="I160" i="131" s="1"/>
  <c r="G177" i="131"/>
  <c r="I177" i="131" s="1"/>
  <c r="G100" i="131"/>
  <c r="I100" i="131" s="1"/>
  <c r="G125" i="131"/>
  <c r="I125" i="131" s="1"/>
  <c r="G141" i="131"/>
  <c r="I141" i="131" s="1"/>
  <c r="G163" i="131"/>
  <c r="I163" i="131" s="1"/>
  <c r="G176" i="131"/>
  <c r="I176" i="131" s="1"/>
  <c r="G87" i="131"/>
  <c r="I87" i="131" s="1"/>
  <c r="G91" i="131"/>
  <c r="I91" i="131" s="1"/>
  <c r="G95" i="131"/>
  <c r="I95" i="131" s="1"/>
  <c r="G99" i="131"/>
  <c r="I99" i="131" s="1"/>
  <c r="G136" i="131"/>
  <c r="I136" i="131" s="1"/>
  <c r="G146" i="131"/>
  <c r="I146" i="131" s="1"/>
  <c r="G150" i="131"/>
  <c r="I150" i="131" s="1"/>
  <c r="G154" i="131"/>
  <c r="I154" i="131" s="1"/>
  <c r="G164" i="131"/>
  <c r="I164" i="131" s="1"/>
  <c r="G174" i="131"/>
  <c r="I174" i="131" s="1"/>
  <c r="G106" i="131"/>
  <c r="I106" i="131" s="1"/>
  <c r="G128" i="131"/>
  <c r="I128" i="131" s="1"/>
  <c r="G167" i="131"/>
  <c r="I167" i="131" s="1"/>
  <c r="G104" i="131"/>
  <c r="I104" i="131" s="1"/>
  <c r="G116" i="131"/>
  <c r="I116" i="131" s="1"/>
  <c r="G129" i="131"/>
  <c r="I129" i="131" s="1"/>
  <c r="G139" i="131"/>
  <c r="I139" i="131" s="1"/>
  <c r="G161" i="131"/>
  <c r="I161" i="131" s="1"/>
  <c r="G101" i="131"/>
  <c r="I101" i="131" s="1"/>
  <c r="G126" i="131"/>
  <c r="I126" i="131" s="1"/>
  <c r="G142" i="131"/>
  <c r="I142" i="131" s="1"/>
  <c r="G170" i="131"/>
  <c r="I170" i="131" s="1"/>
  <c r="G178" i="131"/>
  <c r="I178" i="131" s="1"/>
  <c r="G88" i="131"/>
  <c r="I88" i="131" s="1"/>
  <c r="G92" i="131"/>
  <c r="I92" i="131" s="1"/>
  <c r="G96" i="131"/>
  <c r="I96" i="131" s="1"/>
  <c r="G108" i="131"/>
  <c r="I108" i="131" s="1"/>
  <c r="G143" i="131"/>
  <c r="I143" i="131" s="1"/>
  <c r="G147" i="131"/>
  <c r="I147" i="131" s="1"/>
  <c r="G151" i="131"/>
  <c r="I151" i="131" s="1"/>
  <c r="G155" i="131"/>
  <c r="I155" i="131" s="1"/>
  <c r="G165" i="131"/>
  <c r="I165" i="131" s="1"/>
  <c r="G112" i="131"/>
  <c r="I112" i="131" s="1"/>
  <c r="G137" i="131"/>
  <c r="I137" i="131" s="1"/>
  <c r="G180" i="131"/>
  <c r="I180" i="131" s="1"/>
  <c r="G111" i="131"/>
  <c r="I111" i="131" s="1"/>
  <c r="G117" i="131"/>
  <c r="I117" i="131" s="1"/>
  <c r="G130" i="131"/>
  <c r="I130" i="131" s="1"/>
  <c r="G140" i="131"/>
  <c r="I140" i="131" s="1"/>
  <c r="G168" i="131"/>
  <c r="I168" i="131" s="1"/>
  <c r="G110" i="131"/>
  <c r="I110" i="131" s="1"/>
  <c r="G133" i="131"/>
  <c r="I133" i="131" s="1"/>
  <c r="G158" i="131"/>
  <c r="I158" i="131" s="1"/>
  <c r="G171" i="131"/>
  <c r="I171" i="131" s="1"/>
  <c r="G89" i="131"/>
  <c r="I89" i="131" s="1"/>
  <c r="G93" i="131"/>
  <c r="I93" i="131" s="1"/>
  <c r="G97" i="131"/>
  <c r="I97" i="131" s="1"/>
  <c r="G122" i="131"/>
  <c r="I122" i="131" s="1"/>
  <c r="G144" i="131"/>
  <c r="I144" i="131" s="1"/>
  <c r="G148" i="131"/>
  <c r="I148" i="131" s="1"/>
  <c r="G152" i="131"/>
  <c r="I152" i="131" s="1"/>
  <c r="G156" i="131"/>
  <c r="I156" i="131" s="1"/>
  <c r="G172" i="131"/>
  <c r="I172" i="131" s="1"/>
  <c r="G120" i="131"/>
  <c r="I120" i="131" s="1"/>
  <c r="G138" i="131"/>
  <c r="I138" i="131" s="1"/>
  <c r="G114" i="131"/>
  <c r="I114" i="131" s="1"/>
  <c r="G118" i="131"/>
  <c r="I118" i="131" s="1"/>
  <c r="G131" i="131"/>
  <c r="I131" i="131" s="1"/>
  <c r="G159" i="131"/>
  <c r="I159" i="131" s="1"/>
  <c r="G169" i="131"/>
  <c r="I169" i="131" s="1"/>
  <c r="G124" i="131"/>
  <c r="I124" i="131" s="1"/>
  <c r="G134" i="131"/>
  <c r="I134" i="131" s="1"/>
  <c r="G162" i="131"/>
  <c r="I162" i="131" s="1"/>
  <c r="G175" i="131"/>
  <c r="I175" i="131" s="1"/>
  <c r="G90" i="131"/>
  <c r="I90" i="131" s="1"/>
  <c r="G94" i="131"/>
  <c r="I94" i="131" s="1"/>
  <c r="G98" i="131"/>
  <c r="I98" i="131" s="1"/>
  <c r="G135" i="131"/>
  <c r="I135" i="131" s="1"/>
  <c r="G145" i="131"/>
  <c r="I145" i="131" s="1"/>
  <c r="G149" i="131"/>
  <c r="I149" i="131" s="1"/>
  <c r="G153" i="131"/>
  <c r="I153" i="131" s="1"/>
  <c r="G157" i="131"/>
  <c r="I157" i="131" s="1"/>
  <c r="G173" i="131"/>
  <c r="I173" i="131" s="1"/>
  <c r="G121" i="131"/>
  <c r="I121" i="131" s="1"/>
  <c r="G166" i="131"/>
  <c r="I166" i="131" s="1"/>
  <c r="H969" i="104"/>
  <c r="E859" i="131"/>
  <c r="E852" i="131"/>
  <c r="E866" i="131"/>
  <c r="C954" i="105"/>
  <c r="C851" i="131"/>
  <c r="C865" i="131" s="1"/>
  <c r="C866" i="131" s="1"/>
  <c r="C851" i="132"/>
  <c r="C865" i="132" s="1"/>
  <c r="C866" i="132" s="1"/>
  <c r="E688" i="105"/>
  <c r="K657" i="105"/>
  <c r="G874" i="104"/>
  <c r="I867" i="104"/>
  <c r="I874" i="104" s="1"/>
  <c r="F11" i="117"/>
  <c r="P934" i="105"/>
  <c r="F34" i="117"/>
  <c r="P956" i="105"/>
  <c r="G723" i="132"/>
  <c r="I723" i="132" s="1"/>
  <c r="F857" i="132"/>
  <c r="G857" i="132" s="1"/>
  <c r="I857" i="132" s="1"/>
  <c r="G724" i="132"/>
  <c r="I724" i="132" s="1"/>
  <c r="G726" i="132"/>
  <c r="I726" i="132" s="1"/>
  <c r="G725" i="132"/>
  <c r="I725" i="132" s="1"/>
  <c r="G721" i="132"/>
  <c r="I721" i="132" s="1"/>
  <c r="G722" i="132"/>
  <c r="I722" i="132" s="1"/>
  <c r="F836" i="131"/>
  <c r="G192" i="131"/>
  <c r="I192" i="131" s="1"/>
  <c r="G228" i="131"/>
  <c r="I228" i="131" s="1"/>
  <c r="G188" i="131"/>
  <c r="I188" i="131" s="1"/>
  <c r="G198" i="131"/>
  <c r="I198" i="131" s="1"/>
  <c r="G214" i="131"/>
  <c r="I214" i="131" s="1"/>
  <c r="G195" i="131"/>
  <c r="I195" i="131" s="1"/>
  <c r="G201" i="131"/>
  <c r="I201" i="131" s="1"/>
  <c r="G220" i="131"/>
  <c r="I220" i="131" s="1"/>
  <c r="G224" i="131"/>
  <c r="I224" i="131" s="1"/>
  <c r="G206" i="131"/>
  <c r="I206" i="131" s="1"/>
  <c r="G212" i="131"/>
  <c r="I212" i="131" s="1"/>
  <c r="G185" i="131"/>
  <c r="I185" i="131" s="1"/>
  <c r="G189" i="131"/>
  <c r="I189" i="131" s="1"/>
  <c r="G209" i="131"/>
  <c r="I209" i="131" s="1"/>
  <c r="G225" i="131"/>
  <c r="I225" i="131" s="1"/>
  <c r="G196" i="131"/>
  <c r="I196" i="131" s="1"/>
  <c r="G202" i="131"/>
  <c r="I202" i="131" s="1"/>
  <c r="G221" i="131"/>
  <c r="I221" i="131" s="1"/>
  <c r="G231" i="131"/>
  <c r="I231" i="131" s="1"/>
  <c r="G203" i="131"/>
  <c r="I203" i="131" s="1"/>
  <c r="G229" i="131"/>
  <c r="I229" i="131" s="1"/>
  <c r="G218" i="131"/>
  <c r="I218" i="131" s="1"/>
  <c r="G186" i="131"/>
  <c r="I186" i="131" s="1"/>
  <c r="G190" i="131"/>
  <c r="I190" i="131" s="1"/>
  <c r="G210" i="131"/>
  <c r="I210" i="131" s="1"/>
  <c r="G226" i="131"/>
  <c r="I226" i="131" s="1"/>
  <c r="G193" i="131"/>
  <c r="I193" i="131" s="1"/>
  <c r="G199" i="131"/>
  <c r="I199" i="131" s="1"/>
  <c r="G215" i="131"/>
  <c r="I215" i="131" s="1"/>
  <c r="G222" i="131"/>
  <c r="I222" i="131" s="1"/>
  <c r="G232" i="131"/>
  <c r="I232" i="131" s="1"/>
  <c r="G204" i="131"/>
  <c r="I204" i="131" s="1"/>
  <c r="G207" i="131"/>
  <c r="I207" i="131" s="1"/>
  <c r="G227" i="131"/>
  <c r="I227" i="131" s="1"/>
  <c r="G187" i="131"/>
  <c r="I187" i="131" s="1"/>
  <c r="G191" i="131"/>
  <c r="I191" i="131" s="1"/>
  <c r="G213" i="131"/>
  <c r="I213" i="131" s="1"/>
  <c r="G234" i="131"/>
  <c r="I234" i="131" s="1"/>
  <c r="G194" i="131"/>
  <c r="I194" i="131" s="1"/>
  <c r="G200" i="131"/>
  <c r="I200" i="131" s="1"/>
  <c r="G216" i="131"/>
  <c r="I216" i="131" s="1"/>
  <c r="G223" i="131"/>
  <c r="I223" i="131" s="1"/>
  <c r="G233" i="131"/>
  <c r="I233" i="131" s="1"/>
  <c r="G205" i="131"/>
  <c r="I205" i="131" s="1"/>
  <c r="G208" i="131"/>
  <c r="I208" i="131" s="1"/>
  <c r="E818" i="131"/>
  <c r="E740" i="131"/>
  <c r="I300" i="104"/>
  <c r="I377" i="104" s="1"/>
  <c r="G377" i="104"/>
  <c r="H982" i="104"/>
  <c r="F992" i="104"/>
  <c r="G821" i="104"/>
  <c r="I821" i="104" s="1"/>
  <c r="G815" i="104"/>
  <c r="I815" i="104" s="1"/>
  <c r="G818" i="104"/>
  <c r="I818" i="104" s="1"/>
  <c r="G819" i="104"/>
  <c r="I819" i="104" s="1"/>
  <c r="G822" i="104"/>
  <c r="I822" i="104" s="1"/>
  <c r="G816" i="104"/>
  <c r="I816" i="104" s="1"/>
  <c r="G820" i="104"/>
  <c r="I820" i="104" s="1"/>
  <c r="G823" i="104"/>
  <c r="I823" i="104" s="1"/>
  <c r="G817" i="104"/>
  <c r="I817" i="104" s="1"/>
  <c r="F18" i="117"/>
  <c r="P940" i="105"/>
  <c r="H861" i="132"/>
  <c r="I373" i="132"/>
  <c r="I380" i="132" s="1"/>
  <c r="G380" i="132"/>
  <c r="I292" i="132"/>
  <c r="I370" i="132" s="1"/>
  <c r="G370" i="132"/>
  <c r="I254" i="131"/>
  <c r="H861" i="131"/>
  <c r="I720" i="131"/>
  <c r="I727" i="131" s="1"/>
  <c r="G727" i="131"/>
  <c r="E911" i="59"/>
  <c r="E912" i="59" s="1"/>
  <c r="E913" i="59" s="1"/>
  <c r="E874" i="59"/>
  <c r="G675" i="131"/>
  <c r="I675" i="131" s="1"/>
  <c r="G671" i="131"/>
  <c r="I671" i="131" s="1"/>
  <c r="F849" i="131"/>
  <c r="G652" i="131"/>
  <c r="I652" i="131" s="1"/>
  <c r="G674" i="131"/>
  <c r="I674" i="131" s="1"/>
  <c r="G655" i="131"/>
  <c r="I655" i="131" s="1"/>
  <c r="G677" i="131"/>
  <c r="I677" i="131" s="1"/>
  <c r="G660" i="131"/>
  <c r="I660" i="131" s="1"/>
  <c r="G663" i="131"/>
  <c r="I663" i="131" s="1"/>
  <c r="G667" i="131"/>
  <c r="I667" i="131" s="1"/>
  <c r="G653" i="131"/>
  <c r="I653" i="131" s="1"/>
  <c r="G656" i="131"/>
  <c r="I656" i="131" s="1"/>
  <c r="G678" i="131"/>
  <c r="I678" i="131" s="1"/>
  <c r="G661" i="131"/>
  <c r="I661" i="131" s="1"/>
  <c r="G664" i="131"/>
  <c r="I664" i="131" s="1"/>
  <c r="G668" i="131"/>
  <c r="I668" i="131" s="1"/>
  <c r="G672" i="131"/>
  <c r="I672" i="131" s="1"/>
  <c r="G657" i="131"/>
  <c r="I657" i="131" s="1"/>
  <c r="G658" i="131"/>
  <c r="I658" i="131" s="1"/>
  <c r="G679" i="131"/>
  <c r="I679" i="131" s="1"/>
  <c r="G665" i="131"/>
  <c r="I665" i="131" s="1"/>
  <c r="G669" i="131"/>
  <c r="I669" i="131" s="1"/>
  <c r="G651" i="131"/>
  <c r="I651" i="131" s="1"/>
  <c r="G673" i="131"/>
  <c r="I673" i="131" s="1"/>
  <c r="G654" i="131"/>
  <c r="I654" i="131" s="1"/>
  <c r="G676" i="131"/>
  <c r="I676" i="131" s="1"/>
  <c r="G659" i="131"/>
  <c r="I659" i="131" s="1"/>
  <c r="G680" i="131"/>
  <c r="I680" i="131" s="1"/>
  <c r="G662" i="131"/>
  <c r="I662" i="131" s="1"/>
  <c r="G666" i="131"/>
  <c r="I666" i="131" s="1"/>
  <c r="G670" i="131"/>
  <c r="I670" i="131" s="1"/>
  <c r="G425" i="104"/>
  <c r="I390" i="104"/>
  <c r="I425" i="104" s="1"/>
  <c r="G239" i="104"/>
  <c r="I149" i="104"/>
  <c r="I239" i="104" s="1"/>
  <c r="E953" i="104"/>
  <c r="E875" i="104"/>
  <c r="F987" i="104"/>
  <c r="G802" i="104"/>
  <c r="I802" i="104" s="1"/>
  <c r="G793" i="104"/>
  <c r="I793" i="104" s="1"/>
  <c r="G797" i="104"/>
  <c r="I797" i="104" s="1"/>
  <c r="G799" i="104"/>
  <c r="I799" i="104" s="1"/>
  <c r="G794" i="104"/>
  <c r="I794" i="104" s="1"/>
  <c r="G795" i="104"/>
  <c r="I795" i="104" s="1"/>
  <c r="G798" i="104"/>
  <c r="I798" i="104" s="1"/>
  <c r="G800" i="104"/>
  <c r="I800" i="104" s="1"/>
  <c r="G801" i="104"/>
  <c r="I801" i="104" s="1"/>
  <c r="G796" i="104"/>
  <c r="I796" i="104" s="1"/>
  <c r="G583" i="104"/>
  <c r="I582" i="104"/>
  <c r="I583" i="104" s="1"/>
  <c r="F41" i="117"/>
  <c r="P963" i="105"/>
  <c r="G840" i="132"/>
  <c r="G842" i="132"/>
  <c r="F692" i="132"/>
  <c r="I292" i="131"/>
  <c r="I370" i="131" s="1"/>
  <c r="G370" i="131"/>
  <c r="I626" i="131"/>
  <c r="I647" i="131" s="1"/>
  <c r="G647" i="131"/>
  <c r="F862" i="131"/>
  <c r="F863" i="131" s="1"/>
  <c r="F864" i="131" s="1"/>
  <c r="F819" i="131"/>
  <c r="G795" i="131"/>
  <c r="I795" i="131" s="1"/>
  <c r="G791" i="131"/>
  <c r="I791" i="131" s="1"/>
  <c r="G775" i="131"/>
  <c r="I775" i="131" s="1"/>
  <c r="G766" i="131"/>
  <c r="I766" i="131" s="1"/>
  <c r="G785" i="131"/>
  <c r="I785" i="131" s="1"/>
  <c r="G804" i="131"/>
  <c r="I804" i="131" s="1"/>
  <c r="G767" i="131"/>
  <c r="I767" i="131" s="1"/>
  <c r="G771" i="131"/>
  <c r="I771" i="131" s="1"/>
  <c r="G786" i="131"/>
  <c r="I786" i="131" s="1"/>
  <c r="G796" i="131"/>
  <c r="I796" i="131" s="1"/>
  <c r="G808" i="131"/>
  <c r="I808" i="131" s="1"/>
  <c r="G798" i="131"/>
  <c r="I798" i="131" s="1"/>
  <c r="G812" i="131"/>
  <c r="I812" i="131" s="1"/>
  <c r="G743" i="131"/>
  <c r="I743" i="131" s="1"/>
  <c r="G747" i="131"/>
  <c r="I747" i="131" s="1"/>
  <c r="G751" i="131"/>
  <c r="I751" i="131" s="1"/>
  <c r="G755" i="131"/>
  <c r="I755" i="131" s="1"/>
  <c r="G759" i="131"/>
  <c r="I759" i="131" s="1"/>
  <c r="G778" i="131"/>
  <c r="I778" i="131" s="1"/>
  <c r="G792" i="131"/>
  <c r="I792" i="131" s="1"/>
  <c r="G814" i="131"/>
  <c r="I814" i="131" s="1"/>
  <c r="G763" i="131"/>
  <c r="I763" i="131" s="1"/>
  <c r="G782" i="131"/>
  <c r="I782" i="131" s="1"/>
  <c r="G794" i="131"/>
  <c r="I794" i="131" s="1"/>
  <c r="G805" i="131"/>
  <c r="I805" i="131" s="1"/>
  <c r="G768" i="131"/>
  <c r="I768" i="131" s="1"/>
  <c r="G772" i="131"/>
  <c r="I772" i="131" s="1"/>
  <c r="G787" i="131"/>
  <c r="I787" i="131" s="1"/>
  <c r="G797" i="131"/>
  <c r="I797" i="131" s="1"/>
  <c r="G809" i="131"/>
  <c r="I809" i="131" s="1"/>
  <c r="G776" i="131"/>
  <c r="I776" i="131" s="1"/>
  <c r="G799" i="131"/>
  <c r="I799" i="131" s="1"/>
  <c r="G813" i="131"/>
  <c r="I813" i="131" s="1"/>
  <c r="G744" i="131"/>
  <c r="I744" i="131" s="1"/>
  <c r="G748" i="131"/>
  <c r="I748" i="131" s="1"/>
  <c r="G752" i="131"/>
  <c r="I752" i="131" s="1"/>
  <c r="G756" i="131"/>
  <c r="I756" i="131" s="1"/>
  <c r="G760" i="131"/>
  <c r="I760" i="131" s="1"/>
  <c r="G779" i="131"/>
  <c r="I779" i="131" s="1"/>
  <c r="G793" i="131"/>
  <c r="I793" i="131" s="1"/>
  <c r="G815" i="131"/>
  <c r="I815" i="131" s="1"/>
  <c r="G764" i="131"/>
  <c r="I764" i="131" s="1"/>
  <c r="G783" i="131"/>
  <c r="I783" i="131" s="1"/>
  <c r="G802" i="131"/>
  <c r="I802" i="131" s="1"/>
  <c r="G769" i="131"/>
  <c r="I769" i="131" s="1"/>
  <c r="G773" i="131"/>
  <c r="I773" i="131" s="1"/>
  <c r="G788" i="131"/>
  <c r="I788" i="131" s="1"/>
  <c r="G806" i="131"/>
  <c r="I806" i="131" s="1"/>
  <c r="G777" i="131"/>
  <c r="I777" i="131" s="1"/>
  <c r="G810" i="131"/>
  <c r="I810" i="131" s="1"/>
  <c r="G745" i="131"/>
  <c r="I745" i="131" s="1"/>
  <c r="G749" i="131"/>
  <c r="I749" i="131" s="1"/>
  <c r="G753" i="131"/>
  <c r="I753" i="131" s="1"/>
  <c r="G757" i="131"/>
  <c r="I757" i="131" s="1"/>
  <c r="G761" i="131"/>
  <c r="I761" i="131" s="1"/>
  <c r="G780" i="131"/>
  <c r="I780" i="131" s="1"/>
  <c r="G800" i="131"/>
  <c r="I800" i="131" s="1"/>
  <c r="G816" i="131"/>
  <c r="I816" i="131" s="1"/>
  <c r="G765" i="131"/>
  <c r="I765" i="131" s="1"/>
  <c r="G784" i="131"/>
  <c r="I784" i="131" s="1"/>
  <c r="G803" i="131"/>
  <c r="I803" i="131" s="1"/>
  <c r="G770" i="131"/>
  <c r="I770" i="131" s="1"/>
  <c r="G774" i="131"/>
  <c r="I774" i="131" s="1"/>
  <c r="G789" i="131"/>
  <c r="I789" i="131" s="1"/>
  <c r="G807" i="131"/>
  <c r="I807" i="131" s="1"/>
  <c r="G790" i="131"/>
  <c r="I790" i="131" s="1"/>
  <c r="G811" i="131"/>
  <c r="I811" i="131" s="1"/>
  <c r="G746" i="131"/>
  <c r="I746" i="131" s="1"/>
  <c r="G750" i="131"/>
  <c r="I750" i="131" s="1"/>
  <c r="G754" i="131"/>
  <c r="I754" i="131" s="1"/>
  <c r="G758" i="131"/>
  <c r="I758" i="131" s="1"/>
  <c r="G762" i="131"/>
  <c r="I762" i="131" s="1"/>
  <c r="G781" i="131"/>
  <c r="I781" i="131" s="1"/>
  <c r="G801" i="131"/>
  <c r="I801" i="131" s="1"/>
  <c r="G251" i="105"/>
  <c r="G938" i="105" s="1"/>
  <c r="F648" i="104"/>
  <c r="G838" i="132"/>
  <c r="F836" i="132"/>
  <c r="G836" i="132" s="1"/>
  <c r="G191" i="132"/>
  <c r="I191" i="132" s="1"/>
  <c r="G215" i="132"/>
  <c r="I215" i="132" s="1"/>
  <c r="G222" i="132"/>
  <c r="I222" i="132" s="1"/>
  <c r="G226" i="132"/>
  <c r="I226" i="132" s="1"/>
  <c r="G233" i="132"/>
  <c r="I233" i="132" s="1"/>
  <c r="G185" i="132"/>
  <c r="I185" i="132" s="1"/>
  <c r="G198" i="132"/>
  <c r="I198" i="132" s="1"/>
  <c r="G195" i="132"/>
  <c r="I195" i="132" s="1"/>
  <c r="G207" i="132"/>
  <c r="I207" i="132" s="1"/>
  <c r="G231" i="132"/>
  <c r="I231" i="132" s="1"/>
  <c r="G201" i="132"/>
  <c r="I201" i="132" s="1"/>
  <c r="G213" i="132"/>
  <c r="I213" i="132" s="1"/>
  <c r="G192" i="132"/>
  <c r="I192" i="132" s="1"/>
  <c r="G216" i="132"/>
  <c r="I216" i="132" s="1"/>
  <c r="G223" i="132"/>
  <c r="I223" i="132" s="1"/>
  <c r="G227" i="132"/>
  <c r="I227" i="132" s="1"/>
  <c r="G186" i="132"/>
  <c r="I186" i="132" s="1"/>
  <c r="G205" i="132"/>
  <c r="I205" i="132" s="1"/>
  <c r="G196" i="132"/>
  <c r="I196" i="132" s="1"/>
  <c r="G208" i="132"/>
  <c r="I208" i="132" s="1"/>
  <c r="G202" i="132"/>
  <c r="I202" i="132" s="1"/>
  <c r="G214" i="132"/>
  <c r="I214" i="132" s="1"/>
  <c r="G203" i="132"/>
  <c r="I203" i="132" s="1"/>
  <c r="G220" i="132"/>
  <c r="I220" i="132" s="1"/>
  <c r="G224" i="132"/>
  <c r="I224" i="132" s="1"/>
  <c r="G228" i="132"/>
  <c r="I228" i="132" s="1"/>
  <c r="G193" i="132"/>
  <c r="I193" i="132" s="1"/>
  <c r="G206" i="132"/>
  <c r="I206" i="132" s="1"/>
  <c r="G187" i="132"/>
  <c r="I187" i="132" s="1"/>
  <c r="G199" i="132"/>
  <c r="I199" i="132" s="1"/>
  <c r="G212" i="132"/>
  <c r="I212" i="132" s="1"/>
  <c r="G189" i="132"/>
  <c r="I189" i="132" s="1"/>
  <c r="G209" i="132"/>
  <c r="I209" i="132" s="1"/>
  <c r="G234" i="132"/>
  <c r="I234" i="132" s="1"/>
  <c r="G204" i="132"/>
  <c r="I204" i="132" s="1"/>
  <c r="G221" i="132"/>
  <c r="I221" i="132" s="1"/>
  <c r="G225" i="132"/>
  <c r="I225" i="132" s="1"/>
  <c r="G229" i="132"/>
  <c r="I229" i="132" s="1"/>
  <c r="G194" i="132"/>
  <c r="I194" i="132" s="1"/>
  <c r="G232" i="132"/>
  <c r="I232" i="132" s="1"/>
  <c r="G188" i="132"/>
  <c r="I188" i="132" s="1"/>
  <c r="G200" i="132"/>
  <c r="I200" i="132" s="1"/>
  <c r="G218" i="132"/>
  <c r="I218" i="132" s="1"/>
  <c r="G190" i="132"/>
  <c r="I190" i="132" s="1"/>
  <c r="G210" i="132"/>
  <c r="I210" i="132" s="1"/>
  <c r="G380" i="131"/>
  <c r="I373" i="131"/>
  <c r="I380" i="131" s="1"/>
  <c r="F844" i="132"/>
  <c r="G844" i="132" s="1"/>
  <c r="G522" i="132"/>
  <c r="I522" i="132" s="1"/>
  <c r="G526" i="132"/>
  <c r="I526" i="132" s="1"/>
  <c r="G530" i="132"/>
  <c r="I530" i="132" s="1"/>
  <c r="G534" i="132"/>
  <c r="I534" i="132" s="1"/>
  <c r="G538" i="132"/>
  <c r="I538" i="132" s="1"/>
  <c r="G563" i="132"/>
  <c r="I563" i="132" s="1"/>
  <c r="G542" i="132"/>
  <c r="I542" i="132" s="1"/>
  <c r="G545" i="132"/>
  <c r="I545" i="132" s="1"/>
  <c r="G549" i="132"/>
  <c r="I549" i="132" s="1"/>
  <c r="G553" i="132"/>
  <c r="I553" i="132" s="1"/>
  <c r="G567" i="132"/>
  <c r="I567" i="132" s="1"/>
  <c r="G557" i="132"/>
  <c r="I557" i="132" s="1"/>
  <c r="G523" i="132"/>
  <c r="I523" i="132" s="1"/>
  <c r="G527" i="132"/>
  <c r="I527" i="132" s="1"/>
  <c r="G531" i="132"/>
  <c r="I531" i="132" s="1"/>
  <c r="G535" i="132"/>
  <c r="I535" i="132" s="1"/>
  <c r="G539" i="132"/>
  <c r="I539" i="132" s="1"/>
  <c r="G564" i="132"/>
  <c r="I564" i="132" s="1"/>
  <c r="G543" i="132"/>
  <c r="I543" i="132" s="1"/>
  <c r="G546" i="132"/>
  <c r="I546" i="132" s="1"/>
  <c r="G550" i="132"/>
  <c r="I550" i="132" s="1"/>
  <c r="G554" i="132"/>
  <c r="I554" i="132" s="1"/>
  <c r="G558" i="132"/>
  <c r="I558" i="132" s="1"/>
  <c r="G520" i="132"/>
  <c r="I520" i="132" s="1"/>
  <c r="G524" i="132"/>
  <c r="I524" i="132" s="1"/>
  <c r="G528" i="132"/>
  <c r="I528" i="132" s="1"/>
  <c r="G532" i="132"/>
  <c r="I532" i="132" s="1"/>
  <c r="G536" i="132"/>
  <c r="I536" i="132" s="1"/>
  <c r="G561" i="132"/>
  <c r="I561" i="132" s="1"/>
  <c r="G540" i="132"/>
  <c r="I540" i="132" s="1"/>
  <c r="G565" i="132"/>
  <c r="I565" i="132" s="1"/>
  <c r="G547" i="132"/>
  <c r="I547" i="132" s="1"/>
  <c r="G551" i="132"/>
  <c r="I551" i="132" s="1"/>
  <c r="G555" i="132"/>
  <c r="I555" i="132" s="1"/>
  <c r="G559" i="132"/>
  <c r="I559" i="132" s="1"/>
  <c r="G521" i="132"/>
  <c r="I521" i="132" s="1"/>
  <c r="G525" i="132"/>
  <c r="I525" i="132" s="1"/>
  <c r="G529" i="132"/>
  <c r="I529" i="132" s="1"/>
  <c r="G533" i="132"/>
  <c r="I533" i="132" s="1"/>
  <c r="G537" i="132"/>
  <c r="I537" i="132" s="1"/>
  <c r="G562" i="132"/>
  <c r="I562" i="132" s="1"/>
  <c r="G541" i="132"/>
  <c r="I541" i="132" s="1"/>
  <c r="G566" i="132"/>
  <c r="I566" i="132" s="1"/>
  <c r="G544" i="132"/>
  <c r="I544" i="132" s="1"/>
  <c r="G548" i="132"/>
  <c r="I548" i="132" s="1"/>
  <c r="G552" i="132"/>
  <c r="I552" i="132" s="1"/>
  <c r="G556" i="132"/>
  <c r="I556" i="132" s="1"/>
  <c r="G519" i="132"/>
  <c r="I519" i="132" s="1"/>
  <c r="G560" i="132"/>
  <c r="I560" i="132" s="1"/>
  <c r="F255" i="104"/>
  <c r="G242" i="104" s="1"/>
  <c r="G518" i="104"/>
  <c r="I435" i="104"/>
  <c r="I518" i="104" s="1"/>
  <c r="F984" i="104"/>
  <c r="G663" i="104"/>
  <c r="I663" i="104" s="1"/>
  <c r="G657" i="104"/>
  <c r="I657" i="104" s="1"/>
  <c r="G658" i="104"/>
  <c r="I658" i="104" s="1"/>
  <c r="G661" i="104"/>
  <c r="I661" i="104" s="1"/>
  <c r="G654" i="104"/>
  <c r="I654" i="104" s="1"/>
  <c r="G670" i="104"/>
  <c r="I670" i="104" s="1"/>
  <c r="G664" i="104"/>
  <c r="I664" i="104" s="1"/>
  <c r="G659" i="104"/>
  <c r="I659" i="104" s="1"/>
  <c r="G652" i="104"/>
  <c r="I652" i="104" s="1"/>
  <c r="G668" i="104"/>
  <c r="I668" i="104" s="1"/>
  <c r="G655" i="104"/>
  <c r="I655" i="104" s="1"/>
  <c r="G665" i="104"/>
  <c r="I665" i="104" s="1"/>
  <c r="G666" i="104"/>
  <c r="I666" i="104" s="1"/>
  <c r="G653" i="104"/>
  <c r="I653" i="104" s="1"/>
  <c r="G669" i="104"/>
  <c r="I669" i="104" s="1"/>
  <c r="G662" i="104"/>
  <c r="I662" i="104" s="1"/>
  <c r="G656" i="104"/>
  <c r="I656" i="104" s="1"/>
  <c r="G667" i="104"/>
  <c r="I667" i="104" s="1"/>
  <c r="G660" i="104"/>
  <c r="I660" i="104" s="1"/>
  <c r="F14" i="117"/>
  <c r="P937" i="105"/>
  <c r="F37" i="117"/>
  <c r="P959" i="105"/>
  <c r="G837" i="132"/>
  <c r="F835" i="132"/>
  <c r="G835" i="132" s="1"/>
  <c r="G160" i="132"/>
  <c r="I160" i="132" s="1"/>
  <c r="G90" i="132"/>
  <c r="I90" i="132" s="1"/>
  <c r="G162" i="132"/>
  <c r="I162" i="132" s="1"/>
  <c r="G100" i="132"/>
  <c r="I100" i="132" s="1"/>
  <c r="G167" i="132"/>
  <c r="I167" i="132" s="1"/>
  <c r="G94" i="132"/>
  <c r="I94" i="132" s="1"/>
  <c r="G159" i="132"/>
  <c r="I159" i="132" s="1"/>
  <c r="G177" i="132"/>
  <c r="I177" i="132" s="1"/>
  <c r="G96" i="132"/>
  <c r="I96" i="132" s="1"/>
  <c r="G106" i="132"/>
  <c r="I106" i="132" s="1"/>
  <c r="G110" i="132"/>
  <c r="I110" i="132" s="1"/>
  <c r="G114" i="132"/>
  <c r="I114" i="132" s="1"/>
  <c r="G118" i="132"/>
  <c r="I118" i="132" s="1"/>
  <c r="G122" i="132"/>
  <c r="I122" i="132" s="1"/>
  <c r="G126" i="132"/>
  <c r="I126" i="132" s="1"/>
  <c r="G130" i="132"/>
  <c r="I130" i="132" s="1"/>
  <c r="G134" i="132"/>
  <c r="I134" i="132" s="1"/>
  <c r="G138" i="132"/>
  <c r="I138" i="132" s="1"/>
  <c r="G142" i="132"/>
  <c r="I142" i="132" s="1"/>
  <c r="G146" i="132"/>
  <c r="I146" i="132" s="1"/>
  <c r="G150" i="132"/>
  <c r="I150" i="132" s="1"/>
  <c r="G154" i="132"/>
  <c r="I154" i="132" s="1"/>
  <c r="G158" i="132"/>
  <c r="I158" i="132" s="1"/>
  <c r="G179" i="132"/>
  <c r="I179" i="132" s="1"/>
  <c r="G91" i="132"/>
  <c r="I91" i="132" s="1"/>
  <c r="G166" i="132"/>
  <c r="I166" i="132" s="1"/>
  <c r="G101" i="132"/>
  <c r="I101" i="132" s="1"/>
  <c r="G168" i="132"/>
  <c r="I168" i="132" s="1"/>
  <c r="G95" i="132"/>
  <c r="I95" i="132" s="1"/>
  <c r="G164" i="132"/>
  <c r="I164" i="132" s="1"/>
  <c r="G178" i="132"/>
  <c r="I178" i="132" s="1"/>
  <c r="G97" i="132"/>
  <c r="I97" i="132" s="1"/>
  <c r="G107" i="132"/>
  <c r="I107" i="132" s="1"/>
  <c r="G111" i="132"/>
  <c r="I111" i="132" s="1"/>
  <c r="G115" i="132"/>
  <c r="I115" i="132" s="1"/>
  <c r="G119" i="132"/>
  <c r="I119" i="132" s="1"/>
  <c r="G123" i="132"/>
  <c r="I123" i="132" s="1"/>
  <c r="G127" i="132"/>
  <c r="I127" i="132" s="1"/>
  <c r="G131" i="132"/>
  <c r="I131" i="132" s="1"/>
  <c r="G135" i="132"/>
  <c r="I135" i="132" s="1"/>
  <c r="G139" i="132"/>
  <c r="I139" i="132" s="1"/>
  <c r="G143" i="132"/>
  <c r="I143" i="132" s="1"/>
  <c r="G147" i="132"/>
  <c r="I147" i="132" s="1"/>
  <c r="G151" i="132"/>
  <c r="I151" i="132" s="1"/>
  <c r="G155" i="132"/>
  <c r="I155" i="132" s="1"/>
  <c r="G163" i="132"/>
  <c r="I163" i="132" s="1"/>
  <c r="G180" i="132"/>
  <c r="I180" i="132" s="1"/>
  <c r="G98" i="132"/>
  <c r="I98" i="132" s="1"/>
  <c r="G173" i="132"/>
  <c r="I173" i="132" s="1"/>
  <c r="G92" i="132"/>
  <c r="I92" i="132" s="1"/>
  <c r="G161" i="132"/>
  <c r="I161" i="132" s="1"/>
  <c r="G175" i="132"/>
  <c r="I175" i="132" s="1"/>
  <c r="G102" i="132"/>
  <c r="I102" i="132" s="1"/>
  <c r="G169" i="132"/>
  <c r="I169" i="132" s="1"/>
  <c r="G88" i="132"/>
  <c r="I88" i="132" s="1"/>
  <c r="G104" i="132"/>
  <c r="I104" i="132" s="1"/>
  <c r="G108" i="132"/>
  <c r="I108" i="132" s="1"/>
  <c r="G112" i="132"/>
  <c r="I112" i="132" s="1"/>
  <c r="G116" i="132"/>
  <c r="I116" i="132" s="1"/>
  <c r="G120" i="132"/>
  <c r="I120" i="132" s="1"/>
  <c r="G124" i="132"/>
  <c r="I124" i="132" s="1"/>
  <c r="G128" i="132"/>
  <c r="I128" i="132" s="1"/>
  <c r="G132" i="132"/>
  <c r="I132" i="132" s="1"/>
  <c r="G136" i="132"/>
  <c r="I136" i="132" s="1"/>
  <c r="G140" i="132"/>
  <c r="I140" i="132" s="1"/>
  <c r="G144" i="132"/>
  <c r="I144" i="132" s="1"/>
  <c r="G148" i="132"/>
  <c r="I148" i="132" s="1"/>
  <c r="G152" i="132"/>
  <c r="I152" i="132" s="1"/>
  <c r="G156" i="132"/>
  <c r="I156" i="132" s="1"/>
  <c r="G171" i="132"/>
  <c r="I171" i="132" s="1"/>
  <c r="G99" i="132"/>
  <c r="I99" i="132" s="1"/>
  <c r="G174" i="132"/>
  <c r="I174" i="132" s="1"/>
  <c r="G93" i="132"/>
  <c r="I93" i="132" s="1"/>
  <c r="G165" i="132"/>
  <c r="I165" i="132" s="1"/>
  <c r="G176" i="132"/>
  <c r="I176" i="132" s="1"/>
  <c r="G103" i="132"/>
  <c r="I103" i="132" s="1"/>
  <c r="G170" i="132"/>
  <c r="I170" i="132" s="1"/>
  <c r="G89" i="132"/>
  <c r="I89" i="132" s="1"/>
  <c r="G105" i="132"/>
  <c r="I105" i="132" s="1"/>
  <c r="G109" i="132"/>
  <c r="I109" i="132" s="1"/>
  <c r="G113" i="132"/>
  <c r="I113" i="132" s="1"/>
  <c r="G117" i="132"/>
  <c r="I117" i="132" s="1"/>
  <c r="G121" i="132"/>
  <c r="I121" i="132" s="1"/>
  <c r="G125" i="132"/>
  <c r="I125" i="132" s="1"/>
  <c r="G129" i="132"/>
  <c r="I129" i="132" s="1"/>
  <c r="G133" i="132"/>
  <c r="I133" i="132" s="1"/>
  <c r="G137" i="132"/>
  <c r="I137" i="132" s="1"/>
  <c r="G141" i="132"/>
  <c r="I141" i="132" s="1"/>
  <c r="G145" i="132"/>
  <c r="I145" i="132" s="1"/>
  <c r="G149" i="132"/>
  <c r="I149" i="132" s="1"/>
  <c r="G153" i="132"/>
  <c r="I153" i="132" s="1"/>
  <c r="G157" i="132"/>
  <c r="I157" i="132" s="1"/>
  <c r="G172" i="132"/>
  <c r="I172" i="132" s="1"/>
  <c r="G720" i="132"/>
  <c r="E730" i="131"/>
  <c r="E693" i="131"/>
  <c r="E823" i="131"/>
  <c r="H849" i="132"/>
  <c r="G432" i="131"/>
  <c r="G297" i="104"/>
  <c r="I258" i="104"/>
  <c r="I297" i="104" s="1"/>
  <c r="F974" i="104"/>
  <c r="G322" i="104"/>
  <c r="I322" i="104" s="1"/>
  <c r="G310" i="104"/>
  <c r="I310" i="104" s="1"/>
  <c r="G306" i="104"/>
  <c r="I306" i="104" s="1"/>
  <c r="G302" i="104"/>
  <c r="I302" i="104" s="1"/>
  <c r="G351" i="104"/>
  <c r="I351" i="104" s="1"/>
  <c r="G347" i="104"/>
  <c r="I347" i="104" s="1"/>
  <c r="G343" i="104"/>
  <c r="I343" i="104" s="1"/>
  <c r="G323" i="104"/>
  <c r="I323" i="104" s="1"/>
  <c r="G339" i="104"/>
  <c r="I339" i="104" s="1"/>
  <c r="G349" i="104"/>
  <c r="I349" i="104" s="1"/>
  <c r="G361" i="104"/>
  <c r="I361" i="104" s="1"/>
  <c r="G311" i="104"/>
  <c r="I311" i="104" s="1"/>
  <c r="G327" i="104"/>
  <c r="I327" i="104" s="1"/>
  <c r="G350" i="104"/>
  <c r="I350" i="104" s="1"/>
  <c r="G365" i="104"/>
  <c r="I365" i="104" s="1"/>
  <c r="G314" i="104"/>
  <c r="I314" i="104" s="1"/>
  <c r="G330" i="104"/>
  <c r="I330" i="104" s="1"/>
  <c r="G344" i="104"/>
  <c r="I344" i="104" s="1"/>
  <c r="G366" i="104"/>
  <c r="I366" i="104" s="1"/>
  <c r="G318" i="104"/>
  <c r="I318" i="104" s="1"/>
  <c r="G334" i="104"/>
  <c r="I334" i="104" s="1"/>
  <c r="G346" i="104"/>
  <c r="I346" i="104" s="1"/>
  <c r="G357" i="104"/>
  <c r="I357" i="104" s="1"/>
  <c r="G373" i="104"/>
  <c r="I373" i="104" s="1"/>
  <c r="G307" i="104"/>
  <c r="I307" i="104" s="1"/>
  <c r="G324" i="104"/>
  <c r="I324" i="104" s="1"/>
  <c r="G340" i="104"/>
  <c r="I340" i="104" s="1"/>
  <c r="G358" i="104"/>
  <c r="I358" i="104" s="1"/>
  <c r="G374" i="104"/>
  <c r="I374" i="104" s="1"/>
  <c r="G312" i="104"/>
  <c r="I312" i="104" s="1"/>
  <c r="G328" i="104"/>
  <c r="I328" i="104" s="1"/>
  <c r="G362" i="104"/>
  <c r="I362" i="104" s="1"/>
  <c r="G315" i="104"/>
  <c r="I315" i="104" s="1"/>
  <c r="G331" i="104"/>
  <c r="I331" i="104" s="1"/>
  <c r="G345" i="104"/>
  <c r="I345" i="104" s="1"/>
  <c r="G367" i="104"/>
  <c r="I367" i="104" s="1"/>
  <c r="G303" i="104"/>
  <c r="I303" i="104" s="1"/>
  <c r="G319" i="104"/>
  <c r="I319" i="104" s="1"/>
  <c r="G335" i="104"/>
  <c r="I335" i="104" s="1"/>
  <c r="G354" i="104"/>
  <c r="I354" i="104" s="1"/>
  <c r="G370" i="104"/>
  <c r="I370" i="104" s="1"/>
  <c r="G308" i="104"/>
  <c r="I308" i="104" s="1"/>
  <c r="G325" i="104"/>
  <c r="I325" i="104" s="1"/>
  <c r="G341" i="104"/>
  <c r="I341" i="104" s="1"/>
  <c r="G359" i="104"/>
  <c r="I359" i="104" s="1"/>
  <c r="G375" i="104"/>
  <c r="I375" i="104" s="1"/>
  <c r="G313" i="104"/>
  <c r="I313" i="104" s="1"/>
  <c r="G329" i="104"/>
  <c r="I329" i="104" s="1"/>
  <c r="G363" i="104"/>
  <c r="I363" i="104" s="1"/>
  <c r="G316" i="104"/>
  <c r="I316" i="104" s="1"/>
  <c r="G332" i="104"/>
  <c r="I332" i="104" s="1"/>
  <c r="G352" i="104"/>
  <c r="I352" i="104" s="1"/>
  <c r="G368" i="104"/>
  <c r="I368" i="104" s="1"/>
  <c r="G304" i="104"/>
  <c r="I304" i="104" s="1"/>
  <c r="G320" i="104"/>
  <c r="I320" i="104" s="1"/>
  <c r="G336" i="104"/>
  <c r="I336" i="104" s="1"/>
  <c r="G355" i="104"/>
  <c r="I355" i="104" s="1"/>
  <c r="G371" i="104"/>
  <c r="I371" i="104" s="1"/>
  <c r="G309" i="104"/>
  <c r="I309" i="104" s="1"/>
  <c r="G338" i="104"/>
  <c r="I338" i="104" s="1"/>
  <c r="G348" i="104"/>
  <c r="I348" i="104" s="1"/>
  <c r="G360" i="104"/>
  <c r="I360" i="104" s="1"/>
  <c r="G376" i="104"/>
  <c r="I376" i="104" s="1"/>
  <c r="G326" i="104"/>
  <c r="I326" i="104" s="1"/>
  <c r="G342" i="104"/>
  <c r="I342" i="104" s="1"/>
  <c r="G364" i="104"/>
  <c r="I364" i="104" s="1"/>
  <c r="G301" i="104"/>
  <c r="I301" i="104" s="1"/>
  <c r="G317" i="104"/>
  <c r="I317" i="104" s="1"/>
  <c r="G333" i="104"/>
  <c r="I333" i="104" s="1"/>
  <c r="G353" i="104"/>
  <c r="I353" i="104" s="1"/>
  <c r="G369" i="104"/>
  <c r="I369" i="104" s="1"/>
  <c r="G305" i="104"/>
  <c r="I305" i="104" s="1"/>
  <c r="G321" i="104"/>
  <c r="I321" i="104" s="1"/>
  <c r="G337" i="104"/>
  <c r="I337" i="104" s="1"/>
  <c r="G356" i="104"/>
  <c r="I356" i="104" s="1"/>
  <c r="G372" i="104"/>
  <c r="I372" i="104" s="1"/>
  <c r="G574" i="104"/>
  <c r="K144" i="105"/>
  <c r="F23" i="117"/>
  <c r="P945" i="105"/>
  <c r="K964" i="105"/>
  <c r="O964" i="105"/>
  <c r="J965" i="105"/>
  <c r="H845" i="131"/>
  <c r="J954" i="105" l="1"/>
  <c r="J966" i="105" s="1"/>
  <c r="E876" i="59"/>
  <c r="G861" i="132"/>
  <c r="G855" i="132"/>
  <c r="I855" i="132" s="1"/>
  <c r="F430" i="131"/>
  <c r="G430" i="131" s="1"/>
  <c r="F569" i="131"/>
  <c r="G569" i="131" s="1"/>
  <c r="I289" i="131"/>
  <c r="F252" i="131"/>
  <c r="G252" i="131" s="1"/>
  <c r="I252" i="131" s="1"/>
  <c r="J252" i="131" s="1"/>
  <c r="F573" i="131"/>
  <c r="G573" i="131" s="1"/>
  <c r="I573" i="131" s="1"/>
  <c r="J573" i="131" s="1"/>
  <c r="F423" i="131"/>
  <c r="G423" i="131" s="1"/>
  <c r="I423" i="131" s="1"/>
  <c r="J423" i="131" s="1"/>
  <c r="F516" i="131"/>
  <c r="G516" i="131" s="1"/>
  <c r="F182" i="131"/>
  <c r="G182" i="131" s="1"/>
  <c r="F624" i="131"/>
  <c r="G624" i="131" s="1"/>
  <c r="F22" i="117"/>
  <c r="P944" i="105"/>
  <c r="G289" i="131"/>
  <c r="G861" i="131"/>
  <c r="F851" i="131"/>
  <c r="G833" i="131" s="1"/>
  <c r="F290" i="131"/>
  <c r="G290" i="131" s="1"/>
  <c r="I290" i="131" s="1"/>
  <c r="J290" i="131" s="1"/>
  <c r="F381" i="131"/>
  <c r="G381" i="131" s="1"/>
  <c r="I381" i="131" s="1"/>
  <c r="J381" i="131" s="1"/>
  <c r="F371" i="131"/>
  <c r="G371" i="131" s="1"/>
  <c r="F691" i="131"/>
  <c r="G691" i="131" s="1"/>
  <c r="F648" i="131"/>
  <c r="G648" i="131" s="1"/>
  <c r="I648" i="131" s="1"/>
  <c r="J648" i="131" s="1"/>
  <c r="F85" i="131"/>
  <c r="G85" i="131" s="1"/>
  <c r="I85" i="131" s="1"/>
  <c r="J85" i="131" s="1"/>
  <c r="F69" i="131"/>
  <c r="G69" i="131" s="1"/>
  <c r="F236" i="131"/>
  <c r="G236" i="131" s="1"/>
  <c r="F598" i="131"/>
  <c r="G598" i="131" s="1"/>
  <c r="I598" i="131" s="1"/>
  <c r="J598" i="131" s="1"/>
  <c r="G856" i="131"/>
  <c r="I856" i="131" s="1"/>
  <c r="G857" i="131"/>
  <c r="I857" i="131" s="1"/>
  <c r="G854" i="131"/>
  <c r="G858" i="132"/>
  <c r="I854" i="132"/>
  <c r="I858" i="132" s="1"/>
  <c r="G1000" i="104"/>
  <c r="J967" i="105"/>
  <c r="O966" i="105"/>
  <c r="K966" i="105"/>
  <c r="P966" i="105" s="1"/>
  <c r="F42" i="117"/>
  <c r="E42" i="117"/>
  <c r="P964" i="105"/>
  <c r="O965" i="105"/>
  <c r="K965" i="105"/>
  <c r="P965" i="105" s="1"/>
  <c r="G862" i="131"/>
  <c r="H839" i="131"/>
  <c r="I371" i="131"/>
  <c r="J371" i="131" s="1"/>
  <c r="H976" i="104"/>
  <c r="H838" i="131"/>
  <c r="F995" i="104"/>
  <c r="H974" i="104"/>
  <c r="E951" i="105"/>
  <c r="K688" i="105"/>
  <c r="E12" i="117"/>
  <c r="D11" i="124"/>
  <c r="K938" i="105"/>
  <c r="H862" i="132"/>
  <c r="G785" i="105"/>
  <c r="G925" i="105" s="1"/>
  <c r="G926" i="105" s="1"/>
  <c r="F970" i="104"/>
  <c r="G145" i="104"/>
  <c r="I145" i="104" s="1"/>
  <c r="G143" i="104"/>
  <c r="I143" i="104" s="1"/>
  <c r="G140" i="104"/>
  <c r="I140" i="104" s="1"/>
  <c r="G141" i="104"/>
  <c r="I141" i="104" s="1"/>
  <c r="G144" i="104"/>
  <c r="I144" i="104" s="1"/>
  <c r="G138" i="104"/>
  <c r="I138" i="104" s="1"/>
  <c r="G142" i="104"/>
  <c r="I142" i="104" s="1"/>
  <c r="G139" i="104"/>
  <c r="I139" i="104" s="1"/>
  <c r="G129" i="104"/>
  <c r="I129" i="104" s="1"/>
  <c r="G136" i="104"/>
  <c r="I136" i="104" s="1"/>
  <c r="G116" i="104"/>
  <c r="I116" i="104" s="1"/>
  <c r="G126" i="104"/>
  <c r="I126" i="104" s="1"/>
  <c r="G115" i="104"/>
  <c r="I115" i="104" s="1"/>
  <c r="G117" i="104"/>
  <c r="I117" i="104" s="1"/>
  <c r="G132" i="104"/>
  <c r="I132" i="104" s="1"/>
  <c r="G122" i="104"/>
  <c r="I122" i="104" s="1"/>
  <c r="G121" i="104"/>
  <c r="I121" i="104" s="1"/>
  <c r="G120" i="104"/>
  <c r="I120" i="104" s="1"/>
  <c r="G135" i="104"/>
  <c r="I135" i="104" s="1"/>
  <c r="G119" i="104"/>
  <c r="I119" i="104" s="1"/>
  <c r="G111" i="104"/>
  <c r="I111" i="104" s="1"/>
  <c r="G137" i="104"/>
  <c r="I137" i="104" s="1"/>
  <c r="G128" i="104"/>
  <c r="I128" i="104" s="1"/>
  <c r="G112" i="104"/>
  <c r="I112" i="104" s="1"/>
  <c r="G114" i="104"/>
  <c r="I114" i="104" s="1"/>
  <c r="G113" i="104"/>
  <c r="I113" i="104" s="1"/>
  <c r="G131" i="104"/>
  <c r="I131" i="104" s="1"/>
  <c r="G134" i="104"/>
  <c r="I134" i="104" s="1"/>
  <c r="G133" i="104"/>
  <c r="I133" i="104" s="1"/>
  <c r="G123" i="104"/>
  <c r="I123" i="104" s="1"/>
  <c r="G127" i="104"/>
  <c r="I127" i="104" s="1"/>
  <c r="G130" i="104"/>
  <c r="I130" i="104" s="1"/>
  <c r="G118" i="104"/>
  <c r="I118" i="104" s="1"/>
  <c r="G124" i="104"/>
  <c r="I124" i="104" s="1"/>
  <c r="F740" i="132"/>
  <c r="G740" i="132" s="1"/>
  <c r="I740" i="132" s="1"/>
  <c r="J740" i="132" s="1"/>
  <c r="F818" i="132"/>
  <c r="G818" i="132" s="1"/>
  <c r="H847" i="132"/>
  <c r="I847" i="132" s="1"/>
  <c r="F13" i="117"/>
  <c r="P936" i="105"/>
  <c r="H835" i="132"/>
  <c r="I835" i="132" s="1"/>
  <c r="H915" i="59"/>
  <c r="Q915" i="59" s="1"/>
  <c r="N966" i="105" s="1"/>
  <c r="Q914" i="59"/>
  <c r="N965" i="105" s="1"/>
  <c r="F861" i="104"/>
  <c r="G861" i="104" s="1"/>
  <c r="F825" i="104"/>
  <c r="G825" i="104" s="1"/>
  <c r="F812" i="104"/>
  <c r="G812" i="104" s="1"/>
  <c r="I812" i="104" s="1"/>
  <c r="J812" i="104" s="1"/>
  <c r="F851" i="104"/>
  <c r="G851" i="104" s="1"/>
  <c r="E785" i="105"/>
  <c r="E925" i="105" s="1"/>
  <c r="E926" i="105" s="1"/>
  <c r="I690" i="131"/>
  <c r="H844" i="132"/>
  <c r="I844" i="132" s="1"/>
  <c r="I571" i="104"/>
  <c r="I681" i="131"/>
  <c r="H973" i="104"/>
  <c r="G515" i="131"/>
  <c r="I432" i="131"/>
  <c r="I515" i="131" s="1"/>
  <c r="I720" i="132"/>
  <c r="I727" i="132" s="1"/>
  <c r="G727" i="132"/>
  <c r="H840" i="131"/>
  <c r="F983" i="104"/>
  <c r="G640" i="104"/>
  <c r="I640" i="104" s="1"/>
  <c r="G632" i="104"/>
  <c r="I632" i="104" s="1"/>
  <c r="G647" i="104"/>
  <c r="I647" i="104" s="1"/>
  <c r="G638" i="104"/>
  <c r="I638" i="104" s="1"/>
  <c r="G641" i="104"/>
  <c r="I641" i="104" s="1"/>
  <c r="G630" i="104"/>
  <c r="I630" i="104" s="1"/>
  <c r="G634" i="104"/>
  <c r="I634" i="104" s="1"/>
  <c r="G646" i="104"/>
  <c r="I646" i="104" s="1"/>
  <c r="G644" i="104"/>
  <c r="I644" i="104" s="1"/>
  <c r="G623" i="104"/>
  <c r="I623" i="104" s="1"/>
  <c r="G624" i="104"/>
  <c r="I624" i="104" s="1"/>
  <c r="G643" i="104"/>
  <c r="I643" i="104" s="1"/>
  <c r="G637" i="104"/>
  <c r="I637" i="104" s="1"/>
  <c r="G639" i="104"/>
  <c r="I639" i="104" s="1"/>
  <c r="G642" i="104"/>
  <c r="I642" i="104" s="1"/>
  <c r="G636" i="104"/>
  <c r="I636" i="104" s="1"/>
  <c r="G631" i="104"/>
  <c r="I631" i="104" s="1"/>
  <c r="G633" i="104"/>
  <c r="I633" i="104" s="1"/>
  <c r="G635" i="104"/>
  <c r="I635" i="104" s="1"/>
  <c r="G629" i="104"/>
  <c r="I629" i="104" s="1"/>
  <c r="G626" i="104"/>
  <c r="I626" i="104" s="1"/>
  <c r="G627" i="104"/>
  <c r="I627" i="104" s="1"/>
  <c r="G628" i="104"/>
  <c r="I628" i="104" s="1"/>
  <c r="G625" i="104"/>
  <c r="I625" i="104" s="1"/>
  <c r="G645" i="104"/>
  <c r="I645" i="104" s="1"/>
  <c r="F624" i="132"/>
  <c r="G624" i="132" s="1"/>
  <c r="I624" i="132" s="1"/>
  <c r="F573" i="132"/>
  <c r="G573" i="132" s="1"/>
  <c r="I573" i="132" s="1"/>
  <c r="J573" i="132" s="1"/>
  <c r="F569" i="132"/>
  <c r="G569" i="132" s="1"/>
  <c r="I569" i="132" s="1"/>
  <c r="J569" i="132" s="1"/>
  <c r="F682" i="132"/>
  <c r="G682" i="132" s="1"/>
  <c r="I682" i="132" s="1"/>
  <c r="J682" i="132" s="1"/>
  <c r="F598" i="132"/>
  <c r="G598" i="132" s="1"/>
  <c r="I598" i="132" s="1"/>
  <c r="J598" i="132" s="1"/>
  <c r="F691" i="132"/>
  <c r="G691" i="132" s="1"/>
  <c r="F648" i="132"/>
  <c r="G648" i="132" s="1"/>
  <c r="I648" i="132" s="1"/>
  <c r="J648" i="132" s="1"/>
  <c r="F516" i="132"/>
  <c r="G516" i="132" s="1"/>
  <c r="I516" i="132" s="1"/>
  <c r="J516" i="132" s="1"/>
  <c r="F423" i="132"/>
  <c r="G423" i="132" s="1"/>
  <c r="F252" i="132"/>
  <c r="G252" i="132" s="1"/>
  <c r="F182" i="132"/>
  <c r="G182" i="132" s="1"/>
  <c r="I182" i="132" s="1"/>
  <c r="J182" i="132" s="1"/>
  <c r="F371" i="132"/>
  <c r="G371" i="132" s="1"/>
  <c r="I371" i="132" s="1"/>
  <c r="J371" i="132" s="1"/>
  <c r="F236" i="132"/>
  <c r="G236" i="132" s="1"/>
  <c r="F290" i="132"/>
  <c r="G290" i="132" s="1"/>
  <c r="F85" i="132"/>
  <c r="G85" i="132" s="1"/>
  <c r="I85" i="132" s="1"/>
  <c r="J85" i="132" s="1"/>
  <c r="F430" i="132"/>
  <c r="G430" i="132" s="1"/>
  <c r="I430" i="132" s="1"/>
  <c r="J430" i="132" s="1"/>
  <c r="F381" i="132"/>
  <c r="G381" i="132" s="1"/>
  <c r="F69" i="132"/>
  <c r="G69" i="132" s="1"/>
  <c r="H840" i="132"/>
  <c r="I840" i="132" s="1"/>
  <c r="I381" i="132"/>
  <c r="J381" i="132" s="1"/>
  <c r="H998" i="104"/>
  <c r="E40" i="117" s="1"/>
  <c r="I875" i="104"/>
  <c r="H842" i="131"/>
  <c r="I430" i="131"/>
  <c r="J430" i="131" s="1"/>
  <c r="F821" i="132"/>
  <c r="F712" i="132"/>
  <c r="G712" i="132" s="1"/>
  <c r="I712" i="132" s="1"/>
  <c r="J712" i="132" s="1"/>
  <c r="F718" i="132"/>
  <c r="G718" i="132" s="1"/>
  <c r="I718" i="132" s="1"/>
  <c r="J718" i="132" s="1"/>
  <c r="F728" i="132"/>
  <c r="G728" i="132" s="1"/>
  <c r="F699" i="132"/>
  <c r="G699" i="132" s="1"/>
  <c r="K785" i="105"/>
  <c r="O785" i="105"/>
  <c r="I824" i="104"/>
  <c r="F705" i="104"/>
  <c r="G674" i="104" s="1"/>
  <c r="H846" i="131"/>
  <c r="H833" i="131"/>
  <c r="I69" i="131"/>
  <c r="J69" i="131" s="1"/>
  <c r="I827" i="104"/>
  <c r="I850" i="104" s="1"/>
  <c r="G850" i="104"/>
  <c r="F865" i="132"/>
  <c r="H834" i="131"/>
  <c r="J925" i="105"/>
  <c r="F1001" i="104"/>
  <c r="G999" i="104"/>
  <c r="I999" i="104" s="1"/>
  <c r="H843" i="132"/>
  <c r="I843" i="132" s="1"/>
  <c r="P960" i="105"/>
  <c r="F38" i="117"/>
  <c r="H841" i="131"/>
  <c r="H975" i="104"/>
  <c r="H837" i="132"/>
  <c r="I837" i="132" s="1"/>
  <c r="I252" i="132"/>
  <c r="J252" i="132" s="1"/>
  <c r="D24" i="124"/>
  <c r="E24" i="124" s="1"/>
  <c r="K949" i="105"/>
  <c r="G817" i="131"/>
  <c r="G690" i="131"/>
  <c r="G571" i="104"/>
  <c r="G681" i="131"/>
  <c r="I861" i="131"/>
  <c r="G863" i="131"/>
  <c r="E731" i="131"/>
  <c r="E820" i="131"/>
  <c r="E822" i="131" s="1"/>
  <c r="E694" i="131"/>
  <c r="H978" i="104"/>
  <c r="I242" i="104"/>
  <c r="G622" i="104"/>
  <c r="H848" i="131"/>
  <c r="H981" i="104"/>
  <c r="H971" i="104"/>
  <c r="E26" i="117"/>
  <c r="F988" i="104"/>
  <c r="G981" i="104" s="1"/>
  <c r="G863" i="132"/>
  <c r="I861" i="132"/>
  <c r="I863" i="132" s="1"/>
  <c r="G824" i="104"/>
  <c r="F25" i="117"/>
  <c r="P947" i="105"/>
  <c r="G855" i="131"/>
  <c r="I855" i="131" s="1"/>
  <c r="G568" i="131"/>
  <c r="I518" i="131"/>
  <c r="I568" i="131" s="1"/>
  <c r="I845" i="132"/>
  <c r="F28" i="117"/>
  <c r="P950" i="105"/>
  <c r="G671" i="104"/>
  <c r="E914" i="59"/>
  <c r="E915" i="59" s="1"/>
  <c r="E908" i="59"/>
  <c r="H841" i="132"/>
  <c r="I841" i="132" s="1"/>
  <c r="I423" i="132"/>
  <c r="J423" i="132" s="1"/>
  <c r="G711" i="131"/>
  <c r="H833" i="132"/>
  <c r="I833" i="132" s="1"/>
  <c r="I851" i="132" s="1"/>
  <c r="I69" i="132"/>
  <c r="J69" i="132" s="1"/>
  <c r="G993" i="104"/>
  <c r="G839" i="132"/>
  <c r="I817" i="131"/>
  <c r="I235" i="131"/>
  <c r="I181" i="131"/>
  <c r="H850" i="132"/>
  <c r="I850" i="132" s="1"/>
  <c r="I691" i="132"/>
  <c r="J691" i="132" s="1"/>
  <c r="G579" i="104"/>
  <c r="I574" i="104"/>
  <c r="I579" i="104" s="1"/>
  <c r="K954" i="105"/>
  <c r="O954" i="105"/>
  <c r="F972" i="104"/>
  <c r="G972" i="104" s="1"/>
  <c r="G248" i="104"/>
  <c r="I248" i="104" s="1"/>
  <c r="G243" i="104"/>
  <c r="I243" i="104" s="1"/>
  <c r="G247" i="104"/>
  <c r="I247" i="104" s="1"/>
  <c r="G253" i="104"/>
  <c r="I253" i="104" s="1"/>
  <c r="G254" i="104"/>
  <c r="I254" i="104" s="1"/>
  <c r="G249" i="104"/>
  <c r="I249" i="104" s="1"/>
  <c r="G250" i="104"/>
  <c r="I250" i="104" s="1"/>
  <c r="G245" i="104"/>
  <c r="I245" i="104" s="1"/>
  <c r="G252" i="104"/>
  <c r="I252" i="104" s="1"/>
  <c r="G246" i="104"/>
  <c r="I246" i="104" s="1"/>
  <c r="G251" i="104"/>
  <c r="I251" i="104" s="1"/>
  <c r="G244" i="104"/>
  <c r="I244" i="104" s="1"/>
  <c r="F740" i="131"/>
  <c r="G740" i="131" s="1"/>
  <c r="I740" i="131" s="1"/>
  <c r="J740" i="131" s="1"/>
  <c r="F818" i="131"/>
  <c r="G818" i="131" s="1"/>
  <c r="H839" i="132"/>
  <c r="I839" i="132" s="1"/>
  <c r="G835" i="131"/>
  <c r="G698" i="132"/>
  <c r="I697" i="132"/>
  <c r="I698" i="132" s="1"/>
  <c r="I699" i="132" s="1"/>
  <c r="J699" i="132" s="1"/>
  <c r="H837" i="131"/>
  <c r="H842" i="132"/>
  <c r="I842" i="132" s="1"/>
  <c r="H977" i="104"/>
  <c r="F12" i="117"/>
  <c r="P935" i="105"/>
  <c r="F821" i="131"/>
  <c r="F712" i="131"/>
  <c r="G712" i="131" s="1"/>
  <c r="I712" i="131" s="1"/>
  <c r="J712" i="131" s="1"/>
  <c r="F718" i="131"/>
  <c r="G718" i="131" s="1"/>
  <c r="I718" i="131" s="1"/>
  <c r="J718" i="131" s="1"/>
  <c r="F728" i="131"/>
  <c r="G728" i="131" s="1"/>
  <c r="F699" i="131"/>
  <c r="G699" i="131" s="1"/>
  <c r="I699" i="131" s="1"/>
  <c r="J699" i="131" s="1"/>
  <c r="G110" i="104"/>
  <c r="G862" i="132"/>
  <c r="I862" i="132" s="1"/>
  <c r="H838" i="132"/>
  <c r="I838" i="132" s="1"/>
  <c r="I290" i="132"/>
  <c r="J290" i="132" s="1"/>
  <c r="I624" i="131"/>
  <c r="H847" i="131"/>
  <c r="E731" i="132"/>
  <c r="E820" i="132"/>
  <c r="E822" i="132" s="1"/>
  <c r="E694" i="132"/>
  <c r="F986" i="104"/>
  <c r="G720" i="104"/>
  <c r="I720" i="104" s="1"/>
  <c r="G736" i="104"/>
  <c r="I736" i="104" s="1"/>
  <c r="G752" i="104"/>
  <c r="I752" i="104" s="1"/>
  <c r="G767" i="104"/>
  <c r="I767" i="104" s="1"/>
  <c r="G784" i="104"/>
  <c r="I784" i="104" s="1"/>
  <c r="G715" i="104"/>
  <c r="I715" i="104" s="1"/>
  <c r="G731" i="104"/>
  <c r="I731" i="104" s="1"/>
  <c r="G747" i="104"/>
  <c r="I747" i="104" s="1"/>
  <c r="G763" i="104"/>
  <c r="I763" i="104" s="1"/>
  <c r="G785" i="104"/>
  <c r="I785" i="104" s="1"/>
  <c r="G716" i="104"/>
  <c r="I716" i="104" s="1"/>
  <c r="G732" i="104"/>
  <c r="I732" i="104" s="1"/>
  <c r="G748" i="104"/>
  <c r="I748" i="104" s="1"/>
  <c r="G770" i="104"/>
  <c r="I770" i="104" s="1"/>
  <c r="G787" i="104"/>
  <c r="I787" i="104" s="1"/>
  <c r="G711" i="104"/>
  <c r="I711" i="104" s="1"/>
  <c r="G727" i="104"/>
  <c r="I727" i="104" s="1"/>
  <c r="G743" i="104"/>
  <c r="I743" i="104" s="1"/>
  <c r="G759" i="104"/>
  <c r="I759" i="104" s="1"/>
  <c r="G782" i="104"/>
  <c r="I782" i="104" s="1"/>
  <c r="G721" i="104"/>
  <c r="I721" i="104" s="1"/>
  <c r="G737" i="104"/>
  <c r="I737" i="104" s="1"/>
  <c r="G753" i="104"/>
  <c r="I753" i="104" s="1"/>
  <c r="G774" i="104"/>
  <c r="I774" i="104" s="1"/>
  <c r="G722" i="104"/>
  <c r="I722" i="104" s="1"/>
  <c r="G738" i="104"/>
  <c r="I738" i="104" s="1"/>
  <c r="G754" i="104"/>
  <c r="I754" i="104" s="1"/>
  <c r="G768" i="104"/>
  <c r="I768" i="104" s="1"/>
  <c r="G786" i="104"/>
  <c r="I786" i="104" s="1"/>
  <c r="G717" i="104"/>
  <c r="I717" i="104" s="1"/>
  <c r="G733" i="104"/>
  <c r="I733" i="104" s="1"/>
  <c r="G749" i="104"/>
  <c r="I749" i="104" s="1"/>
  <c r="G771" i="104"/>
  <c r="I771" i="104" s="1"/>
  <c r="G718" i="104"/>
  <c r="I718" i="104" s="1"/>
  <c r="G734" i="104"/>
  <c r="I734" i="104" s="1"/>
  <c r="G750" i="104"/>
  <c r="I750" i="104" s="1"/>
  <c r="G772" i="104"/>
  <c r="I772" i="104" s="1"/>
  <c r="G712" i="104"/>
  <c r="I712" i="104" s="1"/>
  <c r="G728" i="104"/>
  <c r="I728" i="104" s="1"/>
  <c r="G744" i="104"/>
  <c r="I744" i="104" s="1"/>
  <c r="G760" i="104"/>
  <c r="I760" i="104" s="1"/>
  <c r="G775" i="104"/>
  <c r="I775" i="104" s="1"/>
  <c r="G723" i="104"/>
  <c r="I723" i="104" s="1"/>
  <c r="G739" i="104"/>
  <c r="I739" i="104" s="1"/>
  <c r="G755" i="104"/>
  <c r="I755" i="104" s="1"/>
  <c r="G769" i="104"/>
  <c r="I769" i="104" s="1"/>
  <c r="G724" i="104"/>
  <c r="I724" i="104" s="1"/>
  <c r="G740" i="104"/>
  <c r="I740" i="104" s="1"/>
  <c r="G756" i="104"/>
  <c r="I756" i="104" s="1"/>
  <c r="G779" i="104"/>
  <c r="I779" i="104" s="1"/>
  <c r="G719" i="104"/>
  <c r="I719" i="104" s="1"/>
  <c r="G735" i="104"/>
  <c r="I735" i="104" s="1"/>
  <c r="G751" i="104"/>
  <c r="I751" i="104" s="1"/>
  <c r="G773" i="104"/>
  <c r="I773" i="104" s="1"/>
  <c r="G713" i="104"/>
  <c r="I713" i="104" s="1"/>
  <c r="G729" i="104"/>
  <c r="I729" i="104" s="1"/>
  <c r="G745" i="104"/>
  <c r="I745" i="104" s="1"/>
  <c r="G761" i="104"/>
  <c r="I761" i="104" s="1"/>
  <c r="G783" i="104"/>
  <c r="I783" i="104" s="1"/>
  <c r="G714" i="104"/>
  <c r="I714" i="104" s="1"/>
  <c r="G730" i="104"/>
  <c r="I730" i="104" s="1"/>
  <c r="G746" i="104"/>
  <c r="I746" i="104" s="1"/>
  <c r="G762" i="104"/>
  <c r="I762" i="104" s="1"/>
  <c r="G725" i="104"/>
  <c r="I725" i="104" s="1"/>
  <c r="G741" i="104"/>
  <c r="I741" i="104" s="1"/>
  <c r="G757" i="104"/>
  <c r="I757" i="104" s="1"/>
  <c r="G780" i="104"/>
  <c r="I780" i="104" s="1"/>
  <c r="G710" i="104"/>
  <c r="I710" i="104" s="1"/>
  <c r="G726" i="104"/>
  <c r="I726" i="104" s="1"/>
  <c r="G742" i="104"/>
  <c r="I742" i="104" s="1"/>
  <c r="G758" i="104"/>
  <c r="I758" i="104" s="1"/>
  <c r="G781" i="104"/>
  <c r="I781" i="104" s="1"/>
  <c r="G766" i="104"/>
  <c r="G778" i="104"/>
  <c r="G709" i="104"/>
  <c r="I671" i="104"/>
  <c r="G834" i="132"/>
  <c r="I834" i="132" s="1"/>
  <c r="G849" i="132"/>
  <c r="I849" i="132" s="1"/>
  <c r="G848" i="132"/>
  <c r="I848" i="132" s="1"/>
  <c r="G846" i="132"/>
  <c r="I846" i="132" s="1"/>
  <c r="E805" i="104"/>
  <c r="H836" i="132"/>
  <c r="I836" i="132" s="1"/>
  <c r="I236" i="132"/>
  <c r="J236" i="132" s="1"/>
  <c r="H987" i="104"/>
  <c r="G235" i="131"/>
  <c r="G181" i="131"/>
  <c r="E11" i="117"/>
  <c r="G819" i="132" l="1"/>
  <c r="G834" i="131"/>
  <c r="I834" i="131" s="1"/>
  <c r="G848" i="131"/>
  <c r="G979" i="104"/>
  <c r="G838" i="131"/>
  <c r="G850" i="131"/>
  <c r="I848" i="131"/>
  <c r="G846" i="131"/>
  <c r="I846" i="131" s="1"/>
  <c r="G845" i="131"/>
  <c r="I845" i="131" s="1"/>
  <c r="G843" i="131"/>
  <c r="F865" i="131"/>
  <c r="F859" i="131" s="1"/>
  <c r="G859" i="131" s="1"/>
  <c r="G839" i="131"/>
  <c r="I839" i="131" s="1"/>
  <c r="G847" i="131"/>
  <c r="I847" i="131" s="1"/>
  <c r="G844" i="131"/>
  <c r="G836" i="131"/>
  <c r="G849" i="131"/>
  <c r="G842" i="131"/>
  <c r="I842" i="131" s="1"/>
  <c r="G840" i="131"/>
  <c r="I840" i="131" s="1"/>
  <c r="G692" i="131"/>
  <c r="I833" i="131"/>
  <c r="G837" i="131"/>
  <c r="I837" i="131" s="1"/>
  <c r="G841" i="131"/>
  <c r="I841" i="131" s="1"/>
  <c r="I692" i="132"/>
  <c r="J624" i="132"/>
  <c r="J692" i="132" s="1"/>
  <c r="F730" i="131"/>
  <c r="G730" i="131" s="1"/>
  <c r="F693" i="131"/>
  <c r="G693" i="131" s="1"/>
  <c r="F823" i="131"/>
  <c r="G822" i="131" s="1"/>
  <c r="O24" i="124"/>
  <c r="H24" i="124"/>
  <c r="H38" i="124" s="1"/>
  <c r="E38" i="124"/>
  <c r="J624" i="131"/>
  <c r="I110" i="104"/>
  <c r="I146" i="104" s="1"/>
  <c r="G146" i="104"/>
  <c r="G969" i="104"/>
  <c r="I969" i="104" s="1"/>
  <c r="G971" i="104"/>
  <c r="I971" i="104" s="1"/>
  <c r="G975" i="104"/>
  <c r="I975" i="104" s="1"/>
  <c r="G978" i="104"/>
  <c r="G977" i="104"/>
  <c r="G973" i="104"/>
  <c r="I973" i="104" s="1"/>
  <c r="G982" i="104"/>
  <c r="I982" i="104" s="1"/>
  <c r="G976" i="104"/>
  <c r="I976" i="104" s="1"/>
  <c r="I255" i="104"/>
  <c r="I674" i="104"/>
  <c r="G729" i="132"/>
  <c r="J875" i="104"/>
  <c r="I954" i="104"/>
  <c r="J954" i="104" s="1"/>
  <c r="G983" i="104"/>
  <c r="I728" i="132"/>
  <c r="G255" i="104"/>
  <c r="E19" i="117"/>
  <c r="G788" i="104"/>
  <c r="I778" i="104"/>
  <c r="I788" i="104" s="1"/>
  <c r="E31" i="117"/>
  <c r="I766" i="104"/>
  <c r="I776" i="104" s="1"/>
  <c r="G776" i="104"/>
  <c r="G819" i="131"/>
  <c r="H980" i="104"/>
  <c r="H835" i="131"/>
  <c r="I835" i="131" s="1"/>
  <c r="I182" i="131"/>
  <c r="J182" i="131" s="1"/>
  <c r="J863" i="132"/>
  <c r="J864" i="132" s="1"/>
  <c r="G968" i="104"/>
  <c r="E14" i="117"/>
  <c r="O925" i="105"/>
  <c r="K925" i="105"/>
  <c r="J926" i="105"/>
  <c r="F866" i="132"/>
  <c r="G864" i="132" s="1"/>
  <c r="F859" i="132"/>
  <c r="G859" i="132" s="1"/>
  <c r="I859" i="132" s="1"/>
  <c r="J859" i="132" s="1"/>
  <c r="F852" i="132"/>
  <c r="G852" i="132" s="1"/>
  <c r="I852" i="132" s="1"/>
  <c r="J852" i="132" s="1"/>
  <c r="F985" i="104"/>
  <c r="G691" i="104"/>
  <c r="I691" i="104" s="1"/>
  <c r="G675" i="104"/>
  <c r="I675" i="104" s="1"/>
  <c r="G689" i="104"/>
  <c r="I689" i="104" s="1"/>
  <c r="G703" i="104"/>
  <c r="I703" i="104" s="1"/>
  <c r="G687" i="104"/>
  <c r="I687" i="104" s="1"/>
  <c r="G701" i="104"/>
  <c r="I701" i="104" s="1"/>
  <c r="G685" i="104"/>
  <c r="I685" i="104" s="1"/>
  <c r="G699" i="104"/>
  <c r="I699" i="104" s="1"/>
  <c r="G683" i="104"/>
  <c r="I683" i="104" s="1"/>
  <c r="G697" i="104"/>
  <c r="I697" i="104" s="1"/>
  <c r="G681" i="104"/>
  <c r="I681" i="104" s="1"/>
  <c r="G695" i="104"/>
  <c r="I695" i="104" s="1"/>
  <c r="G679" i="104"/>
  <c r="I679" i="104" s="1"/>
  <c r="G693" i="104"/>
  <c r="I693" i="104" s="1"/>
  <c r="G677" i="104"/>
  <c r="I677" i="104" s="1"/>
  <c r="G678" i="104"/>
  <c r="I678" i="104" s="1"/>
  <c r="G700" i="104"/>
  <c r="I700" i="104" s="1"/>
  <c r="G686" i="104"/>
  <c r="I686" i="104" s="1"/>
  <c r="G704" i="104"/>
  <c r="I704" i="104" s="1"/>
  <c r="G692" i="104"/>
  <c r="I692" i="104" s="1"/>
  <c r="G694" i="104"/>
  <c r="I694" i="104" s="1"/>
  <c r="G680" i="104"/>
  <c r="I680" i="104" s="1"/>
  <c r="G702" i="104"/>
  <c r="I702" i="104" s="1"/>
  <c r="G696" i="104"/>
  <c r="I696" i="104" s="1"/>
  <c r="G682" i="104"/>
  <c r="I682" i="104" s="1"/>
  <c r="G690" i="104"/>
  <c r="I690" i="104" s="1"/>
  <c r="G684" i="104"/>
  <c r="I684" i="104" s="1"/>
  <c r="G688" i="104"/>
  <c r="I688" i="104" s="1"/>
  <c r="G698" i="104"/>
  <c r="I698" i="104" s="1"/>
  <c r="G676" i="104"/>
  <c r="I676" i="104" s="1"/>
  <c r="F730" i="132"/>
  <c r="G730" i="132" s="1"/>
  <c r="F693" i="132"/>
  <c r="G693" i="132" s="1"/>
  <c r="F823" i="132"/>
  <c r="E16" i="117"/>
  <c r="G862" i="104"/>
  <c r="I861" i="104"/>
  <c r="I818" i="132"/>
  <c r="E18" i="117"/>
  <c r="I838" i="131"/>
  <c r="E20" i="117"/>
  <c r="G984" i="104"/>
  <c r="G764" i="104"/>
  <c r="I709" i="104"/>
  <c r="I764" i="104" s="1"/>
  <c r="F32" i="117"/>
  <c r="P954" i="105"/>
  <c r="H862" i="131"/>
  <c r="I862" i="131" s="1"/>
  <c r="I863" i="131" s="1"/>
  <c r="J863" i="131" s="1"/>
  <c r="J864" i="131" s="1"/>
  <c r="I818" i="131"/>
  <c r="E25" i="117"/>
  <c r="I981" i="104"/>
  <c r="E649" i="104"/>
  <c r="E584" i="104"/>
  <c r="E580" i="104"/>
  <c r="E572" i="104"/>
  <c r="E519" i="104"/>
  <c r="E672" i="104"/>
  <c r="E706" i="104" s="1"/>
  <c r="E433" i="104"/>
  <c r="E378" i="104"/>
  <c r="E256" i="104"/>
  <c r="E426" i="104"/>
  <c r="E388" i="104"/>
  <c r="E298" i="104"/>
  <c r="E240" i="104"/>
  <c r="E108" i="104"/>
  <c r="E147" i="104"/>
  <c r="E92" i="104"/>
  <c r="E956" i="104"/>
  <c r="H984" i="104"/>
  <c r="G729" i="131"/>
  <c r="E21" i="117"/>
  <c r="I977" i="104"/>
  <c r="H836" i="131"/>
  <c r="I836" i="131" s="1"/>
  <c r="I236" i="131"/>
  <c r="J236" i="131" s="1"/>
  <c r="G980" i="104"/>
  <c r="H844" i="131"/>
  <c r="I844" i="131" s="1"/>
  <c r="I569" i="131"/>
  <c r="J569" i="131" s="1"/>
  <c r="G648" i="104"/>
  <c r="I622" i="104"/>
  <c r="I648" i="104" s="1"/>
  <c r="E22" i="117"/>
  <c r="I978" i="104"/>
  <c r="P949" i="105"/>
  <c r="F27" i="117"/>
  <c r="I516" i="131"/>
  <c r="J516" i="131" s="1"/>
  <c r="H843" i="131"/>
  <c r="I843" i="131" s="1"/>
  <c r="H849" i="131"/>
  <c r="I682" i="131"/>
  <c r="J682" i="131" s="1"/>
  <c r="H850" i="131"/>
  <c r="I850" i="131" s="1"/>
  <c r="I691" i="131"/>
  <c r="J691" i="131" s="1"/>
  <c r="G970" i="104"/>
  <c r="F15" i="117"/>
  <c r="P938" i="105"/>
  <c r="F1002" i="104"/>
  <c r="G991" i="104"/>
  <c r="G994" i="104"/>
  <c r="I994" i="104" s="1"/>
  <c r="I728" i="131"/>
  <c r="G974" i="104"/>
  <c r="I974" i="104" s="1"/>
  <c r="K967" i="105"/>
  <c r="O967" i="105"/>
  <c r="H993" i="104"/>
  <c r="E36" i="117" s="1"/>
  <c r="I851" i="104"/>
  <c r="J851" i="104" s="1"/>
  <c r="H992" i="104"/>
  <c r="E35" i="117" s="1"/>
  <c r="I825" i="104"/>
  <c r="J825" i="104" s="1"/>
  <c r="G692" i="132"/>
  <c r="F805" i="104"/>
  <c r="H979" i="104"/>
  <c r="D26" i="124"/>
  <c r="K951" i="105"/>
  <c r="F29" i="117" s="1"/>
  <c r="G992" i="104"/>
  <c r="I998" i="104"/>
  <c r="I1000" i="104" s="1"/>
  <c r="J1000" i="104" s="1"/>
  <c r="J1001" i="104" s="1"/>
  <c r="G858" i="131"/>
  <c r="I854" i="131"/>
  <c r="I858" i="131" s="1"/>
  <c r="O38" i="124" l="1"/>
  <c r="I849" i="131"/>
  <c r="F866" i="131"/>
  <c r="G851" i="131"/>
  <c r="F852" i="131"/>
  <c r="G852" i="131" s="1"/>
  <c r="I851" i="131"/>
  <c r="I859" i="131"/>
  <c r="J859" i="131" s="1"/>
  <c r="I992" i="104"/>
  <c r="I993" i="104"/>
  <c r="I789" i="104"/>
  <c r="H970" i="104"/>
  <c r="E23" i="117"/>
  <c r="I979" i="104"/>
  <c r="F620" i="104"/>
  <c r="G620" i="104" s="1"/>
  <c r="I620" i="104" s="1"/>
  <c r="J620" i="104" s="1"/>
  <c r="F580" i="104"/>
  <c r="G580" i="104" s="1"/>
  <c r="I580" i="104" s="1"/>
  <c r="J580" i="104" s="1"/>
  <c r="F572" i="104"/>
  <c r="G572" i="104" s="1"/>
  <c r="I572" i="104" s="1"/>
  <c r="J572" i="104" s="1"/>
  <c r="F519" i="104"/>
  <c r="G519" i="104" s="1"/>
  <c r="I519" i="104" s="1"/>
  <c r="J519" i="104" s="1"/>
  <c r="F672" i="104"/>
  <c r="F649" i="104"/>
  <c r="F584" i="104"/>
  <c r="G584" i="104" s="1"/>
  <c r="I584" i="104" s="1"/>
  <c r="J584" i="104" s="1"/>
  <c r="F378" i="104"/>
  <c r="G378" i="104" s="1"/>
  <c r="I378" i="104" s="1"/>
  <c r="J378" i="104" s="1"/>
  <c r="F256" i="104"/>
  <c r="G256" i="104" s="1"/>
  <c r="I256" i="104" s="1"/>
  <c r="J256" i="104" s="1"/>
  <c r="F426" i="104"/>
  <c r="G426" i="104" s="1"/>
  <c r="I426" i="104" s="1"/>
  <c r="J426" i="104" s="1"/>
  <c r="F388" i="104"/>
  <c r="G388" i="104" s="1"/>
  <c r="I388" i="104" s="1"/>
  <c r="J388" i="104" s="1"/>
  <c r="F298" i="104"/>
  <c r="G298" i="104" s="1"/>
  <c r="I298" i="104" s="1"/>
  <c r="J298" i="104" s="1"/>
  <c r="F240" i="104"/>
  <c r="G240" i="104" s="1"/>
  <c r="I240" i="104" s="1"/>
  <c r="J240" i="104" s="1"/>
  <c r="F433" i="104"/>
  <c r="G433" i="104" s="1"/>
  <c r="I433" i="104" s="1"/>
  <c r="J433" i="104" s="1"/>
  <c r="F147" i="104"/>
  <c r="G147" i="104" s="1"/>
  <c r="I147" i="104" s="1"/>
  <c r="J147" i="104" s="1"/>
  <c r="F92" i="104"/>
  <c r="G92" i="104" s="1"/>
  <c r="I92" i="104" s="1"/>
  <c r="J92" i="104" s="1"/>
  <c r="F108" i="104"/>
  <c r="G108" i="104" s="1"/>
  <c r="I108" i="104" s="1"/>
  <c r="J108" i="104" s="1"/>
  <c r="F956" i="104"/>
  <c r="P967" i="105"/>
  <c r="F43" i="117"/>
  <c r="G995" i="104"/>
  <c r="I991" i="104"/>
  <c r="I995" i="104" s="1"/>
  <c r="E38" i="117" s="1"/>
  <c r="E28" i="117"/>
  <c r="I984" i="104"/>
  <c r="J865" i="132"/>
  <c r="G988" i="104"/>
  <c r="I968" i="104"/>
  <c r="I988" i="104" s="1"/>
  <c r="H986" i="104"/>
  <c r="I729" i="132"/>
  <c r="J729" i="132" s="1"/>
  <c r="J728" i="132"/>
  <c r="H972" i="104"/>
  <c r="J692" i="131"/>
  <c r="G821" i="131"/>
  <c r="H983" i="104"/>
  <c r="E958" i="104"/>
  <c r="E806" i="104"/>
  <c r="E863" i="104"/>
  <c r="E790" i="104"/>
  <c r="E804" i="104"/>
  <c r="I819" i="131"/>
  <c r="J819" i="131" s="1"/>
  <c r="J818" i="131"/>
  <c r="I819" i="132"/>
  <c r="J819" i="132" s="1"/>
  <c r="J818" i="132"/>
  <c r="G821" i="132"/>
  <c r="G865" i="132"/>
  <c r="K864" i="132"/>
  <c r="G789" i="104"/>
  <c r="I705" i="104"/>
  <c r="I692" i="131"/>
  <c r="J693" i="132"/>
  <c r="K693" i="132" s="1"/>
  <c r="F820" i="132"/>
  <c r="F822" i="132" s="1"/>
  <c r="F694" i="132"/>
  <c r="G694" i="132" s="1"/>
  <c r="J694" i="132" s="1"/>
  <c r="K694" i="132" s="1"/>
  <c r="F731" i="132"/>
  <c r="G731" i="132" s="1"/>
  <c r="G820" i="132"/>
  <c r="K926" i="105"/>
  <c r="O926" i="105"/>
  <c r="I729" i="131"/>
  <c r="J729" i="131" s="1"/>
  <c r="J728" i="131"/>
  <c r="F996" i="104"/>
  <c r="G996" i="104" s="1"/>
  <c r="I996" i="104" s="1"/>
  <c r="J996" i="104" s="1"/>
  <c r="F989" i="104"/>
  <c r="G989" i="104" s="1"/>
  <c r="F1003" i="104"/>
  <c r="G1001" i="104" s="1"/>
  <c r="I862" i="104"/>
  <c r="J862" i="104" s="1"/>
  <c r="J861" i="104"/>
  <c r="G822" i="132"/>
  <c r="G866" i="132"/>
  <c r="E24" i="117"/>
  <c r="I980" i="104"/>
  <c r="K954" i="104"/>
  <c r="G705" i="104"/>
  <c r="F820" i="131"/>
  <c r="F822" i="131" s="1"/>
  <c r="F694" i="131"/>
  <c r="G694" i="131" s="1"/>
  <c r="F731" i="131"/>
  <c r="G731" i="131" s="1"/>
  <c r="G820" i="131"/>
  <c r="G823" i="131" s="1"/>
  <c r="I852" i="131" l="1"/>
  <c r="J852" i="131" s="1"/>
  <c r="J865" i="131" s="1"/>
  <c r="G864" i="131"/>
  <c r="G865" i="131"/>
  <c r="G823" i="132"/>
  <c r="J730" i="132"/>
  <c r="K862" i="104"/>
  <c r="K820" i="132"/>
  <c r="K819" i="132"/>
  <c r="J730" i="131"/>
  <c r="E32" i="117"/>
  <c r="I989" i="104"/>
  <c r="J989" i="104" s="1"/>
  <c r="J1002" i="104" s="1"/>
  <c r="F706" i="104"/>
  <c r="G706" i="104" s="1"/>
  <c r="G985" i="104" s="1"/>
  <c r="G672" i="104"/>
  <c r="I672" i="104" s="1"/>
  <c r="J672" i="104" s="1"/>
  <c r="E15" i="117"/>
  <c r="I972" i="104"/>
  <c r="E30" i="117"/>
  <c r="G1002" i="104"/>
  <c r="H985" i="104"/>
  <c r="E27" i="117"/>
  <c r="I983" i="104"/>
  <c r="J694" i="131"/>
  <c r="K694" i="131" s="1"/>
  <c r="J693" i="131"/>
  <c r="K693" i="131" s="1"/>
  <c r="K731" i="132"/>
  <c r="K729" i="132"/>
  <c r="K730" i="132" s="1"/>
  <c r="K821" i="132" s="1"/>
  <c r="J822" i="132" s="1"/>
  <c r="K822" i="132" s="1"/>
  <c r="F958" i="104"/>
  <c r="F806" i="104"/>
  <c r="G806" i="104" s="1"/>
  <c r="F863" i="104"/>
  <c r="G863" i="104" s="1"/>
  <c r="F804" i="104"/>
  <c r="G804" i="104" s="1"/>
  <c r="F790" i="104"/>
  <c r="G790" i="104" s="1"/>
  <c r="G649" i="104"/>
  <c r="I649" i="104" s="1"/>
  <c r="E13" i="117"/>
  <c r="I970" i="104"/>
  <c r="E807" i="104"/>
  <c r="E864" i="104"/>
  <c r="E955" i="104"/>
  <c r="E957" i="104" s="1"/>
  <c r="G1003" i="104"/>
  <c r="K731" i="131"/>
  <c r="K729" i="131"/>
  <c r="K730" i="131" s="1"/>
  <c r="K821" i="131" s="1"/>
  <c r="J822" i="131" s="1"/>
  <c r="K822" i="131" s="1"/>
  <c r="J821" i="132"/>
  <c r="K820" i="131"/>
  <c r="K819" i="131"/>
  <c r="K865" i="132"/>
  <c r="K866" i="132" s="1"/>
  <c r="K1001" i="104"/>
  <c r="I706" i="104" l="1"/>
  <c r="J706" i="104" s="1"/>
  <c r="K865" i="131"/>
  <c r="K864" i="131"/>
  <c r="K866" i="131" s="1"/>
  <c r="G866" i="131"/>
  <c r="K1002" i="104"/>
  <c r="K1003" i="104" s="1"/>
  <c r="E43" i="117" s="1"/>
  <c r="F864" i="104"/>
  <c r="G864" i="104" s="1"/>
  <c r="K864" i="104" s="1"/>
  <c r="F955" i="104"/>
  <c r="F957" i="104" s="1"/>
  <c r="F807" i="104"/>
  <c r="G807" i="104" s="1"/>
  <c r="G955" i="104"/>
  <c r="K955" i="104" s="1"/>
  <c r="G956" i="104"/>
  <c r="J863" i="104"/>
  <c r="K823" i="132"/>
  <c r="G987" i="104"/>
  <c r="I987" i="104" s="1"/>
  <c r="G805" i="104"/>
  <c r="I804" i="104"/>
  <c r="J804" i="104" s="1"/>
  <c r="K823" i="131"/>
  <c r="J649" i="104"/>
  <c r="J821" i="131"/>
  <c r="K863" i="104"/>
  <c r="E29" i="117"/>
  <c r="I985" i="104"/>
  <c r="G986" i="104"/>
  <c r="I986" i="104" s="1"/>
  <c r="I790" i="104"/>
  <c r="J790" i="104" s="1"/>
  <c r="G957" i="104"/>
  <c r="G958" i="104" l="1"/>
  <c r="J805" i="104"/>
  <c r="J806" i="104" s="1"/>
  <c r="K806" i="104" s="1"/>
  <c r="K956" i="104" s="1"/>
  <c r="J957" i="104" s="1"/>
  <c r="K957" i="104" s="1"/>
  <c r="K958" i="104" s="1"/>
  <c r="I805" i="104"/>
  <c r="J807" i="104" l="1"/>
  <c r="K807" i="104" s="1"/>
  <c r="J956" i="104"/>
</calcChain>
</file>

<file path=xl/sharedStrings.xml><?xml version="1.0" encoding="utf-8"?>
<sst xmlns="http://schemas.openxmlformats.org/spreadsheetml/2006/main" count="2882" uniqueCount="1162">
  <si>
    <t>क्षेत्रीय माटो परिक्षण प्रयोगशाला, सुन्दरपुर</t>
  </si>
  <si>
    <t>माटो परिक्षण प्रयोगशाला, सुरुङ्गा, झापा</t>
  </si>
  <si>
    <t>कृषि विकास आयोजना, नक्टाझिज, धनुषा</t>
  </si>
  <si>
    <t>ब्यावसायिक कीट बिकास निर्देशनालय, हरिहरभवन</t>
  </si>
  <si>
    <t>रेशम खेती विकास शाखा, खोपासी, काभ्रे</t>
  </si>
  <si>
    <t>रेशम विकास कार्यक्रम, धनकुटा</t>
  </si>
  <si>
    <t>किम्बु नर्सरी व्यवस्थापन केन्द्र, भण्डारा, चितवन</t>
  </si>
  <si>
    <t>प्रजनन पिँढी वीज कोया श्रोत केन्द्र, धुनिवेसी, धादिङ्ग</t>
  </si>
  <si>
    <t>प्रजनन पिँढी वीज कोया श्रोत केन्द्र, बन्दीपुर, तनहुँ</t>
  </si>
  <si>
    <t>रेेशम विकास कार्यक्रम, पोखरा, कास्की</t>
  </si>
  <si>
    <t>रेशम विकास कार्यक्रम, धनुवासे, स्याङ्गजा</t>
  </si>
  <si>
    <t>व्यवसायिक ग्रेनेज केन्द्र, चितापोल, भक्तपुर</t>
  </si>
  <si>
    <t>व्यवसायिक कीट विकास निर्देशनालय, हरिहरभवन</t>
  </si>
  <si>
    <t>मौरी पालन विकास शाखा, गोदावरी, ललितपुर</t>
  </si>
  <si>
    <t>मौरीपालन बिकास कार्यालय, भण्डारा, चितवन</t>
  </si>
  <si>
    <t xml:space="preserve">जिल्ला कृषि विकास कार्यालय, मुगु </t>
  </si>
  <si>
    <t xml:space="preserve">जिल्ला कृषि विकास कार्यालय, रौतहट </t>
  </si>
  <si>
    <t>जिल्ला कृषि विकास कार्यालय, कालीकोट</t>
  </si>
  <si>
    <t>जिल्ला कृषि विकास कार्यालय, बझाङ्ग</t>
  </si>
  <si>
    <t>७५ कार्यालयहरूको जम्मा</t>
  </si>
  <si>
    <t>कृषि विभागको जिल्लास्तर जम्मा</t>
  </si>
  <si>
    <t>सि.नं.</t>
  </si>
  <si>
    <t>नयाँ ब.सि.नं.</t>
  </si>
  <si>
    <t>क्र.सं.</t>
  </si>
  <si>
    <t>आयोजनाको नाम</t>
  </si>
  <si>
    <t xml:space="preserve"> बाषिर्क विनियोजित  बजेट</t>
  </si>
  <si>
    <t xml:space="preserve"> बाषिर्क पुंजिगत बजेट</t>
  </si>
  <si>
    <t xml:space="preserve"> पहिलो चौमासिक बिनियोजित बजेट</t>
  </si>
  <si>
    <t xml:space="preserve"> पहिलो चौमासिक पुंजिगत बजेट</t>
  </si>
  <si>
    <t xml:space="preserve"> दोश्रो चौमासिक बिनियोजित बजेट</t>
  </si>
  <si>
    <t xml:space="preserve"> दोश्रो चौमासिक पुंजिगत बजेट</t>
  </si>
  <si>
    <t xml:space="preserve"> तेश्रो चौमासिक बिनियोजित बजेट</t>
  </si>
  <si>
    <t xml:space="preserve"> तेश्रो चौमासिक पुंजिगत बजेट</t>
  </si>
  <si>
    <t>कृषि बिभाग, अनुगमन तथा मूल्याङ्कन शाखा</t>
  </si>
  <si>
    <t xml:space="preserve"> ब.सि.नं.</t>
  </si>
  <si>
    <t>कैफियत</t>
  </si>
  <si>
    <r>
      <t xml:space="preserve">bf]&gt;f] k|fyldstfdf k/]sf cfof]hgfx? </t>
    </r>
    <r>
      <rPr>
        <b/>
        <sz val="16"/>
        <rFont val="Times New Roman"/>
        <family val="1"/>
      </rPr>
      <t>(P2)</t>
    </r>
  </si>
  <si>
    <t>s[lif ljefusf] lhNnf:t/ *! sfof{nox¿sf] hDdf</t>
  </si>
  <si>
    <t>कृषि विभाग</t>
  </si>
  <si>
    <t>१ कार्यालयहरूको जम्मा</t>
  </si>
  <si>
    <t>क्षेत्रीय कृषि निर्देशनालय, दिपायल</t>
  </si>
  <si>
    <t>जिल्ला कृषि विकास कार्यालय, दाङ्ग</t>
  </si>
  <si>
    <t>जिल्ला कृषि विकास कार्यालय, सर्ुर्खेत</t>
  </si>
  <si>
    <t>जिल्ला कृषि विकास कार्यालय, दैलेख</t>
  </si>
  <si>
    <t>जिल्ला कृषि विकास कार्यालय, बर्दिया</t>
  </si>
  <si>
    <t>जिल्ला कृषि विकास कार्यालय, बाँके</t>
  </si>
  <si>
    <t>जिल्ला कृषि विकास कार्यालय, कैलाली</t>
  </si>
  <si>
    <t>जिल्ला कृषि विकास कार्यालय, डडेलधुरा</t>
  </si>
  <si>
    <t>जिल्ला कृषि विकास कार्यालय, डोटी</t>
  </si>
  <si>
    <t>जिल्ला कृषि विकास कार्यालय, बैतडी</t>
  </si>
  <si>
    <t>जिल्ला कृषि विकास कार्यालय, दार्चुला</t>
  </si>
  <si>
    <t>फलफूल विकास निर्देशनालय, किर्तीपुर, काठमाण्डौं</t>
  </si>
  <si>
    <t>राष्ट्रिय सुन्तलाजात फलफूल विकास कार्यक्रम, किर्तीपुर</t>
  </si>
  <si>
    <t>केन्द्रीय वागवानी केन्द्र, किर्तीपुर</t>
  </si>
  <si>
    <t>वागवानी केन्द्र, फाप्लु, सोलुखुम्वु</t>
  </si>
  <si>
    <t>उष्ण प्रदेशीय बागवानी नर्सरी विकास केन्द्र, जनकपुर</t>
  </si>
  <si>
    <t>उष्ण प्रदेशीय वागवानी केन्द्र, नवलपुर, र्सलाही</t>
  </si>
  <si>
    <t>शितोष्ण बागवानी नर्सरी केन्द्र, दामन, मकवानपुर</t>
  </si>
  <si>
    <t>शितोष्ण प्रदेशीय फलफूल रुटस्टक विकास केन्द्र, बोच, दोलखा</t>
  </si>
  <si>
    <t>कफि तथा चिया विकास शाखा, किर्तिपुर</t>
  </si>
  <si>
    <t>पुष्प विकास केन्द्र, गोदावरी, ललितपुर</t>
  </si>
  <si>
    <t>उपोष्ण प्रदेशीय वागवानी विकास केन्द्र, त्रिशुली, नुवाकोट</t>
  </si>
  <si>
    <t>शितोष्ण वागवानी विकास केन्द्र, मार्फा, मुस्ताङ्ग</t>
  </si>
  <si>
    <t>सुन्तलाजात फलफूल विकास केन्द्र, पाल्पा</t>
  </si>
  <si>
    <t>कफि विकास केन्द्र, आँपचौर, गुल्मी</t>
  </si>
  <si>
    <t>सुख्खा फलफूल विकास केन्द्र, सतबाँझ, बैतडी</t>
  </si>
  <si>
    <t>जिल्ला कृषि बिकास कार्यालय, धनकुटा</t>
  </si>
  <si>
    <t>जिल्ला कृषि बिकास कार्यालय, तेह्रथुम</t>
  </si>
  <si>
    <t>जिल्ला कृषि बिकास कार्यालय, भोजपुर</t>
  </si>
  <si>
    <t>जिल्ला कृषि बिकास कार्यालय, नुवाकोट</t>
  </si>
  <si>
    <t>312119-3/4</t>
  </si>
  <si>
    <r>
      <t>s]Gb|:t/</t>
    </r>
    <r>
      <rPr>
        <b/>
        <sz val="14"/>
        <rFont val="Preeti"/>
        <family val="2"/>
      </rPr>
      <t xml:space="preserve"> bf]&gt;f] k|fyldstfdf k/]sf cfof]hgfx? </t>
    </r>
    <r>
      <rPr>
        <b/>
        <sz val="12"/>
        <rFont val="Times New Roman"/>
        <family val="1"/>
      </rPr>
      <t>(P</t>
    </r>
    <r>
      <rPr>
        <b/>
        <vertAlign val="subscript"/>
        <sz val="12"/>
        <rFont val="Times New Roman"/>
        <family val="1"/>
      </rPr>
      <t>2</t>
    </r>
    <r>
      <rPr>
        <b/>
        <sz val="12"/>
        <rFont val="Times New Roman"/>
        <family val="1"/>
      </rPr>
      <t>)</t>
    </r>
  </si>
  <si>
    <t>312104-3/4</t>
  </si>
  <si>
    <t>312117-3/4</t>
  </si>
  <si>
    <t>312107-3/4</t>
  </si>
  <si>
    <t>312118-3/4</t>
  </si>
  <si>
    <t>312106-3/4</t>
  </si>
  <si>
    <t>312113-3/4</t>
  </si>
  <si>
    <t>312116-3/4</t>
  </si>
  <si>
    <t>312120-3/4</t>
  </si>
  <si>
    <t>312124-3/4</t>
  </si>
  <si>
    <t>312114-3/4</t>
  </si>
  <si>
    <t>-ah]6 lzif{s cg';f/_</t>
  </si>
  <si>
    <t>s[lif ljefusf] s]Gb|Lo:t/sf] hDdf</t>
  </si>
  <si>
    <t>s[lif ljefusf] s"n</t>
  </si>
  <si>
    <t>Summary Table</t>
  </si>
  <si>
    <t>312110-3/4</t>
  </si>
  <si>
    <t>s[lif ljefusf] lhNnf:t/ hDdf</t>
  </si>
  <si>
    <t>s[lif ljefusf] s"nsf] t'ngfdf s]Gb|Lo:t/sf] hDdf</t>
  </si>
  <si>
    <t>312801-3/4</t>
  </si>
  <si>
    <t>312802-3/4</t>
  </si>
  <si>
    <t xml:space="preserve">s[lif ljefu cGt/ut ;~rflnt cfof]hgf sfo{qmdx?sf] efl/t k|ult </t>
  </si>
  <si>
    <t>312105/3/4</t>
  </si>
  <si>
    <t>312108-3/4</t>
  </si>
  <si>
    <t>312112-3/4</t>
  </si>
  <si>
    <t>जिल्ला कृषि बिकास कार्यालय, सर्ुर्खेत</t>
  </si>
  <si>
    <t>जिल्ला कृषि बिकास कार्यालय, पाल्पा</t>
  </si>
  <si>
    <t>जिल्ला कृषि बिकास कार्यालय, गुल्मी</t>
  </si>
  <si>
    <t>जिल्ला कृषि बिकास कार्यालय, जाजरकोट</t>
  </si>
  <si>
    <t>जिल्ला कृषि बिकास कार्यालय, लमजुङ्ग</t>
  </si>
  <si>
    <t>जिल्ला कृषि बिकास कार्यालय, पर्वत</t>
  </si>
  <si>
    <t>जिल्ला कृषि बिकास कार्यालय, डडेलधुरा</t>
  </si>
  <si>
    <t>जिल्ला कृषि बिकास कार्यालय, चितवन</t>
  </si>
  <si>
    <t>जिल्ला कृषि बिकास कार्यालय, कास्की</t>
  </si>
  <si>
    <t>जिल्ला कृषि बिकास कार्यालय, गोरखा</t>
  </si>
  <si>
    <t>जिल्ला कृषि बिकास कार्यालय, धादिङ्ग</t>
  </si>
  <si>
    <t>जिल्ला कृषि बिकास कार्यालय, म्याग्दी</t>
  </si>
  <si>
    <t>जिल्ला कृषि बिकास कार्यालय, स्याङ्गजा</t>
  </si>
  <si>
    <t>जिल्ला कृषि बिकास कार्यालय, तनहुँ</t>
  </si>
  <si>
    <t>जिल्ला कृषि बिकास कार्यालय, सिन्धुपाल्चोक</t>
  </si>
  <si>
    <t>जिल्ला कृषि बिकास कार्यालय, काभ्रेपलाञ्चोक</t>
  </si>
  <si>
    <t>जिल्ला कृषि बिकास कार्यालय, बागलुङ्ग</t>
  </si>
  <si>
    <t>क्षेत्रीय कृषि निर्देशनालय, पोखरा</t>
  </si>
  <si>
    <t>जिल्ला कृषि बिकास कार्यालय, मुस्ताङ्ग</t>
  </si>
  <si>
    <t>जिल्ला कृषि बिकास कार्यालय, मनाङ्ग</t>
  </si>
  <si>
    <t>जिल्ला कृषि बिकास कार्यालय, जुम्ला</t>
  </si>
  <si>
    <t>जिल्ला कृषि बिकास कार्यालय, हुम्ला</t>
  </si>
  <si>
    <t>जिल्ला कृषि बिकास कार्यालय, डोल्पा</t>
  </si>
  <si>
    <t>जिल्ला कृषि बिकास कार्यालय, मुगु</t>
  </si>
  <si>
    <t>जिल्ला कृषि बिकास कार्यालय, कालिकोट</t>
  </si>
  <si>
    <t>जिल्ला कृषि बिकास कार्यालय, बाजुरा</t>
  </si>
  <si>
    <t>जिल्ला कृषि बिकास कार्यालय, रूकुम</t>
  </si>
  <si>
    <t>जिल्ला कृषि विकास कार्यालय, नुवाकोट</t>
  </si>
  <si>
    <t>जिल्ला कृषि बिकास कार्यालय, रामेछाप</t>
  </si>
  <si>
    <t>७ कार्यालयहरूको जम्मा</t>
  </si>
  <si>
    <t>आयोजना संयोजकको कार्यालय, हरिहरभवन, ललितपुर</t>
  </si>
  <si>
    <t>जिल्ला कृषि बिकास कार्यालय, ताप्लेजुङ्ग</t>
  </si>
  <si>
    <t>जिल्ला कृषि बिकास कार्यालय, संखुवासभा</t>
  </si>
  <si>
    <t>जिल्ला कृषि बिकास कार्यालय, सोलुखुम्बु</t>
  </si>
  <si>
    <t>जिल्ला कृषि बिकास कार्यालय, दैलेख</t>
  </si>
  <si>
    <t>जिल्ला कृषि बिकास कार्यालय, सल्यान</t>
  </si>
  <si>
    <t>जिल्ला कृषि बिकास कार्यालय, रोल्पा</t>
  </si>
  <si>
    <t>जिल्ला कृषि बिकास कार्यालय, बझाङ्ग</t>
  </si>
  <si>
    <t>जिल्ला कृषि बिकास कार्यालय, खोटाङ्ग</t>
  </si>
  <si>
    <t>जिल्ला कृषि बिकास कार्यालय, अछाम</t>
  </si>
  <si>
    <t>जिल्ला कृषि बिकास कार्यालय, रुकुम</t>
  </si>
  <si>
    <t>जिल्ला कृषि बिकास कार्यालय, दार्चुला</t>
  </si>
  <si>
    <t>जिल्ला कृषि बिकास कार्यालय, दाङ्ग</t>
  </si>
  <si>
    <t xml:space="preserve">जिल्ला कृषि बिकास कार्यालय, कन्चनपुर </t>
  </si>
  <si>
    <t>जिल्ला कृषि बिकास कार्यालय, डोटी</t>
  </si>
  <si>
    <t>आयोजना कार्यान्वयन इकाई, जिल्ला कृषि विकास कार्यालय, कैलाली</t>
  </si>
  <si>
    <t>बाली विकास निर्देशनालय, हरिहरभवन</t>
  </si>
  <si>
    <t>व्यवसायिक किट विकास निर्देशनालय, हरिहरभवन</t>
  </si>
  <si>
    <t>राष्ट्रिय मसला वाली विकास कार्यक्रम, खुमलटार</t>
  </si>
  <si>
    <t>राष्ट्रिय प्लाण्ट क्वारेन्टीन कार्यक्रम, हरिहरभवन</t>
  </si>
  <si>
    <t>प्लान्ट क्वारेन्टीन चेकपोष्ट, तातोपानी, सिन्धुपाल्चोक</t>
  </si>
  <si>
    <t>कफी तथा चिया विकास शाखा, किर्तिपुर</t>
  </si>
  <si>
    <t>जिल्ला कृषि विकास कार्यालय, ताप्लेजुङ्ग</t>
  </si>
  <si>
    <t>जिल्ला कृषि विकास कार्यालय, पाँचथर</t>
  </si>
  <si>
    <t>जिल्ला कृषि विकास कार्यालय, तेह्रथुम</t>
  </si>
  <si>
    <t>जिल्ला कृषि विकास कार्यालयर्,र् इलाम</t>
  </si>
  <si>
    <t>जिल्ला कृषि विकास कार्यालय, संखुवासभा</t>
  </si>
  <si>
    <t>जिल्ला कृषि विकास कार्यालय, भोजपुर</t>
  </si>
  <si>
    <t>जिल्ला कृषि विकास कार्यालय, धनकुटा</t>
  </si>
  <si>
    <t>जिल्ला कृषि विकास कार्यालय, महोत्तरी</t>
  </si>
  <si>
    <t>जिल्ला कृषि विकास कार्यालय, मकवानपुर</t>
  </si>
  <si>
    <t>जिल्ला कृषि विकास कार्यालय, धादिङ्ग</t>
  </si>
  <si>
    <t>जिल्ला कृषि विकास कार्यालय, सिन्धुपालाञ्चोक</t>
  </si>
  <si>
    <t>जिल्ला कृषि विकास कार्यालय, ललितपुर</t>
  </si>
  <si>
    <t>जिल्ला कृषि विकास कार्यालय, स्याङ्गजा</t>
  </si>
  <si>
    <t>जिल्ला कृषि विकास कार्यालय, कास्की</t>
  </si>
  <si>
    <t>तरकारी विकास निर्देशनालय, खुमलटार</t>
  </si>
  <si>
    <t>राष्ट्रिय आलु वाली विकास कार्यक्रम, खुमलटार</t>
  </si>
  <si>
    <t xml:space="preserve">केन्द्रीय तरकारी वीउ उत्पादन केन्द्र, खुमलटार </t>
  </si>
  <si>
    <t>तरकारी जर्मप्लाज्म संकलन तथा तरकारी वीउ उत्पादन केन्द्र, डडेलधुरा</t>
  </si>
  <si>
    <t>समशितोष्ण तरकारी वीउ उत्पादन केन्द्र, रुकुम</t>
  </si>
  <si>
    <t>न्यूक्लियस वीउ आलु केन्द्र, निगाले, सिन्धुपाल्चोक</t>
  </si>
  <si>
    <t>शितोष्ण तरकारी वीउ उत्पादन केन्द्र, डोल्पा</t>
  </si>
  <si>
    <t>मसला वाली विकास केन्द्र, पाँचखाल, काभ्रेपलाञ्चोक</t>
  </si>
  <si>
    <t>कन्दमुल तरकारी विकास केन्द्र, सिन्धुली</t>
  </si>
  <si>
    <t xml:space="preserve">आलु वाली विकास केन्द्र, हुम्ला                         </t>
  </si>
  <si>
    <t>क्षेत्रीय कृषि निर्देशनालय, बिराटनगर</t>
  </si>
  <si>
    <t>क्षेत्रीय कृषि निर्देशनालय, हरिहरभवन</t>
  </si>
  <si>
    <t>जिल्ला कृषि विकास कार्यालय, झापा</t>
  </si>
  <si>
    <t>जिल्ला कृषि विकास कार्यालय, सुनसरी</t>
  </si>
  <si>
    <t>जिल्ला कृषि विकास कार्यालय, मोरङ्ग</t>
  </si>
  <si>
    <t>जिल्ला कृषि विकास कार्यालय, सोलुखुम्बु</t>
  </si>
  <si>
    <t>जिल्ला कृषि विकास कार्यालय, ओखलढुङ्गा</t>
  </si>
  <si>
    <t>जिल्ला कृषि विकास कार्यालय, खोटाङ्ग</t>
  </si>
  <si>
    <t>जिल्ला कृषि विकास कार्यालय, उदयपुर</t>
  </si>
  <si>
    <t>जिल्ला कृषि विकास कार्यालय, सिराहा</t>
  </si>
  <si>
    <t>जिल्ला कृषि विकास कार्यालय, सप्तरी</t>
  </si>
  <si>
    <t>जिल्ला कृषि विकास कार्यालय, दोलखा</t>
  </si>
  <si>
    <t>जिल्ला कृषि विकास कार्यालय, रामेछाप</t>
  </si>
  <si>
    <t>जिल्ला कृषि विकास कार्यालय, सिन्धुली</t>
  </si>
  <si>
    <t>जिल्ला कृषि विकास कार्यालय, धनुषा</t>
  </si>
  <si>
    <t>जिल्ला कृषि विकास कार्यालय, र्सलाही</t>
  </si>
  <si>
    <t>जिल्ला कृषि विकास कार्यालय, बारा</t>
  </si>
  <si>
    <t>जिल्ला कृषि विकास कार्यालय, चितवन</t>
  </si>
  <si>
    <t>जिल्ला कृषि विकास कार्यालय, रसुवा</t>
  </si>
  <si>
    <t>जिल्ला कृषि विकास कार्यालय, काभ्रेपलाञ्चोक</t>
  </si>
  <si>
    <t>जिल्ला कृषि विकास कार्यालय, काठमाण्डौं</t>
  </si>
  <si>
    <t>जिल्ला कृषि विकास कार्यालय, भक्तपुर</t>
  </si>
  <si>
    <t>जिल्ला कृषि विकास कार्यालय, लमजुङ्ग</t>
  </si>
  <si>
    <t>जिल्ला कृषि विकास कार्यालय, मनाङ्ग</t>
  </si>
  <si>
    <t>जिल्ला कृषि विकास कार्यालय, गोरखा</t>
  </si>
  <si>
    <t>जिल्ला कृषि विकास कार्यालय, तनहुँ</t>
  </si>
  <si>
    <t>जिल्ला कृषि विकास कार्यालय, गुल्मी</t>
  </si>
  <si>
    <t>जिल्ला कृषि विकास कार्यालय, रुपन्देही</t>
  </si>
  <si>
    <t>जिल्ला कृषि विकास कार्यालय, नवलपरासी</t>
  </si>
  <si>
    <t>जिल्ला कृषि विकास कार्यालय, पाल्पा</t>
  </si>
  <si>
    <t xml:space="preserve">जिल्ला कृषि विकास कार्यालय, कपिलबस्तु </t>
  </si>
  <si>
    <t>जिल्ला कृषि विकास कार्यालय, मुस्ताङ्ग</t>
  </si>
  <si>
    <t>जिल्ला कृषि विकास कार्यालय, म्याग्दी</t>
  </si>
  <si>
    <t>जिल्ला कृषि विकास कार्यालय, पर्वत</t>
  </si>
  <si>
    <t>जिल्ला कृषि विकास कार्यालय, बागलुङ्ग</t>
  </si>
  <si>
    <t>जिल्ला कृषि विकास कार्यालय, रुकुम</t>
  </si>
  <si>
    <t>जिल्ला कृषि विकास कार्यालय, रोल्पा</t>
  </si>
  <si>
    <t>जिल्ला कृषि विकास कार्यालय, सल्यान</t>
  </si>
  <si>
    <t>जिल्ला कृषि विकास कार्यालय, प्यूठान</t>
  </si>
  <si>
    <t>जिल्ला कृषि विकास कार्यालय, हुम्ला</t>
  </si>
  <si>
    <t>जिल्ला कृषि विकास कार्यालय, मुगु</t>
  </si>
  <si>
    <t>जिल्ला कृषि विकास कार्यालय, जुम्ला</t>
  </si>
  <si>
    <t>जिल्ला कृषि विकास कार्यालय, कालिकोट</t>
  </si>
  <si>
    <t>जिल्ला कृषि विकास कार्यालय, डोल्पा</t>
  </si>
  <si>
    <t>जिल्ला कृषि विकास कार्यालय, जाजरकोट</t>
  </si>
  <si>
    <t xml:space="preserve">जिल्ला कृषि विकास कार्यालय, बझाङ्ग </t>
  </si>
  <si>
    <t>जिल्ला कृषि विकास कार्यालय, बाजुरा</t>
  </si>
  <si>
    <t>जिल्ला कृषि विकास कार्यालय, अछाम</t>
  </si>
  <si>
    <t>जिल्ला कृषि विकास कार्यालय, कन्चनपुर</t>
  </si>
  <si>
    <t>जिल्ला कृषि विकास कार्यालय, इलाम</t>
  </si>
  <si>
    <t>जिल्ला कृषि विकास कार्यालय, सिन्धुपाल्चोक</t>
  </si>
  <si>
    <t>जिल्ला कृषि बिकास कार्यालय, प्यूठान</t>
  </si>
  <si>
    <t>जिल्ला कृषि बिकास कार्यालय, इलाम</t>
  </si>
  <si>
    <t>जिल्ला कृषि बिकास कार्यालय, पाँचथर</t>
  </si>
  <si>
    <t>जिल्ला कृषि बिकास कार्यालय, बारा</t>
  </si>
  <si>
    <t>जिल्ला कृषि बिकास कार्यालय, र्सलाही</t>
  </si>
  <si>
    <t>जिल्ला कृषि बिकास कार्यालय, झापा</t>
  </si>
  <si>
    <t>जिल्ला कृषि बिकास कार्यालय, बर्दिया</t>
  </si>
  <si>
    <t>जिल्ला कृषि बिकास कार्यालय, कैलाली</t>
  </si>
  <si>
    <t>जिल्ला कृषि बिकास कार्यालय, बाँके</t>
  </si>
  <si>
    <t>जिल्ला कृषि बिकास कार्यालय, मोरङ्ग</t>
  </si>
  <si>
    <t>जिल्ला कृषि बिकास कार्यालय, कञ्चनपुर</t>
  </si>
  <si>
    <t>जिल्ला कृषि बिकास कार्यालय, रुपन्देही</t>
  </si>
  <si>
    <t>मत्स्य विकास निर्देशनालय, बालाजु</t>
  </si>
  <si>
    <t>राष्ट्रिय प्राकृतिक तथा कृत्रिम जलाशय मत्स्य विकास कार्यक्रम, बालाजु</t>
  </si>
  <si>
    <t>केन्द्रीय मत्स्य प्रयोगशाला, बालाजु</t>
  </si>
  <si>
    <t>मत्स्य विकास तथा तालिम केन्द्र, जनकपुर</t>
  </si>
  <si>
    <t>मत्स्य विकास केन्द्र, फत्तेपुर, सप्तरी</t>
  </si>
  <si>
    <t>मत्स्य विकास केन्द्र, लाहान, सिराहा</t>
  </si>
  <si>
    <t>मत्स्य विकास केन्द्र, हेटौंडा</t>
  </si>
  <si>
    <t>मत्स्य विकास केन्द्र, भण्डारा, चितवन</t>
  </si>
  <si>
    <t>रिजरभ्वायर मत्स्य विकास केन्द्र, कुलेखानी, मकवानपुर</t>
  </si>
  <si>
    <t>चिसो पानी मत्स्य विकास केन्द्र, बेलटारी, स्याङ्गजा</t>
  </si>
  <si>
    <t>मत्स्य विकास केन्द्र, महादेबपुरी, बाँके</t>
  </si>
  <si>
    <t>मत्स्य विकास केन्द्र, गेटा, धनगढी</t>
  </si>
  <si>
    <t>वाली संरक्षण निर्देशनालय, हरिहरभवन</t>
  </si>
  <si>
    <t>पोष्ट हार्भेष्ट व्यवस्थापन निर्देशनालय, श्रीमहल, पुल्चोक</t>
  </si>
  <si>
    <t>विषादी पञ्जीकरण तथा व्यवस्थापन शाखा, हरिहरभवन</t>
  </si>
  <si>
    <t>क्षेत्रीय वाली संरक्षण प्रयोगशाला, बिराटनगर</t>
  </si>
  <si>
    <t>क्षेत्रीय वाली संरक्षण प्रयोगशाला, हरिहरभवन</t>
  </si>
  <si>
    <t>क्षेत्रीय वाली संरक्षण प्रयोगशाला, पोखरा</t>
  </si>
  <si>
    <t>क्षेत्रीय वाली संरक्षण प्रयोगशाला, खजुरा, बाँके</t>
  </si>
  <si>
    <t>क्षेत्रीय वाली संरक्षण प्रयोगशाला, सुन्दरपुर, कन्चनपुर</t>
  </si>
  <si>
    <t>क्षेत्रीय प्लाण्ट क्वारेन्टीन कार्यालय, काकडभिट्टा</t>
  </si>
  <si>
    <t>क्षेत्रीय प्लाण्ट क्वारेन्टीन कार्यालय, बिरगन्ज</t>
  </si>
  <si>
    <t>क्षेत्रीय प्लाण्ट क्वारेन्टीन कार्यालय, रुपन्देही</t>
  </si>
  <si>
    <t>क्षेत्रीय प्लाण्ट क्वारेन्टीन कार्यालय, नेपालगन्ज</t>
  </si>
  <si>
    <t>क्षेत्रीय प्लाण्ट क्वारेन्टीन कार्यालय, गड्डाचौकी, कन्चनपुर</t>
  </si>
  <si>
    <t>प्लान्ट क्वारेन्टीन चेकपोष्ट, बिराटनगर</t>
  </si>
  <si>
    <t>प्लान्ट क्वारेन्टीन चेकपोष्ट, भण्टाबारी, सुनसरी</t>
  </si>
  <si>
    <t>प्लान्ट क्वारेन्टीन चेकपोष्ट, जलेश्वर, महोतरी</t>
  </si>
  <si>
    <t>प्लान्ट क्वारेन्टीन चेकपोष्ट, मलङ्गवा, र्सलाही</t>
  </si>
  <si>
    <t>प्लान्ट क्वारेन्टीन चेकपोष्ट, एयरपोर्ट, काठमाण्डौ</t>
  </si>
  <si>
    <t>प्लान्ट क्वारेन्टीन चेकपोष्ट, टिमुरे, रसुवा</t>
  </si>
  <si>
    <t>प्लान्ट क्वारेन्टीन चेकपोष्ट, कृष्णनगर, कपिलवस्तु</t>
  </si>
  <si>
    <t>प्लान्ट क्वारेन्टीन उप-चेकपोष्ट, लोमानथान, मुस्ताङ्ग</t>
  </si>
  <si>
    <t>प्लान्ट क्वारेन्टीन उप-चेकपोष्ट, झुलाघाट, बैतडी</t>
  </si>
  <si>
    <t>जिल्ला कृषि विकास कार्यालय, रूपन्देही</t>
  </si>
  <si>
    <t>जिल्ला कृषि विकास कार्यालय, रूकुम</t>
  </si>
  <si>
    <t>राष्ट्रिय औद्योगिक वाली विकास कार्यक्रम, हरिहरभवन</t>
  </si>
  <si>
    <t>क्षेत्रीय वीउ विजन प्रयोगशाला, झुम्का, सुनसरी</t>
  </si>
  <si>
    <t>क्षेत्रीय वीउ विजन प्रयोगशाला, हेटौंडा, मकवानपुर</t>
  </si>
  <si>
    <t>क्षेत्रीय वीउ विजन प्रयोगशाला, भैरहवा</t>
  </si>
  <si>
    <t>क्षेत्रीय वीउ विजन प्रयोगशाला, बाँके</t>
  </si>
  <si>
    <t>क्षेत्रीय वीउ विजन प्रयोगशाला, सुन्दरपुर</t>
  </si>
  <si>
    <t>जिल्ला कृषि बिकास कार्यालय, सुनसरी</t>
  </si>
  <si>
    <t>जिल्ला कृषि बिकास कार्यालय, रौतहट</t>
  </si>
  <si>
    <t>क्षेत्रीय कृषि निर्देशनालय, विराटनगर</t>
  </si>
  <si>
    <t xml:space="preserve">जिल्ला कृषि बिकास कार्यालय, उदयपुर                               </t>
  </si>
  <si>
    <t>जिल्ला कृषि बिकास कार्यालय, सिन्धुली</t>
  </si>
  <si>
    <t xml:space="preserve">जिल्ला कृषि बिकास कार्यालय, ललितपुर                            </t>
  </si>
  <si>
    <t>जिल्ला कृषि बिकास कार्यालय, बैतडी</t>
  </si>
  <si>
    <t>जिल्ला कृषि बिकास कार्यालय, सिराहा</t>
  </si>
  <si>
    <t>जिल्ला कृषि बिकास कार्यालय, कपिलवस्तु</t>
  </si>
  <si>
    <t>जिल्ला कृषि बिकास कार्यालय, काठमाण्डौं</t>
  </si>
  <si>
    <t>कृषि तालिम निर्देशनालय, हरिहरभवन</t>
  </si>
  <si>
    <t>कृषि प्रसार निर्देशनालय, हरिहरभवन</t>
  </si>
  <si>
    <t>क्षेत्रीय कृषि तालिम केन्द्र झुम्का, सुनसरी</t>
  </si>
  <si>
    <t>क्षेत्रीय कृषि तालिम केन्द्र, नक्टाझिज, धनुषा</t>
  </si>
  <si>
    <t>क्षेत्रीय कृषि तालिम केन्द्र, लुम्ले, कास्की</t>
  </si>
  <si>
    <t>क्षेत्रीय कृषि तालिम केन्द्र, खजुरा, बाँके</t>
  </si>
  <si>
    <t>क्षेत्रीय कृषि तालिम केन्द, सुन्दरपुर, कन्चनपुर</t>
  </si>
  <si>
    <t xml:space="preserve">कृषि प्रसार निर्देशनालय, कार्यक्रम कार्यान्वयनर् इकाई </t>
  </si>
  <si>
    <t xml:space="preserve">जिल्ला कृषि बिकास कार्यालय, भोजपुर                               </t>
  </si>
  <si>
    <t>जिल्ला कृषि बिकास कार्यालय, पर्सर्ा</t>
  </si>
  <si>
    <t>जिल्ला कृषि बिकास कार्यालय, रसुवा</t>
  </si>
  <si>
    <t>बजार अनुसन्धान तथा तथ्याङ्क व्यवस्थापन कार्यक्रम, हरिहरभवन</t>
  </si>
  <si>
    <t>जिल्ला कृषि विकास कार्यालय, कञ्चनपुर</t>
  </si>
  <si>
    <t>कृषिर् इन्जिनियरिङ्ग निर्देशनालय, हरिहरभवन</t>
  </si>
  <si>
    <t>७५ जि.कृ.वि.का., कृषि प्रसार निर्देशनालय समेत</t>
  </si>
  <si>
    <t xml:space="preserve"> ८२ कार्यालयको जम्मा</t>
  </si>
  <si>
    <t xml:space="preserve">ाजिल्ला कृषि बिकास कार्यालय, नवलपरासी </t>
  </si>
  <si>
    <t xml:space="preserve">जिल्ला कृषि बिकास कार्यालय, डोल्पा </t>
  </si>
  <si>
    <t>माटो व्यवस्थापन निर्देशनालय, हरिहरभवन</t>
  </si>
  <si>
    <t>क्षेत्रीय माटो परिक्षण प्रयोगशाला, झुम्का, सुनसरी</t>
  </si>
  <si>
    <t>क्षेत्रीय माटो परिक्षण प्रयोगशाला, हेटौंडा</t>
  </si>
  <si>
    <t>क्षेत्रीय माटो परिक्षण प्रयोगशाला, पोखरा</t>
  </si>
  <si>
    <t>क्षेत्रीय माटो परिक्षण प्रयोगशाला, खजुरा, बाँके</t>
  </si>
  <si>
    <t>312156-3/4</t>
  </si>
  <si>
    <t>312162-3/4</t>
  </si>
  <si>
    <t>312103-3/4</t>
  </si>
  <si>
    <t xml:space="preserve">  -बजेट शिर्ष अनुसार_</t>
  </si>
  <si>
    <t>32912-3/4</t>
  </si>
  <si>
    <t>जम्मा</t>
  </si>
  <si>
    <t>जिल्ला कृषि विकास कार्यालय, सुर्खेत</t>
  </si>
  <si>
    <t>लक्ष्य भार</t>
  </si>
  <si>
    <t>भारित प्रगति प्रतिशत</t>
  </si>
  <si>
    <t xml:space="preserve">कृषि विभाग अन्तरगत सञ्चालित केन्द्रीय स्तरका आयोजना कार्यक्रमहरुको भारित प्रगति </t>
  </si>
  <si>
    <t>बजेट शिर्ष अनुसार</t>
  </si>
  <si>
    <t>क) केन्द्रस्तर</t>
  </si>
  <si>
    <t>P1 केन्द्रस्तर जम्माको तुलनामा</t>
  </si>
  <si>
    <t>P2 जम्माको तुलनामा</t>
  </si>
  <si>
    <t>कृषि विभागको तुलनामा</t>
  </si>
  <si>
    <t>साना तथा मझौला कृषक आयस्तर बृद्धि आयोजना (१३)</t>
  </si>
  <si>
    <t>जिल्ला कृषि बिकास कार्यालय, पर्सा</t>
  </si>
  <si>
    <t>क्षेत्रीय कृषि निर्देशनालय, सुर्खेत</t>
  </si>
  <si>
    <t xml:space="preserve">जिल्ला कृषि विकास कार्यालय, अर्घाखाँची </t>
  </si>
  <si>
    <t>जिल्ला कृषि विकास कार्यालय, पर्सा</t>
  </si>
  <si>
    <t>जिल्ला कृषि विकास कार्यालय, अर्घाखाँची</t>
  </si>
  <si>
    <t>विकास क्षेत्र</t>
  </si>
  <si>
    <t>प</t>
  </si>
  <si>
    <t>सु</t>
  </si>
  <si>
    <t>नि</t>
  </si>
  <si>
    <t>का</t>
  </si>
  <si>
    <t>वि</t>
  </si>
  <si>
    <t>दि</t>
  </si>
  <si>
    <t>कृषि व्यवसाय प्रवर्रधन तथा बजार विकास निर्देशनालय, हरिहरभवन</t>
  </si>
  <si>
    <t>कृषि व्यवसाय प्रवर्रधन कार्यक्रम, हरिहरभवन</t>
  </si>
  <si>
    <t>कृषि वस्तु निर्यात प्रवर्रधन कार्यक्रम, हरिहरभवन</t>
  </si>
  <si>
    <t>जिल्ला कृषि बिकास कार्यालय, अर्रधखाची</t>
  </si>
  <si>
    <t>जिल्ला कृषि बिकास कार्यालय, अर्घाँखाँची</t>
  </si>
  <si>
    <t>बाली विकास कार्यक्रमको जम्मा</t>
  </si>
  <si>
    <t>मत्स्य विकास कार्यक्रमको जम्मा</t>
  </si>
  <si>
    <t>बाली संरक्षण कार्यक्रमका जम्मा</t>
  </si>
  <si>
    <t xml:space="preserve">P2 को जम्मा
</t>
  </si>
  <si>
    <r>
      <t>P</t>
    </r>
    <r>
      <rPr>
        <b/>
        <i/>
        <vertAlign val="subscript"/>
        <sz val="10"/>
        <rFont val="Kalimati"/>
        <charset val="1"/>
      </rPr>
      <t>1</t>
    </r>
    <r>
      <rPr>
        <b/>
        <i/>
        <sz val="10"/>
        <rFont val="Kalimati"/>
        <charset val="1"/>
      </rPr>
      <t xml:space="preserve"> जिल्लास्तर जम्माको तुलनामा</t>
    </r>
  </si>
  <si>
    <r>
      <t>P</t>
    </r>
    <r>
      <rPr>
        <b/>
        <vertAlign val="subscript"/>
        <sz val="10"/>
        <rFont val="Kalimati"/>
        <charset val="1"/>
      </rPr>
      <t>1</t>
    </r>
    <r>
      <rPr>
        <b/>
        <sz val="10"/>
        <rFont val="Kalimati"/>
        <charset val="1"/>
      </rPr>
      <t xml:space="preserve"> केन्द्रस्तरको जम्मा</t>
    </r>
  </si>
  <si>
    <t>केन्द्रस्तर जम्माको तुलनामा</t>
  </si>
  <si>
    <t>s[lif ljefusf] s"nsf] t'ngfdf lhNnf:t/sf] hDdf</t>
  </si>
  <si>
    <t>जिल्लास्तर ८१ कार्यालयहरू P1 को जम्मा</t>
  </si>
  <si>
    <r>
      <t>s[lif ljefusf] s]Gb|Lo:t/ &amp;@^</t>
    </r>
    <r>
      <rPr>
        <b/>
        <i/>
        <sz val="12"/>
        <rFont val="Preeti"/>
        <family val="2"/>
      </rPr>
      <t xml:space="preserve"> </t>
    </r>
    <r>
      <rPr>
        <b/>
        <sz val="12"/>
        <rFont val="Preeti"/>
        <family val="2"/>
      </rPr>
      <t>sfof{nox¿sf] hDdf</t>
    </r>
  </si>
  <si>
    <t>दोश्रो प्राथमिकतामा परेका आयोजनाहरु (P2)</t>
  </si>
  <si>
    <t>ख) जिल्लास्तर</t>
  </si>
  <si>
    <t>पहिलो प्राथमिकतामा परेका आयोजनाहरु  (P1)</t>
  </si>
  <si>
    <t>नयाँ ब=सि=नं=</t>
  </si>
  <si>
    <t>क्र=सं=</t>
  </si>
  <si>
    <t>रेशम प्रशोधन केन्द्र, इटहरी, सुनसरी</t>
  </si>
  <si>
    <t>वार्षिक विनियोजित बजेट</t>
  </si>
  <si>
    <t>वार्षिक कार्यक्रम वजेट</t>
  </si>
  <si>
    <t>ब.सि.नं.</t>
  </si>
  <si>
    <t>पूजिगत</t>
  </si>
  <si>
    <t>चालु</t>
  </si>
  <si>
    <t>कुल</t>
  </si>
  <si>
    <t>बिनियोजनको तुलनामा खर्चको प्रतिशत</t>
  </si>
  <si>
    <t xml:space="preserve">कुल </t>
  </si>
  <si>
    <t xml:space="preserve">कैफियत </t>
  </si>
  <si>
    <t>बजेट</t>
  </si>
  <si>
    <t>पहिलो प्राथमिकतामा परेका आयोजनाहरु (P1)</t>
  </si>
  <si>
    <t>केन्द्रीयस्तर ४३५ कार्यालयहरू P1 को जम्मा</t>
  </si>
  <si>
    <r>
      <t>दोश्रो प्राथमिकतामा परेका आयोजनाहरु (P</t>
    </r>
    <r>
      <rPr>
        <b/>
        <vertAlign val="subscript"/>
        <sz val="10"/>
        <rFont val="Kalimati"/>
        <charset val="1"/>
      </rPr>
      <t>2</t>
    </r>
    <r>
      <rPr>
        <b/>
        <sz val="10"/>
        <rFont val="Kalimati"/>
        <charset val="1"/>
      </rPr>
      <t>)</t>
    </r>
  </si>
  <si>
    <t xml:space="preserve">कृषि विभाग अन्तरगत सञ्चालित आयोजना कार्यक्रमहरुको </t>
  </si>
  <si>
    <t>बजेट शिर्षक अनुसार</t>
  </si>
  <si>
    <r>
      <t>केन्द्रीयस्तर (P1) र P</t>
    </r>
    <r>
      <rPr>
        <b/>
        <vertAlign val="subscript"/>
        <sz val="10"/>
        <rFont val="Kalimati"/>
        <charset val="1"/>
      </rPr>
      <t>2</t>
    </r>
    <r>
      <rPr>
        <b/>
        <sz val="10"/>
        <rFont val="Kalimati"/>
        <charset val="1"/>
      </rPr>
      <t xml:space="preserve"> को जम्मा</t>
    </r>
  </si>
  <si>
    <r>
      <t xml:space="preserve">केन्द्रस्तर दोश्रो प्राथमिकतामा परेका आयोजनाहरु </t>
    </r>
    <r>
      <rPr>
        <b/>
        <sz val="10"/>
        <rFont val="Times New Roman"/>
        <family val="1"/>
      </rPr>
      <t>(P</t>
    </r>
    <r>
      <rPr>
        <b/>
        <vertAlign val="subscript"/>
        <sz val="10"/>
        <rFont val="Times New Roman"/>
        <family val="1"/>
      </rPr>
      <t>2</t>
    </r>
    <r>
      <rPr>
        <b/>
        <sz val="10"/>
        <rFont val="Times New Roman"/>
        <family val="1"/>
      </rPr>
      <t>)</t>
    </r>
  </si>
  <si>
    <r>
      <t xml:space="preserve">जिल्लास्तर पहिलो प्राथमिकतामा परेका आयोजनाहरु </t>
    </r>
    <r>
      <rPr>
        <b/>
        <sz val="10"/>
        <rFont val="Kalimati"/>
        <charset val="1"/>
      </rPr>
      <t>(P</t>
    </r>
    <r>
      <rPr>
        <b/>
        <vertAlign val="subscript"/>
        <sz val="10"/>
        <rFont val="Kalimati"/>
        <charset val="1"/>
      </rPr>
      <t>1</t>
    </r>
    <r>
      <rPr>
        <b/>
        <sz val="10"/>
        <rFont val="Kalimati"/>
        <charset val="1"/>
      </rPr>
      <t>)</t>
    </r>
  </si>
  <si>
    <t>निर्देशनालय</t>
  </si>
  <si>
    <t>ना</t>
  </si>
  <si>
    <t>भारित</t>
  </si>
  <si>
    <t>वित्तिय</t>
  </si>
  <si>
    <r>
      <t>जिल्लास्तर पहिलो प्राथमिकतामा परेका आयोजनाहरु</t>
    </r>
    <r>
      <rPr>
        <b/>
        <sz val="10"/>
        <rFont val="Kalimati"/>
        <charset val="1"/>
      </rPr>
      <t xml:space="preserve"> (P</t>
    </r>
    <r>
      <rPr>
        <b/>
        <vertAlign val="subscript"/>
        <sz val="10"/>
        <rFont val="Kalimati"/>
        <charset val="1"/>
      </rPr>
      <t>1</t>
    </r>
    <r>
      <rPr>
        <b/>
        <sz val="10"/>
        <rFont val="Kalimati"/>
        <charset val="1"/>
      </rPr>
      <t>)</t>
    </r>
  </si>
  <si>
    <t xml:space="preserve">बाली संरक्षण कार्यक्रम </t>
  </si>
  <si>
    <t xml:space="preserve">बाली विकास कार्यक्रम </t>
  </si>
  <si>
    <t>बजेट नं.</t>
  </si>
  <si>
    <t>कार्यालय  संख्या</t>
  </si>
  <si>
    <t>आयोजना/कार्यक्रमको नाम</t>
  </si>
  <si>
    <t>प्रगति स्थिति -%)</t>
  </si>
  <si>
    <t>यस अवधिमा हासिल भएका मुख्य मुख्य उपलब्धीहरु</t>
  </si>
  <si>
    <t>कार्यान्वयनमा देखिएका मुख्य मुख्य समस्याहरू</t>
  </si>
  <si>
    <t>समस्या समाधान गर्न गरिएका प्रयासहरु</t>
  </si>
  <si>
    <t>समस्या समाधानार्थ सुझावहरू</t>
  </si>
  <si>
    <t>बित्तिय</t>
  </si>
  <si>
    <t>अनुसूची - 1</t>
  </si>
  <si>
    <r>
      <rPr>
        <b/>
        <sz val="12"/>
        <rFont val="Kalimati"/>
        <charset val="1"/>
      </rPr>
      <t>2. कार्यालयको नामः-</t>
    </r>
    <r>
      <rPr>
        <sz val="12"/>
        <rFont val="Kalimati"/>
        <charset val="1"/>
      </rPr>
      <t xml:space="preserve"> कृषि विभाग</t>
    </r>
  </si>
  <si>
    <r>
      <t xml:space="preserve">क. केन्द्रीयस्तर </t>
    </r>
    <r>
      <rPr>
        <b/>
        <sz val="12"/>
        <rFont val="Times New Roman"/>
        <family val="1"/>
      </rPr>
      <t>P1</t>
    </r>
  </si>
  <si>
    <t>नेपाल सरकार</t>
  </si>
  <si>
    <t>कृषि विकास मन्त्रालय</t>
  </si>
  <si>
    <t>बजेट उपशिर्षक नं</t>
  </si>
  <si>
    <t>आयोजना कार्यक्रमको नाम</t>
  </si>
  <si>
    <t>क्षेत्रीय कृषि निर्देशनालयहरु</t>
  </si>
  <si>
    <t>क्षेत्रीय कृषि निर्देशनालय, काठमाण्डौ</t>
  </si>
  <si>
    <t>पुँजितग</t>
  </si>
  <si>
    <t>वार्षिक विनियोजित बजेट (रु हजारमा)</t>
  </si>
  <si>
    <t>विनियोजितको तुलनामा वित्तिय प्रगति प्रतिशत</t>
  </si>
  <si>
    <t xml:space="preserve"> बाषिर्क चालु बजेट</t>
  </si>
  <si>
    <t xml:space="preserve"> पहिलो चौमासिक चालु बजेट</t>
  </si>
  <si>
    <t xml:space="preserve"> दोश्रो चौमासिक चालु बजेट</t>
  </si>
  <si>
    <t xml:space="preserve"> तेश्रो चौमासिक चालु बजेट</t>
  </si>
  <si>
    <t>खाद्य संकट सम्बोधन कार्यक्रम</t>
  </si>
  <si>
    <t>बागवानी विकास कार्यक्रम एकमुष्ट</t>
  </si>
  <si>
    <t>अलैंची विकास केन्द्र, फिक्कल, इलाम</t>
  </si>
  <si>
    <t>रा.आ.वा.वि.का, बागवानी केन्द्र जौबारी, जोगमाई, इलाम</t>
  </si>
  <si>
    <t>घर बंगैचा कार्यक्रम</t>
  </si>
  <si>
    <t>बाली संरक्षण कार्यक्रम एकमुष्ट</t>
  </si>
  <si>
    <t>कार्यक्रमको जम्मा</t>
  </si>
  <si>
    <t>माटो व्यवस्थापन, विशेष कृषि उत्पादन कार्यक्रम</t>
  </si>
  <si>
    <t>रेशम खेती विकास कार्यक्रम</t>
  </si>
  <si>
    <t>व्यवसायिक कीट विकास कार्यक्रम</t>
  </si>
  <si>
    <t>कृषि विभागको केन्द्रीयस्तरको जम्मा(P1+P2)</t>
  </si>
  <si>
    <t>कृषि विभागको कूल(जिल्लास्तर र केन्द्रीयस्तर)</t>
  </si>
  <si>
    <t>केन्द्रीयस्तर P2 को जम्मा</t>
  </si>
  <si>
    <t xml:space="preserve">राष्ट्रपति चुरे तर्राई मधेस संरक्षण विकास समिती </t>
  </si>
  <si>
    <t>चन्द्रडाँगी बीउ बिजन तथा दुग्ध विकास समिति</t>
  </si>
  <si>
    <t>क्षेत्रीय कृषि निर्देशनालय, डोटी</t>
  </si>
  <si>
    <t>जिल्ला कृषि बिकास कार्यालय, पाँचधर</t>
  </si>
  <si>
    <t>जिल्ला कृषि बिकास कार्यालय, ईलाम</t>
  </si>
  <si>
    <t>जिल्ला कृषि बिकास कार्यालय, सखुवासभा</t>
  </si>
  <si>
    <t>जिल्ला कृषि बिकास कार्यालय, ओखलढुङगा</t>
  </si>
  <si>
    <t>जिल्ला कृषि विकास कार्यालय, काठमाण्डौ</t>
  </si>
  <si>
    <t xml:space="preserve">जिल्ला कृषि बिकास कार्यालय, कालिकोट </t>
  </si>
  <si>
    <t>जिल्ला कृषि बिकास कार्यालय, राल्पा</t>
  </si>
  <si>
    <t>जिल्ला कृषि बिकास कार्यालय, सुर्खेत</t>
  </si>
  <si>
    <t xml:space="preserve">मत्स्य विकास कार्यक्रम </t>
  </si>
  <si>
    <t xml:space="preserve">कृषि प्रसार तथा तालीम कार्यक्रम </t>
  </si>
  <si>
    <t>आलु, तरकारी तथा मसला विकास कार्यक्रमको जम्मा</t>
  </si>
  <si>
    <t>समूदाय व्यवस्थित सिंचित कृषि क्षेत्र आयोजना कार्यक्रम</t>
  </si>
  <si>
    <t>सहकारी खेती, साना सिंचाई तथा मल वीउ ढुवानी कार्यक्रम कृषिर् इन्जिनियरिङ्ग समेत)</t>
  </si>
  <si>
    <t xml:space="preserve">सिंचाई तथा जलश्रोत ब्यवस्थापन आयोजना, बाली तथा जल ब्यवस्थापन कार्यक्रम </t>
  </si>
  <si>
    <t>५० कार्यालयहरूको जम्मf</t>
  </si>
  <si>
    <t>रानीजमरा कुलरिया सिंचाई आयोजना</t>
  </si>
  <si>
    <t xml:space="preserve">नेपाल व्यापार एकिकृत रणनिति </t>
  </si>
  <si>
    <t>घर बंगैचा कार्यक्रमको जम्मा</t>
  </si>
  <si>
    <t xml:space="preserve">कृषि विकास आयोजना </t>
  </si>
  <si>
    <t xml:space="preserve">कर्णाली अञ्चल कृषि विकास आयोजना </t>
  </si>
  <si>
    <t xml:space="preserve">माटो परिक्षण तथा सेवा सुधार कार्यक्रम </t>
  </si>
  <si>
    <t>माटो परिक्षण तथा सेवा सुधार कार्यक्रमको जम्मा</t>
  </si>
  <si>
    <t>व्यवसायिक कीट विकास कार्यक्रमको जम्मा</t>
  </si>
  <si>
    <t xml:space="preserve"> केन्द्रस्तर P2 को जम्मा</t>
  </si>
  <si>
    <t>P1 केन्द्रस्तर जम्माको तुलनामा घर बगैचा कार्यक्रमको</t>
  </si>
  <si>
    <t>केन्द्रस्तर जम्माको तुलनामा P1 कार्यक्रमको</t>
  </si>
  <si>
    <t>कृषि विभाग जम्माको तुलनामा P1 कार्यक्रमको</t>
  </si>
  <si>
    <t>रेशम खेती विकास कार्यक्रमको जम्मा</t>
  </si>
  <si>
    <t>कृषि विकास आयोजनाको जम्मा</t>
  </si>
  <si>
    <t xml:space="preserve">कृषि प्रसार कार्यक्रम </t>
  </si>
  <si>
    <r>
      <t>P</t>
    </r>
    <r>
      <rPr>
        <b/>
        <i/>
        <vertAlign val="subscript"/>
        <sz val="10"/>
        <rFont val="Kalimati"/>
        <charset val="1"/>
      </rPr>
      <t>1</t>
    </r>
    <r>
      <rPr>
        <b/>
        <i/>
        <sz val="10"/>
        <rFont val="Kalimati"/>
        <charset val="1"/>
      </rPr>
      <t xml:space="preserve"> जिल्ला स्तर जम्माको तुलनामा कृषि प्रसार कार्यक्रमको</t>
    </r>
  </si>
  <si>
    <t>कृषि व्यवसाय प्रवर्रधन तथा बजार विकास कार्यक्रम</t>
  </si>
  <si>
    <t xml:space="preserve"> केन्द्रस्तर P1 को जम्मा</t>
  </si>
  <si>
    <t>कर्णाली अञ्चल कृषि विकास आयोजनाको जम्मा</t>
  </si>
  <si>
    <r>
      <t xml:space="preserve">जिल्लास्तर </t>
    </r>
    <r>
      <rPr>
        <b/>
        <sz val="10"/>
        <rFont val="तष"/>
      </rPr>
      <t xml:space="preserve">P1 </t>
    </r>
    <r>
      <rPr>
        <b/>
        <sz val="10"/>
        <rFont val="Preeti"/>
        <family val="2"/>
      </rPr>
      <t>को जम्मा</t>
    </r>
  </si>
  <si>
    <t>कृषि विभागको जिल्लास्तर ८1 कार्यालयहरूको जम्मा</t>
  </si>
  <si>
    <t>कृषि विभागको केन्द्रीयस्तर 556 कार्यालयहरूको जम्मा</t>
  </si>
  <si>
    <t>कृषि विभागको केन्द्र तथा जिल्लास्तर 637 कार्यालयहरूको कूल जम्मा</t>
  </si>
  <si>
    <t>केन्द्रीयस्तर P1 को जम्मा</t>
  </si>
  <si>
    <t>312805-3/4</t>
  </si>
  <si>
    <t>निकासा/खर्च</t>
  </si>
  <si>
    <t>जिल्ला कृषि विकास कार्यालय, ईलाम</t>
  </si>
  <si>
    <t>जिल्ला कृषि विकास कार्यालय पाल्पा</t>
  </si>
  <si>
    <t>जिल्ला कृषि विकास कार्यालय म्याग्दी</t>
  </si>
  <si>
    <t>जिल्ला कृषि विकास कार्यालय अर्घाखाँची</t>
  </si>
  <si>
    <t>नेपाल व्यापार एकिकृत रणनिति (चिया तथा कफि)</t>
  </si>
  <si>
    <t>जिल्ला कृषि विकास कार्यालय, ताप्लेजुड</t>
  </si>
  <si>
    <t>जिल्ला कृषि विकास कार्यालय, सिराह</t>
  </si>
  <si>
    <t>जिल्ला कृषि विकास कार्यालय, मुस्ताड</t>
  </si>
  <si>
    <t>जिल्ला कृषि विकास कार्यालय, कपिलबस्तु</t>
  </si>
  <si>
    <t>विशेष कृषि उत्पादन कार्यक्रमको जम्मा</t>
  </si>
  <si>
    <t>नेपाल व्यापार एकिकृत रणनिति (अदुवा)</t>
  </si>
  <si>
    <t>नेपाल व्यापार एकिकृत रणनिति (अलैंची)</t>
  </si>
  <si>
    <t>अलैंची विकास केन्द्र, फिक्कल, ईलाम</t>
  </si>
  <si>
    <t>नेपाल व्यापार एकिकृत रणनिति (मौरी)</t>
  </si>
  <si>
    <t>एन.टी.आई.एस.कार्यक्रमको जम्मा</t>
  </si>
  <si>
    <t>केन्दीयस्तर जम्माको तुलनामा P1 को</t>
  </si>
  <si>
    <t>केन्दीयस्तर जम्माको तुलनामा P2 को</t>
  </si>
  <si>
    <t>(बजेट शिर्षक अनुसार)</t>
  </si>
  <si>
    <t>जिल्लाको लागि अवश्यक पर्ने उन्नत जातको बिउ विजन तथा स्टकहरु उपलब्ध हुन कठिन</t>
  </si>
  <si>
    <t xml:space="preserve">समिक्षा तथा गोष्ठीहरुमा उठान गर्ने गरेको </t>
  </si>
  <si>
    <t xml:space="preserve">अनुसंधान केन्द्रहरुमा आवश्यक पर्ने सवै वालीहरुको उन्नत जातको विउ विजनहरुको अनुसंधान हुनु पर्ने </t>
  </si>
  <si>
    <t>अनुदानको विवरण तथा उपलब्धि</t>
  </si>
  <si>
    <r>
      <t>२ कार्यालयको नाम</t>
    </r>
    <r>
      <rPr>
        <b/>
        <sz val="11"/>
        <color indexed="8"/>
        <rFont val="Kalimati"/>
        <charset val="1"/>
      </rPr>
      <t xml:space="preserve"> कृषि विभाग</t>
    </r>
  </si>
  <si>
    <t>ब.उ.शि.नं.</t>
  </si>
  <si>
    <r>
      <t>कार्यक्रम</t>
    </r>
    <r>
      <rPr>
        <i/>
        <sz val="10"/>
        <rFont val="Kalimati"/>
        <charset val="1"/>
      </rPr>
      <t>।</t>
    </r>
    <r>
      <rPr>
        <sz val="10"/>
        <rFont val="Kalimati"/>
        <charset val="1"/>
      </rPr>
      <t>आयोजनाको नाम</t>
    </r>
  </si>
  <si>
    <t>बार्षिक बजेट</t>
  </si>
  <si>
    <t xml:space="preserve">बार्षिक विनियोजित अनुदान रकम </t>
  </si>
  <si>
    <t>अनुदानग्राही संस्था (संख्या)</t>
  </si>
  <si>
    <t>जम्मा लाभान्वित कृषक संख्या</t>
  </si>
  <si>
    <t>कैफियत (अन्य वस्तुगत विवरणहरु तथा मूल्याङ्कनले मागेको अवस्थामा वा अन्य प्रयेजनका लगि यथाशिघ्र उपलब्ध हुने अवस्थामा राख्न हुन जस्तै कृषकहरुको नामावली ठेगाना अदि विवरण)</t>
  </si>
  <si>
    <t>समूह</t>
  </si>
  <si>
    <t>सहकारी</t>
  </si>
  <si>
    <t>उद्यमी</t>
  </si>
  <si>
    <r>
      <t xml:space="preserve">1. पहिलो प्राथमिकता </t>
    </r>
    <r>
      <rPr>
        <b/>
        <sz val="10"/>
        <rFont val="Times New Roman"/>
        <family val="1"/>
      </rPr>
      <t>(P1)</t>
    </r>
    <r>
      <rPr>
        <b/>
        <sz val="10"/>
        <rFont val="Kalimati"/>
        <charset val="1"/>
      </rPr>
      <t xml:space="preserve"> मा रहेका कार्यक्रम तथा आयोजनाहरु</t>
    </r>
  </si>
  <si>
    <t>विशेष कृषि उत्पादन कार्यक्रम- कृषि विभागतर्फ</t>
  </si>
  <si>
    <t xml:space="preserve">साना तथा मझौला कृषक आयस्तर वृद्धि आयोजना </t>
  </si>
  <si>
    <t xml:space="preserve">बागवानी विकास कार्यक्रम (एकमुष्ठ 3 वटा कार्यक्रम समेत) </t>
  </si>
  <si>
    <t>आलु तरकारी तथा मसला विकास कार्यक्रम (एकमुष्ठ 4 वटा कार्यक्रम समेत)</t>
  </si>
  <si>
    <t xml:space="preserve">मत्स्य विकास कार्यक्रम (एकमुष्ट)  </t>
  </si>
  <si>
    <t>बाली संरक्षण कार्यक्रम एकमुष्‍ट</t>
  </si>
  <si>
    <t>बाली विकास कार्यक्रम (एकमुष्ट 12 वटा कार्यक्रम समेत)</t>
  </si>
  <si>
    <t xml:space="preserve">कृषि प्रसार तथा तालिम कार्यक्रम </t>
  </si>
  <si>
    <t>समुदाय व्यवस्थित सिंचित कृषि क्षेत्र कार्यक्रम (कृषि)</t>
  </si>
  <si>
    <t xml:space="preserve">कृषि व्यवसाय प्रवर्धन तथा बजार विकास कार्यक्रम </t>
  </si>
  <si>
    <t xml:space="preserve">सहकारी खेती, साना सिंचाई तथा मल बीउ ढुवानी कार्यक्रम (कृषि ईन्जिनियरिङ्ग समेत) </t>
  </si>
  <si>
    <t>एकिकृत जलश्रोत व्यवस्थापन आयोजना (IWRMP)</t>
  </si>
  <si>
    <t xml:space="preserve">रानी जमरा कुलेरिया सिंचाई आयोजना </t>
  </si>
  <si>
    <r>
      <t xml:space="preserve">नेपाल व्यापार एकीकृत रणनीति </t>
    </r>
    <r>
      <rPr>
        <sz val="11"/>
        <rFont val="Times New Roman"/>
        <family val="1"/>
      </rPr>
      <t>(NTIS)</t>
    </r>
    <r>
      <rPr>
        <sz val="10"/>
        <rFont val="Kalimati"/>
        <charset val="1"/>
      </rPr>
      <t xml:space="preserve"> </t>
    </r>
  </si>
  <si>
    <t xml:space="preserve">कर्णाली अञ्चल कृषि विकास आयोजना (कृषि विभाग) </t>
  </si>
  <si>
    <t xml:space="preserve">कृषि प्रसार कार्यक्रम (जिल्लास्तर) </t>
  </si>
  <si>
    <r>
      <t xml:space="preserve">२. दोश्रो प्राथमिकता </t>
    </r>
    <r>
      <rPr>
        <b/>
        <sz val="11"/>
        <rFont val="Times New Roman"/>
        <family val="1"/>
      </rPr>
      <t>(P2)</t>
    </r>
    <r>
      <rPr>
        <b/>
        <sz val="11"/>
        <rFont val="Kalimati"/>
        <charset val="1"/>
      </rPr>
      <t xml:space="preserve"> मा रहेका कार्यक्रम तथा आयोजनाहरु</t>
    </r>
  </si>
  <si>
    <t xml:space="preserve">कृषि विकास आयोजना, जनकपुर </t>
  </si>
  <si>
    <t xml:space="preserve">व्यवसायिक किट विकास कार्यक्रम </t>
  </si>
  <si>
    <t xml:space="preserve">माटो परिक्षण तथा सुधार सेवा कार्यक्रम </t>
  </si>
  <si>
    <t>कुल जम्मा</t>
  </si>
  <si>
    <t>बागवानी विकास कार्यक्रम</t>
  </si>
  <si>
    <t>आलु, तरकारी तथा मसला बाली विकास कार्यक्रम</t>
  </si>
  <si>
    <t>बिभागको एकमुष्ट कूल प्रगति</t>
  </si>
  <si>
    <t xml:space="preserve">अष्टमासिक विनियोजित अनुदान रकम </t>
  </si>
  <si>
    <t xml:space="preserve">अष्टमासिक विनियोजित रकम </t>
  </si>
  <si>
    <t>रु हजारमा</t>
  </si>
  <si>
    <t xml:space="preserve">उल्लेख्य समस्या नभएको </t>
  </si>
  <si>
    <t xml:space="preserve">बागवानी विकास कार्यक्रम </t>
  </si>
  <si>
    <t>वार्षिक पुँजिगत</t>
  </si>
  <si>
    <t>वार्षिक चालु</t>
  </si>
  <si>
    <t xml:space="preserve">कार्यक्रम सम्वन्धमा व्यापक प्रचार प्रसार गरिएको । 
</t>
  </si>
  <si>
    <t xml:space="preserve">३ वर्षे रणनीति सहित बजेट माग गरि पठाएको ।
</t>
  </si>
  <si>
    <t xml:space="preserve">दरवन्दी रिक्त हुनाले कार्यक्रम गर्न कठिनाई । 
योजनाको गाडिहरु ज्यादै जिर्ण अवस्थामा पुगेको र कार्य क्षेत्र २० जिल्ला भएकोले सो गाडिबाट आवश्यकता अनुसारको कार्यक्रम संचालन तथा सुपरिवेक्षण गर्नमा कठिनाई भईरहेको । 
धेरैजसो डिप ट्युववेलमा बजेटको अभावले पम्प हाउस, विद्युतिकरण तथा सवमरसिवल पम्प जडान नभएकोले सचालनमा नरहेको 
गाउँ देखि बाहीरको खेतमा डिप ट्यूववेल जडान भएकोले टान्सफर्मर चोरीको समस्या 
</t>
  </si>
  <si>
    <t xml:space="preserve">सम्बन्धित निकायमा पदपूर्तिको लागि माग गरिएको । करारमा आवश्यक जनशक्ति राखी कार्य गराउने गरेको । 
विभाग, मन्त्रालयमा सवारी साधनका लागि अनुरोध गरेको । 
बार्षिक कार्यक्रममा डिपटयुववेल संचालनको लागि कार्यक्रम तथा बजेट प्रस्ताव गर्ने गरेको  
उपभोक्ता समितिलाई सजग गराएको 
</t>
  </si>
  <si>
    <t xml:space="preserve">दरबन्दि अनुसार जनसशतीको व्यवस्था हुनु पर्ने वा करारमा राख्नको लागि आवश्यक बजेटको व्यवस्था हुनुपर्ने । 
२. जीप र पिकअपको लागि आवश्यक बजेटको व्यवस्था हुनुपर्ने ।
३. माग अनुसारको कार्यक्रम तथा बजेटको व्यवस्था हुनुपर्ने । 
४. सिंचाई प्रयोजनको लागि खेतमा डिप ट्इववेल जडान हुने भएकोले र रातको समयमा सुनसान भई चोरीको समस्या बढेकोले उपभोक्ता समिति सजग हुनुपर्ने ।
</t>
  </si>
  <si>
    <t xml:space="preserve">जनशक्ति अभावका कारण कार्यक्रम कार्यन्वयनमा कठिनाई
</t>
  </si>
  <si>
    <t xml:space="preserve">बढी समय काम गर्ने गरिएको
</t>
  </si>
  <si>
    <t xml:space="preserve">कार्यभार अनुसारको जनशक्तिको व्यवस्था हुनुपर्ने
</t>
  </si>
  <si>
    <t xml:space="preserve">रेशम खेतीको विकास र विस्तारमा अपेक्षीत उपलब्धी हाँसिल गर्न नसक्नु । 
</t>
  </si>
  <si>
    <t>राजश्व (रु.)</t>
  </si>
  <si>
    <t>रू. हजारमा</t>
  </si>
  <si>
    <r>
      <t>मूख्य मूख्य उपलब्धिहरु (क्षेत्रफल</t>
    </r>
    <r>
      <rPr>
        <sz val="10"/>
        <rFont val="Calibri"/>
        <family val="2"/>
      </rPr>
      <t xml:space="preserve">, </t>
    </r>
    <r>
      <rPr>
        <sz val="10"/>
        <rFont val="Kalimati"/>
        <charset val="1"/>
      </rPr>
      <t>उत्पादन</t>
    </r>
    <r>
      <rPr>
        <sz val="10"/>
        <rFont val="Calibri"/>
        <family val="2"/>
      </rPr>
      <t xml:space="preserve">, </t>
    </r>
    <r>
      <rPr>
        <sz val="10"/>
        <rFont val="Kalimati"/>
        <charset val="1"/>
      </rPr>
      <t>रोजगारी</t>
    </r>
    <r>
      <rPr>
        <sz val="10"/>
        <rFont val="Calibri"/>
        <family val="2"/>
      </rPr>
      <t xml:space="preserve">, </t>
    </r>
    <r>
      <rPr>
        <sz val="10"/>
        <rFont val="Kalimati"/>
        <charset val="1"/>
      </rPr>
      <t>मेशीनरी औजार</t>
    </r>
    <r>
      <rPr>
        <sz val="10"/>
        <rFont val="Calibri"/>
        <family val="2"/>
      </rPr>
      <t xml:space="preserve">, </t>
    </r>
    <r>
      <rPr>
        <sz val="10"/>
        <rFont val="Kalimati"/>
        <charset val="1"/>
      </rPr>
      <t>उपकरण तथा भौतिक संरचना लगायतको विवरण</t>
    </r>
  </si>
  <si>
    <t xml:space="preserve">आ.व. २०७2/७3 को वार्षिक भारित प्रगति </t>
  </si>
  <si>
    <t>वार्षिक विनियोजित वजेट</t>
  </si>
  <si>
    <t>राष्ट्रिय पुननिर्माण कोष भुकम्प प्रभावित जिल्लाका लागि राहत कार्यक्रम) -कृषि विभाग) -३१)</t>
  </si>
  <si>
    <t>जिल्ला कृषि विकास कार्यालय, कपिलवस्तु</t>
  </si>
  <si>
    <t>]</t>
  </si>
  <si>
    <t>P1 केन्द्रस्तरको तुलनामा राहत कार्यक्रमको</t>
  </si>
  <si>
    <t>602801-3/4</t>
  </si>
  <si>
    <t xml:space="preserve">आ.व. २०७२/७३ को वार्षिक बजेट, निकाशा र खर्च </t>
  </si>
  <si>
    <t xml:space="preserve">वार्षिक </t>
  </si>
  <si>
    <t>आयोजना/कार्यक्रमहरुको विस्तृत वार्षिक प्रगति विवरण</t>
  </si>
  <si>
    <r>
      <rPr>
        <b/>
        <sz val="11"/>
        <rFont val="Kalimati"/>
        <charset val="1"/>
      </rPr>
      <t>1. आ.व.-</t>
    </r>
    <r>
      <rPr>
        <sz val="11"/>
        <rFont val="Kalimati"/>
        <charset val="1"/>
      </rPr>
      <t xml:space="preserve"> २०७२/७३ वार्षिक</t>
    </r>
  </si>
  <si>
    <t>वार्षिक खर्च (रु हजारमा)</t>
  </si>
  <si>
    <r>
      <t>आ.व.</t>
    </r>
    <r>
      <rPr>
        <b/>
        <sz val="11"/>
        <color indexed="8"/>
        <rFont val="Kalimati"/>
        <charset val="1"/>
      </rPr>
      <t xml:space="preserve"> २०७२</t>
    </r>
    <r>
      <rPr>
        <b/>
        <i/>
        <sz val="11"/>
        <color indexed="8"/>
        <rFont val="Kalimati"/>
        <charset val="1"/>
      </rPr>
      <t>।</t>
    </r>
    <r>
      <rPr>
        <b/>
        <sz val="11"/>
        <color indexed="8"/>
        <rFont val="Kalimati"/>
        <charset val="1"/>
      </rPr>
      <t>०७३ को वार्षिक</t>
    </r>
  </si>
  <si>
    <t>प्रांगारिक मलमा अनुदान गराउने कार्यक्रमप्रति कृषकको आकर्षणमा कमि</t>
  </si>
  <si>
    <t>कृषकको मागका आधारमा लक्ष्य तोकिनुपर्ने ।</t>
  </si>
  <si>
    <t xml:space="preserve">वार्षिक अवधिमा खर्च भएको अनुदान रकम </t>
  </si>
  <si>
    <t>२७५ हे. मा क्षेत्र विस्तार र ७५१ मे.ट अन्न उत्पादन भएको ।  १५९.५ मे.ट गहुँको उन्नत वीउ उत्पादन भएको ।१७७० ताजा तरकारी उत्पादन भएको ।३ हे. मा क्षेत्र विस्तार भर्इ २ मे.ट मूल वीउ उत्पादन भएको । ३०० मे.ट. वीउ अटाउने घरको सुदृढीकरण भएको । ५० हे. मा केरा र ३ हे. मा कागतीको क्षेत्र विस्तार भएको ।</t>
  </si>
  <si>
    <t>४०५३ मे टन प्राङ्गारिक मलमा अनुदान, १२१८१ वटा भकारो सुधार, ७८८ वटा भर्मिबेड, १०१ मे टन कृषि चुन ढुवानीमा अनुदान उपलब्ध गराईएको ।</t>
  </si>
  <si>
    <t>श्री देउराली उर्बरा कृषि चुन तथा शक्ति ग्रीट उद्योगमा वार्षिक उत्पादन क्षमता ३००० मे टन वाट बृद्धि भई १२००० मे टन  पुगेको  ।</t>
  </si>
  <si>
    <t>3rd</t>
  </si>
  <si>
    <t>4053 मे टन प्राङ्गारिक मलमा अनुदान, 12181 वटा भकारो सुधार, 788 वटा भर्मिबेड, 101 मे टन कृषि चुन ढुवानीमा अनुदान</t>
  </si>
  <si>
    <t xml:space="preserve">अनुदानग्राहीहरुमा क्षमताको कमिका कारण व्यवसायिक हिसाव राख्न र हिसावको पारदर्शिता कार्य गर्न कम उत्सुकता ।
बैंक तथा अन्य वत्तीय संस्थाहरु श्रृण प्रवाह गर्नु ईच्छुक नदेखिएकोले अनुदानग्राहीहरुलाई स्वलगानी गर्न समस्या ।
</t>
  </si>
  <si>
    <t>समय समयमा विशेषज्ञद्धारा  लेखा व्यवस्थापन सम्बन्धि तालिम सञ्चालन गरिएको ।
नेपाल राष्ट् बैंकको समन्वयमा बैर्ंकर्सहरुसँग अन्तरक्रिया कार्यक्रम सञ्चालन गरिएको ।</t>
  </si>
  <si>
    <t>कृषि विकास मन्त्रालयले अर्थ मन्त्रालय मार्फ नेपाल राष्ट् बैंकसँग समन्वय गर्नुपर्ने ।</t>
  </si>
  <si>
    <t xml:space="preserve">उच्च मूल्य जाने वस्तुमा ५६५४ हेक्टर थप क्षेत्रफल विस्तार
 उच्च मूल्य वाली उत्पादन - 7७८१८ टन 
 आम्दानी वृद्धि - नेरु ८२९६९ प्रति घरपरिवार-
 लाभान्वित मध्ये ५६ प्रतिशत महिला लाभान्वित,   १७४५२ मौरी घार वितरण, ३३७४ हे क्षेत्रफल सिँचित, 2७९ पावर टेलर, १९३२५ प्लाष्टिक क्रेट, 2112 स्प्रेयर टंकी., 2449 हजारी, २८१४ प्लाष्टिक हाउस निर्माण, ल्याब ५,  प्रशोधन भवन ४४, २५५० मे टनको गोदाम घर , 1३५०० मे टनको ९ शीत गृह र ६४ संकलन केन्द्र निर्माणाधिन
</t>
  </si>
  <si>
    <t>संसोधन पछि</t>
  </si>
  <si>
    <t>दिर्घकालिन एकमुष्टको खर्च राखिएकोले प्रगति १०० प्रतिशत भन्दा बढि देखिएको।</t>
  </si>
  <si>
    <t>P1 केन्द्रस्तर जम्माको तुलनामा राष्ट्रिय पुनर्निर्माण कार्यक्रमको</t>
  </si>
  <si>
    <t xml:space="preserve">१. केन्द्रिय बागवानी केन्द्रको नाममा जग्गाधनीको लालपर्जा नभएको र ले केन्द्रिय बागवानि केन्द्रको  जग्गा अन्य निकायले उपभोग गरेको हुदा कार्यक्रम संचालनमा बाधा (माउबोटको प्रयोग गर्न नसकिने)                  
२. सुन्तला जातको स्वस्थ्य बगैचा स्थापना गर्न ५ वर्षभित्र स्क्रीन हाउसमा उत्पादन गरिएका बिरुवाहरु मात्र वितरण गर्ने उदेश्य राखिएको तर नर्सरी ऐन नभएकोले समस्या
</t>
  </si>
  <si>
    <t>१. पटक पटक माथिल्लो निकायमा प्रत्राचार गरी पहल गरेको ।                                                          
२. कमिटी गठन गरी एनको मस्यौदा तयार गरिएको ।</t>
  </si>
  <si>
    <t>१ दरबन्दी अनुसार कर्मचारी पदपुर्ति नभएको । 
२ बाटो विस्तारको क्रममा केन्द्रिय तरकारी वीउ उत्पादन केन्द्र खुमलटार कम्प्लेक्स पुराने पालेघर लगायतको संरचना भत्काइएको र पटक पटक पत्राचार गर्दा पनी निर्माण हुन नसकेको । 
३ डडेलधुरा फर्मकेन्द्रमा सिड ल्याबको अभावका कारण वीउ परिक्षणको लागि नमुना सुन्दरपुर पठाउनु पर्ने ।  
४ डडेलधुरा फर्मकेन्द्रमा प्रजनन वीउको समस्या ।  
५ रुकुम फार्म केन्द्रमा सिंचाई हुने २ वटा कुलो प्रत्येक बर्ष बर्षातमा नराम्रोसंग क्षति हुने गरेको । 
६ रुकुम फार्मकेन्द्रमा गोडमेल गर्न, वीउ चुट्न, केलाउन गाह्रो र अत्याधिक मानव श्रम लाग्ने गरेको ।  
७ दार्मा, हुम्ला फार्मकेन्द्रको बगैंचा एवं आलु वीउ उत्पादन प्लटमा  केन्द्रको बाटो भै हिड्ने जनावर साथै चराहरुवाट क्षति हुने गरेको ।  
८ दार्मामा वीउ आलु भण्डारणमा समस्या रहेको । 
९ कृषक समुह तथा सहकारीको पि।वि।एस। को माग पुरा गर्न नसिकएको । 
१० युवा लक्षित व्यवसायिक तरकारी उत्पादन कार्यक्रममा परेका प्रस्ताबहरुको मूल्याङ्कनमा समस्या । 
११ अलैची बगैचा स्थापना कार्यक्रमको लागी विरुवा अभाव रहेको । 
१२ बीउ आलु आत्मनिर्भर कार्यक्रमको लागि आबश्यकता र माग अनुसारको PBS दाना उपलब्ध हुन नसकेको ।</t>
  </si>
  <si>
    <t xml:space="preserve">१ क्षेणि बिहिन कर्मचारी करारमा राखी काम गरिरहेको ।
२ पटक पटक लिखित तथा मैखिक अनुरोध गरीएको ।
३ वीउ नमुना पठाउने गरेको तथा ब्यबहारीक रुपमा आकलन गर्ने गरेको । 
४ सेलेक्सन, ग्रेडिंगको आधारमा सम्बद्र्धन भैरहेको । 
५ सिमित बजेटवाट मर्मत भइरहेको  र थप बजेटको लागि प्रस्ताव गरिएको। 
७ जनावर र चरालाई धपाउने, जनावर आउने बाटोमा अवरोध राख्ने गरेको । 
८ साधारण कोठामा नै भण्डारण गर्ने गरिएको 
९ श्रोत केन्द्रमा अनुरेध गरी पठाएको 
११ अलैची वीउ नर्सरीहरु निजी क्षेत्रमा स्थापन भइरहेको । 
१२ निजी क्षेत्रलाइ पनि आकर्षण गर्न प्रयास गरीएको । </t>
  </si>
  <si>
    <t>१ पदपुर्तिको ब्यबस्था हुनुपर्ने । 
२ सम्झौता कार्यान्वयनको लागी पहल गरिनुपर्ने । 
३ उपकरण सहितको प्रयोगशाला स्थापना गरी केन्द्रमा नै परिक्षण गर्ने ब्यबस्था हुनुपर्ने । 
४ NARC बाट प्रयास हुनुपर्ने ।
५ केन्द्रमा सिंचाई हुने कुलो पुनः निर्माणको लागी बजेटको समुचित व्यवस्था हुनुपर्ने । 
६ केन्द्रलाई यान्त्रिकरण गर्नको लागि विशेष कार्यक्रम र बजेट व्यवस्था गरिनुपर्ने । 
७ बार-बन्देजको व्यवस्था तथा मर्मतका लागि बजेट व्यवस्था हुनुपर्ने । नेटिङको लागी आवश्यक बजेट आगामि आ.व.मा विनियोजन गर्नुपर्ने । 
८ रष्टिक स्टोर निर्माणका लागी आवश्यक बजेट आगामि आ.व.मा विनियोजन गर्नुपर्ने । 
९ न्यक्लियस वीउ अलु केन्द्र निगालेलाइ पि.वि.एस. को श्रोत केन्द्रको रुपमा विकास गर्नुपर्ने । 
१० यातायात तथा दैनीक भ्रमण खर्चमा बजेट विनीयेजन हुनुपर्ने । 
११ सरकारी फार्म केन्द्र तथा निजी क्षेत्रमा Tissue Culture प्रविधिको लागी Lab तथा Glass House स्थापना गरिनुपर्ने । 
१२ निजी क्षेत्रलाइ पनि पि.वि.एस. दाना उत्पादनको लगि अनुदानको ब्यबस्था हुनुपर्ने ।</t>
  </si>
  <si>
    <t>असार सम्म म्याल थप गरिएको</t>
  </si>
  <si>
    <t>नेतृत्व कम्तीमा एक आ व सम्म स्थिर हुनु पर्ने ।</t>
  </si>
  <si>
    <t>5944 भुकम्प पिडित कृषकहरुको गोठ निर्माणको काम सम्पन्न भएको।गोर्खा ,रामेछाप, सोलुखुम्वु र खोटाङ ४ जिल्लामा ७ वटा नयाँ अन्न वीउ भण्डारण केन्द्र निर्माण तथा गोर्खा, रामेछाप र सोलुखुम्बु जिल्लामा 3 वटा मर्मत भई खाद्य सुरक्षामा टेवा पुगेको।</t>
  </si>
  <si>
    <t xml:space="preserve"> २७५ हे. मा अन्न वालीको क्षेत्र विस्तार भएको 
१५० हे. मा वीउ उत्पादनको क्षेत्र विस्तार भएको 
८० हे. मा तरकारीको क्षेत्र विस्तार भएको  ।
</t>
  </si>
  <si>
    <t xml:space="preserve">२० जिल्लामा ३ वटा गा.वि.स.मा २१ समुहमा कार्यक्रम संचालन भई पोषण सुरक्षामा टेवा पुगेको </t>
  </si>
  <si>
    <t xml:space="preserve">थप 2602 हे. क्षेत्रफलमा सिंचाई सुविधा उपलब्ध भएको । कृषकस्तरमा गहुँ ३५ हे तथा धान ३५ हेमा विजवृद्धि कार्यक्रम संचालन भएको । </t>
  </si>
  <si>
    <t xml:space="preserve">कार्यक्रम तथा बजेट तर्जुमाको समयमा अवश्यक बजेट माग गरेको । रेशम खेतीको सम्भाव्यतामो बारेमा नेपालमा रेशमखेती ज्यादै सम्भावना रहेको प्रतिवेदन तयार । रेशम खेतीको विकास र विस्तार तर्फ निजी क्षेत्रको लगानी आकर्षित गराउन पहल गरिएको ।
</t>
  </si>
  <si>
    <t>१. आवश्यक बजेटको व्यवस्था । २. भौतिक संरचनाको विकास । ३. प्रयोगमा ल्याउन नसकिएका फार्मकेन्द्रहरुलाई सहकार्यमा उपयोगमा ल्याउन केही समय करारमा दिनु पर्ने ।</t>
  </si>
  <si>
    <t xml:space="preserve">कृषकहरुको माग र आवश्यकतालाई पुरा गर्न नसक्नु </t>
  </si>
  <si>
    <t>योजना तर्जुमाको समयमा नै जिल्लाहरुको माग र आवश्यकताको आधारमा बजेट माग गरिएको ।</t>
  </si>
  <si>
    <t>१. आवश्यताको आधारमा माग गरिएको बजेट विनियोजना हुनु पर्ने । २. कम्तिमा पनि ३ वर्ष सम्म बजेट प्रवाहलाई निरन्तरता दिनु पर्ने ।</t>
  </si>
  <si>
    <t>उच्च मूल्य जाने वस्तुमा ५६५४ हेक्टर थप क्षेत्रफल विस्तार
 उच्च मूल्य वाली उत्पादन - 7७८१८ टन 
 आम्दानी वृद्धि - नेरु ८२९६९ प्रति घरपरिवार-
 लाभान्वित मध्ये ५६ प्रतिशत महिला लाभान्वित,   १७४५२ मौरी घार वितरण, ३३७४ हे क्षेत्रफल सिँचित, 2७९ पावर टेलर, १९३२५ प्लाष्टिक क्रेट, 2112 स्प्रेयर टंकी., 2449 हजारी, २८१४ प्लाष्टिक हाउस निर्माण, ल्याब ५,  प्रशोधन भवन ४४, २५५० मे टनको गोदाम घर , 1३५०० मे टनको ९ शीत गृह र ६४ संकलन केन्द्र निर्माणाधिन ।</t>
  </si>
  <si>
    <t>फलफूल बगैंचा स्याहार संभार 105.75 हे., फलफूल बिरुवा बिक्रि वितरण 287969 वटा, आलङ्कारिक बिरुवा उत्पादन तथा बिक्री 50835 वटा, तरकारी वीउ उत्पादन 2221.62 के.जी , तरकारी बर्ना बिक्रि बितरण 1357.7 हजार, स्कुल हर्टिकल्चर तालिम 25 पटक, स्थलगत घुम्ती कृषक तालीम 21 पटक, अगुवा कृषक तालीम 19 पटक सञ्चालन भएको । सुन्तला बगैंचा सुद्धृढिकरण कार्यक्रम अन्तर्गत ४८० हे. पुरानो बगैंचा व्यवस्थापन, २४ वटा प्लाष्टिक पोखरी निर्माण, 3840 वटा रोगी बिरुवा हटाई नयाँ बिरुवा रोपण तथा 88 वटा घुम्ती तालिम सञ्चालन भएको । स्याउ आत्मनिर्भर कार्यक्रम अन्तर्गत ७० वटा चाना बनाउने मेशिन तथा १४ वटा सोलार ड्रायर  वितरण भई यान्त्रीकरणमा सघाउ पुगेको । 9 वटा पुरानो स्याउ बगैंचा सुद्दृढिकरण, ४३० हे. व्यवसायिक बगैंचा स्थापनाऽ 28000 वटा स्याउ प्याकेजिङ्कका लागि कार्र्टुन वितरण भएको । कफि क्षेत्र विस्तार कार्यक्रम अन्तर्गत 130 हे. नयाँ कफी व्यवसायिक बगैंचा स्थापना तथा छहारी व्यवस्थापन,  १३० हे. नयाँ व्यवसा र १५५ वटा ओजार उपकरण वितरण, गुल्मी जिल्लमा एउटा कफि मास पल्पिङ सेन्टर स्थापना भएको  भएको ।</t>
  </si>
  <si>
    <t xml:space="preserve">१. यस क्षेत्र भित्र रहेको जग्गा समवन्धित निकायले उपभोग गर्न पाउनु पर्ने । २. नर्सरी ऐन बनाइ कार्यान्वयन मा जानुपर्ने । </t>
  </si>
  <si>
    <t xml:space="preserve">३९५७ के.जि. तरकारीको मुल तथा उन्नत विउ र  ४५ लाख ५ हजार तरकारीका बेर्ना तथा १२९४ मे.टन ताजा तरकारी  उत्पादन भइ बिकी बितरण भएको । ताजा तरकारीको क्षेत्र विस्तार र बीउमा केहि हद सम्म आत्मनिर्भर हुन सहयोग पुग्नेछ र करिब ४० लाख राजश्व आर्जन भएको । 
४४ वटा कृषक समूहमा स्थलगत घुम्ती तालिम, २५  स्कूल हर्टिकल्चर तालिम र १२ पटक अगुवा कृषकस्तर तालिम सन्चालन गरी १६०० जना अगुवा कृषक तथा समुहका सदस्यहरुलाइ आलु मसला तथा तरकारीमा वालीमा खेती प्रविधिमा व्यवसायिक ज्ञान तथा शीप अभिवृद्धि भै व्यवसायिकरण तर्फ उन्मुख गर्न मद्दत पुगेको ।
६६‍‍‍.९२ मे.टन  वीउ आलु, ७४५.५ के.जी. कन्दमुल प्रसारण सामाग्री तथा 630 के.जी. अदुवार बेसारको वीउ उत्पादन गरी विक्रि वितरण गरिएको । 
१० वटा अलैंची प्रशोधन गर्ने उन्नत भट्टी निर्माण भइ १९५ जना कृषक लाभान्वीत भएका ।
४२०९ जना युवा कृषक छनौट गरी १७ करोड ९४ लाख अनुदान वितरण कार्य भएको र यसबाट २९३० हेक्टर थप तरकारी खेती विस्तार भएको । 
३० वटा पहिलो ३२ वटा देश्रो नर्सरीहरु स्थापना गरी ३० लाख पहिलो वर्षे बेर्ना उत्पादन र ३२ लाख दोश्रो वर्षे बेर्ना उत्पादन हुने १५० ह].. क्षेत्रफलमा नयाँ वगान स्थापना गरिएको र ९३ हे. रोगग्रस्त बगान सुदृढिकरण भएको जसवाट चौथो वर्ष देखि करीव ७५ मे.ट. अलैची थप उत्पादन हुनेछ । यस अबधिमा २००० जना अगुवा कृषकले अलैंची खेती सम्बदन्धी तालीम हासील गरेको । 
२५ वटा १० मे.टन क्षमताका नया रष्टिक स्टोर निर्माण गरिएको र २१ वटा १० मे.टन क्षमताका जिर्ण रष्टिक स्टोर पुन निर्माण भइ २१० मे.टन वीउ आलु भण्डारणमा क्षमता बृद्धि भएको। </t>
  </si>
  <si>
    <t xml:space="preserve">मत्स्य पालन क्षेत्रफलमा 734.2 हेक्टर वृद्धि 
खानेमाछा तथा माछा भुरा उत्पादनमा 235930 हजार बृद्धि 
भौतिक पुवार्धारमा सुधार 
शुरक्षा अवस्थामा सुधार 
जनचेतनामा अभिवर्द्धि 
पंगास माछाको भुरा उत्पादनमा सफलता 
</t>
  </si>
  <si>
    <t xml:space="preserve">५२३ वटा विषादी पञ्जीकरण भएको ९३८ जनालाई खुद्रा विषादी विक्रेता इजाजत पत्र वितरण तथा ४६३ वटा खुद्रा विषादी विक्रेता इजाजत पत्र नविकरण भएको तथा विषादी पसलहरु अनुगमन  र विषादीको सुरक्षित व्यवस्थापन तालिम जस्ता कार्यबाट विषादी नियमन तथा  व्यबस्थापनमा सहयोग पुगेको । 
प्रयोगशाला निदान सेवा संचालन, आकश्मिक बाली संरक्षण सेवा प्रवाह, ११० पटक नियमित प्लान्ट क्लीनिक संचालन, ४६ पटक घुम्ती प्लान्ट क्लीनिक संचालन ,समस्याग्रस्त क्षेत्रमा अभियानमुलक बाली संरक्षण कार्यक्रम जस्ता कार्यक्रम संचालन  गरी रोग कीरा पहिचान तथा ब्यबस्थापन गरिएको साथै ४५ लाख आइ जे इन्टोमोप्याथोजेनिक नेमाटोड उत्पादन, ६० लाख ट्राइक्रोग्रामा, २० लिटर एन.पि.भि.  उत्पादन र  १२ क्विन्टल ट्राईकोडर्मा उत्पादन गरी कृषकहरुलाई वितरण गरिएबाट रासायिनक विषादीको विकल्पमा नमुनाको रुपमा  बायो पेस्टिसाइड प्रबद्धन भएको,  ८००० के जि च्याउको विउ पनि उत्पादन गरी वितरण गरिएको छ । 
६९५० वटा विरुवा स्वस्थता प्रमाणपत्र तथा २५३४३ वटा आयात इजाजत प्रमाणपत्र वितरण भई आयात निर्यात सहजिकरणमा सहयोग पुगेको । quarentine Pest Identification manual अितिरिक्त अंक र दोस्रो भाग प्रकासन भइ Quarantine Pest पहिचान गर्न सहयोग पुगेको । </t>
  </si>
  <si>
    <t xml:space="preserve"> विषादी अवशेषको द्रुत  विस्लेषणबाट निक्लेको नतिजा अनुसार कार्यबाही गर्न कठीनाइ भएको 
विनासकारी भुकम्पबाट क्षे बा सं प्रयोगशाला हरिहरभवनको  ल्याब तथा कार्यालय भवन क्षति भएको कारणबाट कार्यालय संचालन तथा बायो पेस्टिसाइड उत्पादनमा कठिनाइ भएको 
 </t>
  </si>
  <si>
    <t xml:space="preserve">कृषि विकास मन्त्रालय तथा स्थानिय प्रशासन तथा सम्बन्धित निकायमा पटक पटक अनुरोध गरिएको   
सम्बन्धित निकायमा  अनुरोध गरिएको   
 </t>
  </si>
  <si>
    <t>विषादी अवशेषको द्रुत  विस्लेषण प्रयोगशाला रहेका तरकारी तथा फलफुल बजारमा सुरक्षाकर्मीको ब्यबस्था गृह मन्त्रालय मार्फत हुनु पर्ने ।</t>
  </si>
  <si>
    <t>इलाम र दोलखा जिल्लामा वितरण गरिएको २० वटा अलैची ड्रायरबाट अलैचीको गुणस्तर बृद्धि भर्इ मुल्य अभिबृद्धि भएको । 
पोष्ट हार्भेष्ट क्षति न्युनीकरणका लागि वितरण गरिएका औजार उपकरण फल टिप्ने भर्याङ्ग, मेटलबिन, कर्नसेलर, सिकेचर, क्रेट, फल टिप्ने कैंची, हार्भेष्टिङ्ग ब्याग, त्रिपाल आदिको प्रयोगले फलफूल तथा खाद्यान्न बालीमा उत्पादनोपरान्त हुने नोक्सानी न्युनिकरणमा टेवा पुगेको । 
सार्क फण्ड अन्तर्गत स्याङ्गजा जिल्लामा अनुदानमा प्याक हाउस १ निर्माण । 
सार्क फण्ड अन्तर्गत पोष्टहार्भेष्ट औजार उपकरण खरीद सहयोग कार्यक्रम अनुसार ४ जिल्लाका ६८ समुहलाई भर्याङ्ग, कैंची, फल टिप्ने झोला, ग्रेटर, जुसर आदि अनुदानमा वितरण गरिएको 
सार्क फण्ड अन्तर्गत ३ जिल्लाका २८ समुहलाई ४५०० वटा प्लाष्टिक क्रेट अनुदानमा वितरण गरिएको । 
च्याउ, अन्नबाली, तरकारीबाली तथा फलफूलबालीको पोष्ट हार्भेष्ट प्रविधि पुस्तिका प्रकाशन गरिएको ।</t>
  </si>
  <si>
    <t xml:space="preserve">प्याकहाउसको लागि ग्रेडिङ्ग, प्याकेजिङ्ग मेशिनहरु तथा सामाग्रीहरु बजारमा उपलब्ध नभएकोले सोको स्पशिफिकेशनहरु प्राप्त गर्न कृषकहरुलाई असहज भएको 
प्लाष्टिक क्रेट खरिदमा भ्याट लाग्ने भएकोले कृषकले भ्याट बील पेश गर्न समस्या 
</t>
  </si>
  <si>
    <t xml:space="preserve">आगामी वर्ष कार्यक्रम संचालन गर्दा ईन्जनियरिङ्ग निर्देशनालयसंग समेत समन्वय गरी आवश्यक पहल गरिने 
प्लाष्टिक क्रेट खरिदमा कृषकहरुलाई भ्याट छुट हुनुपर्ने 
</t>
  </si>
  <si>
    <r>
      <rPr>
        <b/>
        <sz val="10"/>
        <rFont val="Kalimati"/>
        <charset val="1"/>
      </rPr>
      <t xml:space="preserve">कृषि तालिम तर्फ : </t>
    </r>
    <r>
      <rPr>
        <sz val="10"/>
        <rFont val="Kalimati"/>
        <charset val="1"/>
      </rPr>
      <t xml:space="preserve">'२४९ जना अधिकृत १६२ जना प्रा स ना प्रा स गरी ४११ जना कृषि प्राविधिकको क्षमता अभिवृद्दी तथा वृद्दी विकासमा सहयोग हुनुका साथै ६४६ जना अगुवका कृषकलाई तालिम तथा ३५२ जना कृषकलाई ग्रा कृ का तालिम स्भालन भई स्थानिय स्तरमा कृषि प्रसार व्यवसायिकरणमा सहयोग पुगेको ।             </t>
    </r>
    <r>
      <rPr>
        <b/>
        <sz val="10"/>
        <rFont val="Kalimati"/>
        <charset val="1"/>
      </rPr>
      <t xml:space="preserve">कृषि प्रसार तर्फ : </t>
    </r>
    <r>
      <rPr>
        <sz val="10"/>
        <rFont val="Kalimati"/>
        <charset val="1"/>
      </rPr>
      <t>१ पटक ग्रामीण कृषि कार्यकर्ताहरुको कृषि प्रसार कार्यक्रममा सहभागिता तथा कृषि प्रविधि प्रसारमा प्रभावकारिता अध्ययन भएको । २. जिल्ला कृषि विकास कार्यालयहरुले प्रकाशन गरेको बार्षिक प्रगति पुस्तिका मूल्यांकन गरी पुरस्कार तथा कदर पत्र प्रदान गरेको 3. बाली नाली स्थिति मौसमी प्रतिवेदन संकलन तथा प्रकाशन ।4. कृषि प्रसार कार्यक्रम संचालन निर्देशिका तथा नर्म्स प्रकाशन ।</t>
    </r>
  </si>
  <si>
    <t>तालिम तर्फ 'असहज परिस्थितीका कारण भवन ठेकेदार संग सम्झौता वमोजिम काम हुन नसकि म्याद थप गर्दा समेत काम नसकिएपछि अन्तिम वर्षमा रहेका वहुवर्षिय भवन निर्माण कार्य क्षे कृ ता के झुम्का र पोखरामा सम्पन्न हुन नसक्नु । क्षे कृ ता के झुम्कामा को ठेकेदार ताकेता गर्दा समेत सम्पर्कमा नआएको । कार्यालय प्रमुख निरन्तर परिवर्तन भईरहनु ।</t>
  </si>
  <si>
    <t xml:space="preserve">1. मोटर साइकल- २५ थान खरिद गरि जि.कृ.वि.का. मा वितरण ।2. सिंचाई उप-आयोजनाहरुमा संयुकत अनुगमन तथा अध्ययन भ्रमण ३ पटक संचालन भएको । 3. उप-आयोजना सँग सम्वन्धित ज‍.उ.स. अगुवा कृषकहरुको लागी एक हप्ता अवधिको प्रशिक्षक प्रशिक्षण तालिम कार्यक्रम 2 पटक संचालन भएको । 4. CMIASP-AF सम्वन्धि २ दिने Review Workshop तथा प्रगति समिक्षा गोष्ठी, क्षे.कृ.नि. बाट सञ्चालन भएको । 5. उप-आयोजना क्षेत्रमा जि.कृ.वि.का. बाट विविध कृषि विकास सम्वन्धि कार्यक्रमहरु सञ्चालन ।   </t>
  </si>
  <si>
    <t xml:space="preserve">कृषि प्रसार निर्देशनालयमा पिक अप गाडी (३- थान) खरिदको लागि टेन्डर प्रक्रिया पुरा गरि सप्लायर कम्पनीले सम्झौता गरिसकेको अवस्थामा समय सीमा भित्र गाडी  उपलव्ध गराउन नसकेको । </t>
  </si>
  <si>
    <t xml:space="preserve">२ वटा तालिम सम्पन्न भई ५४ जना योजना अधिकृत तथा योजना हेर्ने अधिकृत प्रशिक्षित भएको । स्याउको लेबलिङ्ग स्टिकर प्राप्त गरि स्याउ व्यवसायी कृषकहरुको बजारिकरणमा सहयोग पुगेको । उद्योग वाणिञ्य संड्ढ तथा सहकारीहरुसंगको सहकार्यमा १६ वटा राष्ट्रीय क्षेत्रीय तथा विशेष मेलाहरु सम्पन्न भएको । नवौ राष्ट्रिय प्रांगिरिक मेलामा ९२ वटा स्टर रहेको , करिब ३ लाख ५० हजार दर्शकहरुले अवलोकन गरेको र ३३ लाख रुपैया बराबरको कारोबार भएको । व्यवसायिक कृषि गतिविधिहरुलाई सकेटि वर्ष ११ अंक ३ सम्मको समाचारपत्र प्रकाशन एवं वितरण भएको । ५ वट तरकारी तथा फलफूल बालीहरुको व्यवसायिक योजना तयार गरि संगालो प्रकाशन गरिएको । </t>
  </si>
  <si>
    <t xml:space="preserve">थप सिंचित क्षेत्र विस्तार-  3925 हेक्टर,  3347 मे.ट. रासायनिक मल ढुवानीमा अनुदान, 131 मे.ट. उन्नत वीउमा ढुवानी अनुदान । कृषि ईन्जिनियरिङ्क तर्फ  ३ वटा सामुदायीक पोष्ट हार्भेष्ट सेवा केन्द्रहरु निर्माण भई केन्द्रले लगभग ७०० मे.टन विभिन्न अन्नबालीका बिउ हरु (धान, मकै, गहँ) उत्पादन, भण्डारण तथा प्रशोधन गरि देशभरिका कृषकहरुलाई सुभल दरमा विक्रि वितरण गर्दै आइरहेका । बाराको डुमरवाना र मोरङ्गको टंकीसीनवारीमा सामुदायिक कृषि यन्त्र, औजार र उपकरण सेवा केन्दहरु्रबाट कृषकहरुलाई सुलभ दरमा कृषि यन्त्रहरु/उपकरणहरु /औजारहरु भाडामा उपलब्ध भई यान्त्रिकरणमा टेवा पुगेको । निजि संस्थाको सहकार्यमा २ वटा वर्षा पम्प जडान भएको । 7 वटा सामुदायिक पोष्ट हार्भेष्ट सेवा केन्र निर्माण भएको । भुकम्प प्रभावित २४ जिल्लाम १२ वटा सामुदायिक बिउ बैंक निर्माण भएको तथा ओजार उपकरण तथा मेशीनरी वितरण भएको । ३१ जिल्लामा निम्न अनुसार अनुदानमा यन्त्र, औजारमा बितरण पावर टिलर ४५२, ,  पावर टिलर एटाचमेन्ट ४५७, मिनी टिलर ५१४, मिनी टिलर एटाचमेन्ट ६१,  फटिलाईजर सीड ड्रिल १, ब्रस कटर १२, थ्रेसर ३०, रिपर ३३, स्पेयर्स १३, ऐरैटर ९०, पि.एच.मि.१०, डिजल्भ अक्सिजन मिटर १७, पेलेट मेशिन १४, फिडर ४ गरी जम्मा १७०८ वटा मेशिन वितरण भएको।   </t>
  </si>
  <si>
    <t>नमुना कार्यक्रम अन्तरगत कन्चनपुरमा ६ हेक्टर र दाङ्गमा 5 हेक्टर र स्याङ्गजामा १४ हेक्टर गरी जम्मा २५ हेक्टरमा विउ आलु उत्पादन भएको।झापामा 50 हेक्टर गहुँ उत्पादन भएको। उत्पादित करिव 350 मे टन विउ आलु आगामी वर्षको लागि वीउको रुपमा प्रयोग गर्न कोल्ड स्टोरमा भण्डारण गरिएको। स्याङ्गजामा २६हे. र दाङ्गमा ५हे. गरि जम्मा ३१ हे.मा मकै वीउ उत्पादन भएको।१२ वटा नमूना सेवा केन्द्रहरुको लागि पावर वेकअप र internet सहित कम्प्यूटर सेट खरीद तथा वितरण गरि e-learning को व्यवस्था गरिएको।वीउ तथा विषादी सप्लाई गर्ने Input dealer हरुको तालिम गरि जम्मा १९७ input dealerहरुको क्षमता अभिबृद्धि भएको।सल्यान जिल्लामा १५ रोपनी जग्गा ३८ वटा हाईटेक पोलिहाउस निर्माण भएको छ जसमा १३ हजार टमाटर वोटको क्षमता छ र १३० मे.ट. प्रति बर्ष उत्पादनको अनुमान गरिएको छ।१४ जिल्लामा 55 वटा साना फार्म मेशीनरी वितरण भई उत्पादन लागत घटेको।४४ जिल्लाहरुमा जम्मा 308 हेक्टरमा गहुँ र २३९हे. मा मकैको वीज बृद्धि भएको।१५८ जना यूवाहरुले 106 हे मा तरकारी खेती गरि करिव 400 मे टन थप  तरकारी उत्पादन भएको र तरकारी उत्पादन भई रहेकोले उत्पादन परिमाण अझ वढ्ने देखिएको।</t>
  </si>
  <si>
    <r>
      <t>मह, मसुरो, अदुवा, अलैंची, अदी वाली एवं वस्तुहरुको उत्पादन प्रवद्र्धन तथा गुणस्तरसुधार भई निर्यात वृद्धि भएको । मह, मसुरो, अदुवा, अलैंची, अदी वाली एवं वस्तुहरुको उत्पादन प्रवद्र्धन तथा गुणस्तरसुधार भई निर्यात वृद्धि भएको ।</t>
    </r>
    <r>
      <rPr>
        <b/>
        <sz val="10"/>
        <rFont val="Kalimati"/>
        <charset val="1"/>
      </rPr>
      <t xml:space="preserve"> मसुरो तर्फः </t>
    </r>
    <r>
      <rPr>
        <sz val="10"/>
        <rFont val="Kalimati"/>
        <charset val="1"/>
      </rPr>
      <t>३२.८ मे.ट. बीउ उत्पादन भएको। ४६२.५ हे क्षेत्रफल विस्तार भएको ।</t>
    </r>
  </si>
  <si>
    <t>मह तर्फ : वार्षिक १ अर्वको मह निकासी गर्न आवश्यक पर्ने मह उत्पादन हुन नसक्नु । २. उत्पादित महलाई सहजै विदेश निकासी गर्न नसक्नु ।</t>
  </si>
  <si>
    <t xml:space="preserve">१. महको उत्पादन वृद्धि गर्न आवश्यक बजेटको उपलब्धता २. कृषि विभाग अन्तर्गत महको गुणस्तर मापन गर्ने प्रयोगशालाको निर्माण गर्नुपर्ने । </t>
  </si>
  <si>
    <t>57.5 मे.ट. रेशम कोया उत्पादन, 2930 वब्स चौकी कीरा पालन, 2000 रेशम बिज कोया उत्पादन, 1960 के.जी. रेशम बिज कोया उत्पादन, 1450 हजार किम्बु विरुवा उत्पादन र 145 हे. मा किम्बु क्षेत्र विस्तर भएको ।</t>
  </si>
  <si>
    <t>२० वटा शिपमूलक तालिम, 50000 वटा च्यूरीका विरुवा वितरण, ५००० मे.ट. गुणस्तर युक्त रानु उत्पादन गरी वितरण गरिएको, कृषकस्तरमा ५००० मे.ट. मह तथा 3200 मे.ट. च्याउ उत्पादन तथा विक्री वितरण भएको । युवा लक्ष्क्षित च्याउ व्यवसाय सञ्चालन भई 471 जना लाभान्वित भएको ।</t>
  </si>
  <si>
    <t xml:space="preserve">धुम्ती माटो परीक्षण प्रयोगशाला मार्फत 20 वटा शिविर संचालन गरिएको । प्रयोगशालामा 4872 वटा माटोको नमुना विश्लेषण गरी सन्तुलित मलखाद प्रयोग सम्बन्धी प्रविधि सिफारिस गरिएको । 597 वटा मलको नमुना विश्लेषण गरी नियमनमा टेवा पुर्याईएको ।४ जिल्लाको माटोको उर्बराशक्ति नक्सा तयार गरिएको ।श्री देउराली उर्बरा कृषि चुन तथा शक्ति ग्रीट उद्योगमा थप क्षमता बृद्धि भएको  । </t>
  </si>
  <si>
    <t>पोष्ट हार्भेष्ट तर्फ</t>
  </si>
  <si>
    <t xml:space="preserve">जिल्लास्तर पहिलो प्राथमिकतामा परेका आयोजनाहरु </t>
  </si>
  <si>
    <t>कृषि विभागको केन्द्र तथा जिल्लास्तरको कूल जम्मा</t>
  </si>
  <si>
    <r>
      <t>केन्द्रस्तर दोश्रो प्राथमिकतामा परेका आयोजनाहरु (P</t>
    </r>
    <r>
      <rPr>
        <b/>
        <vertAlign val="subscript"/>
        <sz val="12"/>
        <rFont val="Times New Roman"/>
        <family val="1"/>
      </rPr>
      <t>2</t>
    </r>
    <r>
      <rPr>
        <b/>
        <sz val="12"/>
        <rFont val="Times New Roman"/>
        <family val="1"/>
      </rPr>
      <t>)</t>
    </r>
  </si>
  <si>
    <r>
      <t>जिल्लास्तर पहिलो प्राथमिकतामा परेका आयोजनाहरु</t>
    </r>
    <r>
      <rPr>
        <b/>
        <sz val="14"/>
        <rFont val="Preeti"/>
        <family val="2"/>
      </rPr>
      <t xml:space="preserve"> </t>
    </r>
    <r>
      <rPr>
        <b/>
        <sz val="12"/>
        <rFont val="Times New Roman"/>
        <family val="1"/>
      </rPr>
      <t>(P</t>
    </r>
    <r>
      <rPr>
        <b/>
        <vertAlign val="subscript"/>
        <sz val="12"/>
        <rFont val="Times New Roman"/>
        <family val="1"/>
      </rPr>
      <t>1</t>
    </r>
    <r>
      <rPr>
        <b/>
        <sz val="12"/>
        <rFont val="Times New Roman"/>
        <family val="1"/>
      </rPr>
      <t>)</t>
    </r>
  </si>
  <si>
    <t>जिल्लास्तर P1 को जम्मा</t>
  </si>
  <si>
    <t>s[lif ljefusf] lhNnf:t/sf] hDdf</t>
  </si>
  <si>
    <r>
      <t>s[lif ljefusf] s]Gb|Lo:t/</t>
    </r>
    <r>
      <rPr>
        <b/>
        <sz val="12"/>
        <rFont val="Preeti"/>
        <family val="2"/>
      </rPr>
      <t>sf] hDdf</t>
    </r>
  </si>
  <si>
    <t>s[lif ljefusf] s]Gb| tyf lhNnf:t/sf] s"n hDdf</t>
  </si>
  <si>
    <t xml:space="preserve">चैते धान लाइनमा रोपी अनिवार्य विमा समेत दिइने व्वस्था पूर्ण रुपमा कार्यान्वयन हुन नसकेको तथा सिचाइको अभावमा सवै कृषकले कार्यविधिमा उल्लेख गरिए अनुसार धान लगाउने नगरिएको   
भुकम्प प्रभावित जिल्लाहरुमा विउ तथा मेशिनरी औजार निशुल्क उपलव्ध हुदा लक्षित कार्यक्रम सम्पन्न गर्न कठिनाइ  
श्रोत विउ कृषकको माग अनसार समयमै उपलव्ध हुन नसकेको  
</t>
  </si>
  <si>
    <t xml:space="preserve">सिचाइ विभाग र सिचाइ मन्त्रालय सँग पटक पटक समन्वय गरिएको तर उपलव्धिमूलक हुन नसकेको 
निशुल्क वितरणको कार्य निश्चित प्रतिशत अनुदान दिइ संचालन गरिने कार्य पश्चात मात्र संचालन गरिएको  
कृषकले मन पराएका स्थानीय तथा रैथाने जातहरुको विउ संकलन गरि कार्यक्रम संचालन गरिएको  </t>
  </si>
  <si>
    <t xml:space="preserve">चैते धान लगाउने सिजनमा सिचाइको सुनिश्चिता हुनुपर्ने, चैते धानको न्युनतम समर्थन मूल्य तोकिनुपर्ने 
यस किसिमका समस्या देखा पर्दा सवैभन्दा पहिले स्विकृत कार्यक्रम अनुसारको ५० र ७५ प्रतिशत अनुदानमा दिइने कार्यक्रम सचलान गरि निशुल्क वितरण गरिने विउ तथा मेशिनरी औजार त्यस पश्चात मात्र गर्ने गरि आवस्यक व्यवस्था, वा  यस किसिमको प्राकृतिक विपत्ती पर्दा प्रभावित क्षेत्रलाइ निशुल्क उपलव्ध हुने गरि आवस्यक व्यवस्था   
स्थानीय तथा रैथाने जातहरुलाइ छिटो माध्यमवाट दर्ता गर्ने प्रक्रिया वढाउने  
</t>
  </si>
  <si>
    <r>
      <t xml:space="preserve">वृहत्तर धान उत्पादन कार्यक्रममा २५४२ हेक्टर चैते धानको क्षेत्रफल विस्तार तथा कृषकलाइ प्रति हेक्टर ५००० का दरले प्रोत्साहन अनुदान वितरण । चैते धानको कुल क्षेत्रफल ११२००० हेक्टर मा २.२७ प्रतिशतले थप भइ ११४५४२ हेक्टर पुगेको र कुल उत्पादनमा थप १२७१० मे ट ९५ मेट प्रति हेक्टर० भइ २ करोड ५४ लाख २० हजार वरावरको आम्दानी भएको । 
</t>
    </r>
    <r>
      <rPr>
        <b/>
        <sz val="10"/>
        <rFont val="Kalimati"/>
        <charset val="1"/>
      </rPr>
      <t>मध्य पहाडी वृहत्तर मकै उत्पादन कार्यक्रममा</t>
    </r>
    <r>
      <rPr>
        <sz val="10"/>
        <rFont val="Kalimati"/>
        <charset val="1"/>
      </rPr>
      <t xml:space="preserve"> उन्नत मकै विउले ढाकेको २९४९२ हेक्टर क्षेत्रफल विस्तार, देशको कुल मकै लगाइने क्षेत्रफल ९८८२३९५ हेक्टर मा उन्नत मकै विउले ढाकेको क्षेत्रफलमा ३.५ प्रतिशतले वृद्धि, ७०८३० मे.ट. उत्पादन भइ ३ अरव ९० करोड रुपैया वरावरको कारोवार, २४५ पावर टिलर तथा मिनि टिलर वितरण, यान्त्रीकरणमा सहयोग,  ३०० जनाले प्रत्यक्ष रोजगार ।
भटमास उत्पादन प्रवर्द्धन कार्यक्रममा ७५ प्रतिशत अनुदानमा १०३.६  मेट  भटमासको उन्नत विउ वितरण भइ ३४३३ हेक्टर क्षेत्रफल विस्तार,   
</t>
    </r>
    <r>
      <rPr>
        <b/>
        <sz val="10"/>
        <rFont val="Kalimati"/>
        <charset val="1"/>
      </rPr>
      <t>मसिना तथा वासनादार धान उत्पादन कार्यक्रम तर्फ</t>
    </r>
    <r>
      <rPr>
        <sz val="10"/>
        <rFont val="Kalimati"/>
        <charset val="1"/>
      </rPr>
      <t xml:space="preserve">, ७५ प्रतिशत अनुदानमा ४८८.९ मे.ट. मसिना तथा वासनादार धानको उन्नत विउ वितरण भइ ९९७५ हेक्टर क्षेत्रफल विस्तार, मसिना तथा वासनादार धानले ओगटेको कुल २५८८५५ हेक्टर क्षेत्रफलमा ३.८५ प्रतिशतले वृद्धि भइ २६८८३० हेक्टर पुगेको ड्ड कुल उत्पादनमा ३०९३० मेट थप भइ १ अरव वरावरको आम्दानी, २५ मेट श्रोत विउ वितरण भइ ५५५ हेक्टर क्षेत्रफलमा विउ उत्पादन भइ आगामी वर्षको लागी १३८५ मेट उन्नत विउ उपलव्ध हुने ।  
</t>
    </r>
    <r>
      <rPr>
        <b/>
        <sz val="10"/>
        <rFont val="Kalimati"/>
        <charset val="1"/>
      </rPr>
      <t>अभियानमूखी मकै भटमास उत्पादन कार्यक्रम तर्फ</t>
    </r>
    <r>
      <rPr>
        <sz val="10"/>
        <rFont val="Kalimati"/>
        <charset val="1"/>
      </rPr>
      <t xml:space="preserve">, ११५ मे ट आयातित हाइव्रिड मकै विउ वितरण,  ५७५० हेक्टर क्षेत्रफल विस्तार ड्ड ३७३७५ मेट थप उत्पादन भइ ७४ करोड ७५ लाख वरावरको कारोवार   
सामुदायिक विउ वैंक आयोजना  ड्ड विभिन्न वालीहरुको १६।८९ मेट श्रोत विउ वितरण  
अभियानमूखी तेलहनवाली उत्पादन आयोजना  ड्ड तोरीको उन्नत विउले ढाकेको १३८८५ हेक्टर क्षेत्रफल विस्तार  ड्ड नेपालको कुल तोरीले ओगटेको क्षेत्रफल ९२३३०४१ हेक्टर ०मा उन्नत विउले ढाकेको क्षेत्रफलमा  ५।९ प्रतिशतले वृद्धि  
क्षेत्रीय विउ विजन प्रयोगशालाहरु तर्फ  ड्ड १७०६ मे ट विउ परिक्षण तथा ५४१३ पटक विउ नमुना परिक्षण सम्पन्न गरि विउको गुणस्तर कायम तथा विउ प्रतिस्थापन दर वढाउन अग्रसरता   
</t>
    </r>
  </si>
  <si>
    <t>आ.व.२०७२।७३ को वार्षिक अवधिमा संचालित साधारण कार्यक्रम/आयोजनाहरुको लागि विनियोजित बजेट र खर्च</t>
  </si>
  <si>
    <t>विविध क्रियाकलापहरु सञ्चालनबाट आयोजनाको अवधिमा वाली विविधिकरण, वाली सघनता र विज प्रतिस्थापन दरको सुधारमा लक्षित उपलव्धि हासिल गर्न सहयोग पुग्ने ।</t>
  </si>
  <si>
    <t xml:space="preserve"> २ वटा कृषि सहकारी संस्थाले ढुवानी साधन खरिदमा सहयोग गरेको र २ वटा सहकारी संस्थाको   गोदाम घर निर्माण भएको । ३ वटा बजार समितिले शित घर निर्माण गरेको </t>
  </si>
  <si>
    <t xml:space="preserve">३१ जिल्लामा निम्न अनुसार अनुदानमा यन्त्र, औजारमा बितरण पावर टिलर ४५२, ,  पावर टिलर एटाचमेन्ट ४५७, मिनी टिलर ५१४, मिनी टिलर एटाचमेन्ट ६१,  फटिलाईजर सीड ड्रिल १, ब्रस कटर १२, थ्रेसर ३०, रिपर ३३, स्पेयर्स १३, ऐरैटर ९०, पि.एच.मि.१०, डिजल्भ अक्सिजन मिटर १७, पेलेट मेशिन १४, फिडर ४ गरी जम्मा १७०८ वटा मेशिन वितरण भएको ।   </t>
  </si>
  <si>
    <t>३१२८०5/३</t>
  </si>
  <si>
    <t xml:space="preserve">घर बगैचा कार्यक्रम </t>
  </si>
  <si>
    <t>पुर्वाञ्चल</t>
  </si>
  <si>
    <t>मध्यमाञ्चल</t>
  </si>
  <si>
    <t>पश्चिमाञ्चल</t>
  </si>
  <si>
    <t>मध्यपश्चिमाञ्चल</t>
  </si>
  <si>
    <t>सुदुरपश्चिमाञ्चल</t>
  </si>
  <si>
    <t>ज.उ.स.</t>
  </si>
  <si>
    <t xml:space="preserve"> थप सिंचित क्षेत्र विस्तार-3925 हेक्टर,  3347 मे.ट. रासायनिक मल ढुवानीमा अनुदान, 131 मे.ट. उन्नत वीउमा ढुवानी अनुदान ।</t>
  </si>
  <si>
    <t>ईन्जिनियरिङ्क तर्फ</t>
  </si>
  <si>
    <t xml:space="preserve">थप 2602 हे. क्षेत्रफलमा सिंचाई सुविधा उपलब्ध हुने । कृषकस्तरमा गहुँ ३५ हे तथा धान ३५ हेमा विजवृद्धि कार्यक्रम संचालन भएको । </t>
  </si>
  <si>
    <t>255  वटा प्रदर्शन, 133  फलफूल बगैंचा स्थापना, 302 वटा नमुना बगैंचा व्यवस्थापन, 1457 घुम्ती स्थलगत तालिम र 11 प्लाष्टिक टनेल निर्माण जस्ता कार्यक्रमहरु सञ्चालन भई कर्णाली अञ्चलका ५ जिल्ला, मनाङ्ग र मुस्ताङ्गमा कृषि उत्पाद एवं रोजगारी वृद्धिमा सहयोग पुगेको ।</t>
  </si>
  <si>
    <t>मह, मसुरो, अदुवा, अलैंची, अदी वाली एवं वस्तुहरुको उत्पादन प्रवद्र्धन तथा गुणस्तरसुधार भई निर्यात वृद्धि भएको । १. मह हार्भेष्ट गर्ने बकेट ८००० र आधारचाकाका निर्माण गर्ने मेशीन  २ वटा जडान भएको।</t>
  </si>
  <si>
    <t xml:space="preserve">३९५७ के.जि. तरकारीको मुल तथा उन्नत विउ र  ४५ लाख ५ हजार तरकारीका बेर्ना तथा १२९४ मे.टन ताजा तरकारी उत्पादन भइ बिकी बितरण भएको । 
१० वटा अलैंची प्रशोधन गर्ने उन्नत भट्टी निर्माण भइ १९५ जना कृषक लाभान्वीत भएका ।
४२०९ जना युवा कृषक छनौट गरी १७ करोड ९४ लाख अनुदान वितरण कार्य भएको र यसबाट २९३० हेक्टर थप तरकारी खेती विस्तार भएको । 
३० वटा पहिलो ३२ वटा देश्रो नर्सरीहरु स्थापना गरी ३० लाख पहिलो वर्षे बेर्ना उत्पादन र ३२ लाख दोश्रो वर्षे बेर्ना उत्पादन हुने १५० ह].. क्षेत्रफलमा नयाँ वगान स्थापना गरिएको र ९३ हे. रोगग्रस्त बगान सुदृढिकरण भएको । २५ वटा १० मे.टन क्षमताका नया रष्टिक स्टोर निर्माण गरिएको र २१ वटा १० मे.टन क्षमताका जिर्ण रष्टिक स्टोर पुन निर्माण भइ २१० मे.टन वीउ आलु भण्डारणमा क्षमता बृद्धि भएको। </t>
  </si>
  <si>
    <t xml:space="preserve">100 वटा पेखरीमा एरिएटर प्रयोग भएको । तराईमा 651.16 हेक्टर क्षेत्रफलमा थप पोखरी निर्माण भएको । 78.54 हेक्टर क्षेत्रफलमा थप पोखरी निर्माण भएको । 26 वटा थप ट्राउट विकास कायर्क्रम संचालन भएको । 5 वटा जिल्लामा थप श्रोत केन्द्र स्थापना भएको । 5 वटा ह्याचरी स्थापना भएको । मध्य पहाडमा 4.5 हेक्टर क्षेत्रफलमा थप 220 वटा साना पोखरी निर्माण भएको । थप 5 वटा घोलमा मत्स्पालन भएको । </t>
  </si>
  <si>
    <t xml:space="preserve">११० पटक नियमित प्लान्ट क्लीनिक संचालन, ४६ पटक घुम्ती प्लान्ट क्लीनिक संचालन ,समस्याग्रस्त क्षेत्रमा अभियानमुलक बाली संरक्षण कार्यक्रम जस्ता कार्यक्रम संचालन गरी रोग कीरा पहिचान तथा ब्यबस्थापन गरिएको साथै ४५ लाख आइ जे इन्टोमोप्याथोजेनिक नेमाटोड उत्पादन, ६० लाख ट्राइक्रोग्रामा, २० लिटर एन.पि.भि.  उत्पादन र  १२ क्विन्टल ट्राईकोडर्मा उत्पादन गरी कृषकहरुलाई वितरण गरिएबाट रासायिनक विषादीको विकल्पमा नमुनाको रुपमा  बायो पेस्टिसाइड प्रबद्धन भएको,  ८००० के जि च्याउको विउ पनि उत्पादन गरी वितरण गरिएको छ । </t>
  </si>
  <si>
    <t>इलाम र दोलखा जिल्लामा वितरण गरिएको २० वटा अलैची ड्रायरबाट अलैचीको गुणस्तर बृद्धि भर्इ मुल्य अभिबृद्धि भएको । 
पोष्ट हार्भेष्ट क्षति न्युनीकरणका लागि वितरण गरिएका औजार उपकरण फल टिप्ने भर्याङ्ग, मेटलबिन, कर्नसेलर, सिकेचर, क्रेट, फल टिप्ने कैंची, हार्भेष्टिङ्ग ब्याग, त्रिपाल आदिको प्रयोगले फलफूल तथा खाद्यान्न बालीमा उत्पादनोपरान्त हुने नोक्सानी न्युनिकरणमा टेवा पुगेको । 
सार्क फण्ड अन्तर्गत स्याङ्गजा जिल्लामा अनुदानमा प्याक हाउस १ निर्माण । 
सार्क फण्ड अन्तर्गत पोष्टहार्भेष्ट औजार उपकरण खरीद सहयोग कार्यक्रम अनुसार ४ जिल्लाका ६८ समुहलाई भर्याङ्ग, कैंची, फल टिप्ने झोला, ग्रेटर, जुसर आदि अनुदानमा वितरण गरिएको 
सार्क फण्ड अन्तर्गत ३ जिल्लाका २८ समुहलाई ४५०० वटा प्लाष्टिक क्रेट अनुदानमा वितरण गरिएको ।</t>
  </si>
  <si>
    <t xml:space="preserve">बृहत्तर धान उत्पादन कार्यक्रम : 
• २५४२ हेक्टर चैते धानको क्षेत्रफल विस्तार तथा कृषकलाइ प्रति हेक्टर ५००० का दरले प्रोत्साहन अनुदान वितरण
• • ७५ प्रतिशत अनुदानमा ४८८.९ मेट  मसिना तथा वासनादार धानको उन्नत विउ वितरण भइ ९९७५ हेक्टर क्षेत्रफल विस्तार, 
• मसिना तथा वासनादार धानले ओगटेको कुल २५८८५५ हेक्टर क्षेत्रफलमा ३.८५ प्रतिशतले वृद्धि भइ २६८८३० हेक्टर पुगेको
• 
• २५ मेट श्रोत विउ वितरण भइ ५५५ हेक्टर क्षेत्रफलमा विउ उत्पादन भइ आगामी वर्षको लागी १३८५ मेट उन्नत विउ उपलव्ध हुने 
मध्य पहाडी वृहत्तर मकै उत्पादन कार्यक्रम
• उन्नत मकै विउले ढाकेको २९४९२ हेक्टर क्षेत्रफल विस्तार 
• देशको कुल मकै लगाइने क्षेत्रफल (८८२३९५ हेक्टर) मा उन्नत मकै विउले ढाकेको क्षेत्रफलमा ३.५ प्रतिशतले वृद्धि
• ७०८३० मे ट उत्पादन भइ ३ अरव ९० करोड रुपैया वरावरको कारोवार 
• २४५ पावर टिलर तथा मिनि टिलर वितरण, यान्त्रीकरणमा सहयोग,  ३०० जनाले प्रत्यक्ष रोजगार 
भटमास उत्पादन प्रवर्द्धन कार्यक्रम 
• ७५ प्रतिशत अनुदानमा १०३।६  मेट  भटमासको उन्नत विउ वितरण भइ ३४३३ हेक्टर क्षेत्रफल विस्तार, 
अभियानमूखी मकै भटमास उत्पादन कार्यक्रम 
• ११५ मे ट आयातित हाइव्रिड मकै विउ वितरण,  ५७५० हेक्टर क्षेत्रफल विस्तार
• ३७३७५ मेट थप उत्पादन भइ ७४ करोड ७५ लाख वरावरको कारोवार 
सामुदायिक विउ वैंक आयोजना 
• विभिन्न वालीहरुको १६.८९ मेट श्रोत विउ वितरण
अभियानमूखी तेलहनवाली उत्पादन आयोजना 
• तोरीको उन्नत विउले ढाकेको १३८८५ हेक्टर क्षेत्रफल विस्तार 
• नेपालको कुल तोरीले ओगटेको क्षेत्रफल (२३३०४१ हेक्टर )मा उन्नत विउले ढाकेको क्षेत्रफलमा  ५.९ प्रतिशतले वृद्धि
क्षेत्रीय विउ विजन प्रयोगशालाहरु तर्फ 
• १७०६ मे ट विउ परिक्षण तथा ५४१३ पटक विउ नमुना परिक्षण सम्पन्न गरि विउको गुणस्तर कायम तथा विउ प्रतिस्थापन दर वढाउन अग्रसरता 
 </t>
  </si>
  <si>
    <t>213 महिला सहकारी मार्फत व्यवासयिक कृषि सचालन भएको । सिमान्तकृत समुदाय लक्षित कार्यक्रम संचालित १० जिल्लाका १२८ मुक्त कमैया, मालरी, हलिया, १६ चेपाङ्ग, २५ मुसहर र ९ राउटे मार्फत तरकारी, च्याउ, मौरी, माछा, आदीमा व्यवसायिक कृषि कार्यक्रम सञ्चालन भएको ।</t>
  </si>
  <si>
    <t>जिल्ला</t>
  </si>
  <si>
    <t>लक्षित</t>
  </si>
  <si>
    <t>समुदाय</t>
  </si>
  <si>
    <t>सख्या</t>
  </si>
  <si>
    <t>कैलीली</t>
  </si>
  <si>
    <t>मुक्त कमैया, कमलरी, हलिया</t>
  </si>
  <si>
    <t>कञ्चनपुर</t>
  </si>
  <si>
    <t>बाँके</t>
  </si>
  <si>
    <t>बर्दिया</t>
  </si>
  <si>
    <t>दाङ्ग</t>
  </si>
  <si>
    <t>गोरखा</t>
  </si>
  <si>
    <t>चेपाङ्ग</t>
  </si>
  <si>
    <t>धादिङ्ग</t>
  </si>
  <si>
    <t>सर्लाही</t>
  </si>
  <si>
    <t xml:space="preserve">मुसहर </t>
  </si>
  <si>
    <t>सिराहा</t>
  </si>
  <si>
    <t>डडेल्धुरा</t>
  </si>
  <si>
    <t>राउटे</t>
  </si>
  <si>
    <t>प्रगति</t>
  </si>
  <si>
    <t>लक्ष्य</t>
  </si>
  <si>
    <t xml:space="preserve">कार्यक्रम अनुसारको लक्ष्य तथा प्रगति </t>
  </si>
  <si>
    <t>14 कार्यालयहरूको जम्मा</t>
  </si>
  <si>
    <t xml:space="preserve">जिल्ला कृषि बिकास कार्यालय, धादिङ्ग </t>
  </si>
  <si>
    <t>जिल्ला कृषि बिकास कार्यालय, बाग्लुङ्ग</t>
  </si>
  <si>
    <t>जिल्ला कृषि बिकास कार्यालय, अर्घाखाँची</t>
  </si>
  <si>
    <r>
      <rPr>
        <b/>
        <i/>
        <sz val="11"/>
        <rFont val="Kalimati"/>
        <charset val="1"/>
      </rPr>
      <t xml:space="preserve">32 </t>
    </r>
    <r>
      <rPr>
        <b/>
        <i/>
        <sz val="10"/>
        <rFont val="Kalimati"/>
        <charset val="1"/>
      </rPr>
      <t>कार्यालयहरूको जम्मा</t>
    </r>
  </si>
  <si>
    <t>बाली संरक्षण (राष्ट्रिय आई.पि.एम्) कार्यक्रम (९)</t>
  </si>
  <si>
    <t>जिल्ला कृषि बिकास कार्यालय, सप्तरी</t>
  </si>
  <si>
    <t>जिल्ला कृषि बिकास कार्यालय, उदयपुर</t>
  </si>
  <si>
    <t xml:space="preserve">जिल्ला कृषि बिकास कार्यालय, ओखलढुङ्गा                               </t>
  </si>
  <si>
    <t xml:space="preserve">जिल्ला कृषि बिकास कार्यालय, धनुषा </t>
  </si>
  <si>
    <t>जिल्ला कृषि बिकास कार्यालय, महोत्तरी</t>
  </si>
  <si>
    <t xml:space="preserve">जिल्ला कृषि बिकास कार्यालय,  सिन्धुली                             </t>
  </si>
  <si>
    <t xml:space="preserve">जिल्ला कृषि बिकास कार्यालय, रामेछाप                            </t>
  </si>
  <si>
    <t xml:space="preserve">जिल्ला कृषि बिकास कार्यालय, दोलखा </t>
  </si>
  <si>
    <t xml:space="preserve">जिल्ला कृषि बिकास कार्यालय,  सिन्धुपाल्चोक </t>
  </si>
  <si>
    <t xml:space="preserve">जिल्ला कृषि बिकास कार्यालय, ललितपुर   </t>
  </si>
  <si>
    <t>जिल्ला कृषि बिकास कार्यालय, मकवानपुर</t>
  </si>
  <si>
    <t>जिल्ला कृषि बिकास कार्यालय,  रौतहट</t>
  </si>
  <si>
    <t xml:space="preserve">जिल्ला कृषि बिकास कार्यालय,  चितवन           </t>
  </si>
  <si>
    <t>कार्यालयहरूको जम्मा</t>
  </si>
  <si>
    <t xml:space="preserve"> कार्यालयहरूको जम्मा</t>
  </si>
  <si>
    <t>मत्स्य विकास केन्द्र, रुपन्देही भैरहवा</t>
  </si>
  <si>
    <t>साधारण खर्च तर्फको</t>
  </si>
  <si>
    <t>312012-3/4</t>
  </si>
  <si>
    <t>क्षेत्रीय कृषि निर्देशनालय, पुर्वाञ्रचल</t>
  </si>
  <si>
    <t>क्षेत्रीय कृषि निर्देशनालय, मध्यमाञ्चल</t>
  </si>
  <si>
    <t>क्षेत्रीय कृषि निर्देशनालय, पश्चिमाञ्चल</t>
  </si>
  <si>
    <t>क्षेत्रीय कृषि निर्देशनालय, मध्य पश्चिमाञ्चल</t>
  </si>
  <si>
    <t>क्षेत्रीय कृषि निर्देशनालय, सुदुर पश्चिमाञ्चल</t>
  </si>
  <si>
    <t>जिल्ला कृषि विकास कार्यालय मकवानपुर</t>
  </si>
  <si>
    <t>जिल्ला कृषि विकास कार्यालया, उदयपुर</t>
  </si>
  <si>
    <t>जिल्ला कृषि विकास कार्यालय, दाङ</t>
  </si>
  <si>
    <t>जिल्ला कृषि विकास कार्यालय, अर्घर्ााँची</t>
  </si>
  <si>
    <t>आ=व= २०७३÷७४ को बजेट</t>
  </si>
  <si>
    <t>cf=j= @)&amp;#÷&amp;$ sf] sfo{qmd ah]6, lgsfzf / vr{</t>
  </si>
  <si>
    <t>P1 केन्द्रस्तरको तुलनामा साधारण खर्चको जम्मा</t>
  </si>
  <si>
    <t>प्रथम चौमासिक बजेट (रु हजारमा)</t>
  </si>
  <si>
    <t>प्रथम चौमासिक खर्च (रु हजारमा)</t>
  </si>
  <si>
    <t>जिल्ला कृषि विकास कार्यालय बारा</t>
  </si>
  <si>
    <t>जिल्ला कृषि विकास कार्यालय रौतहट</t>
  </si>
  <si>
    <t>जिल्ला कृषि विकास कार्यालया, सिराहा</t>
  </si>
  <si>
    <t>जिल्ला कृषि विकास कार्यालया, सप्तरी</t>
  </si>
  <si>
    <t>अलैची रोग व्यवस्थापन तथा नर्सरी स्थापना कार्यक्रम</t>
  </si>
  <si>
    <t xml:space="preserve">ख </t>
  </si>
  <si>
    <t xml:space="preserve">ग </t>
  </si>
  <si>
    <t xml:space="preserve">वगर खेति कार्यक्रम </t>
  </si>
  <si>
    <t xml:space="preserve">घ </t>
  </si>
  <si>
    <t xml:space="preserve">व्यावसायिक तरकारी उत्पदान कार्यक्रम </t>
  </si>
  <si>
    <t>ङ</t>
  </si>
  <si>
    <t xml:space="preserve">द्वन्द पिडित लक्षित कृषि विशेष कार्यक्रम </t>
  </si>
  <si>
    <t xml:space="preserve">च </t>
  </si>
  <si>
    <t xml:space="preserve">राउटे र अन्य सिमान्तकृत समुदाय लक्षित कृषि विशेष कार्यक्रम </t>
  </si>
  <si>
    <t xml:space="preserve">कृषि विभाग र निर्देशनालयको एकमुष्ट </t>
  </si>
  <si>
    <t>आ.व.२०७3।७4 को प्रथम चौमासिक अवधिमा संचालित साधारण कार्यक्रम/आयोजनाहरुको लागि विनियोजित बजेट र खर्च</t>
  </si>
  <si>
    <t>पुँजिगत</t>
  </si>
  <si>
    <t>द्वितीय चौमासिक विनियोजित वजेट</t>
  </si>
  <si>
    <t>द्वितिय चौमासिक कार्यक्रम वजेट</t>
  </si>
  <si>
    <t xml:space="preserve">आ.व. २०७३/७४ को द्वितीय चौमासिक भारित प्रगति </t>
  </si>
  <si>
    <t xml:space="preserve">आ.व. २०७३/७४ को अष्टमासिक भारित प्रगति </t>
  </si>
  <si>
    <t>अष्टमासिक विनियोजित वजेट</t>
  </si>
  <si>
    <t>अष्टमासिक कार्यक्रम वजेट</t>
  </si>
  <si>
    <t xml:space="preserve">जि.कृ.वि.का.झापा </t>
  </si>
  <si>
    <t>जि.कृ.वि.का. सुनसरी</t>
  </si>
  <si>
    <t>जि.कृ.वि.का. धनुषा</t>
  </si>
  <si>
    <t>जि.कृ.वि.का. कपिलबस्तु</t>
  </si>
  <si>
    <t>जि.कृ.वि.का. दाङ्ग</t>
  </si>
  <si>
    <t>जि.कृ.वि.का. रुकुम</t>
  </si>
  <si>
    <t>जि.कृ.वि.का. रोल्पा</t>
  </si>
  <si>
    <t>जि.कृ.वि.का. अछाम</t>
  </si>
  <si>
    <t>जि.कृ.वि.का. सल्यान</t>
  </si>
  <si>
    <t>जि.कृ.वि.का. जुम्ला</t>
  </si>
  <si>
    <t>जि.कृ.वि.का. डोटी</t>
  </si>
  <si>
    <t>जि.कृ.वि.का. लमजुङ्ग</t>
  </si>
  <si>
    <t>जि.कृ.वि.का. कन्चनपुर</t>
  </si>
  <si>
    <t>जि.कृ.वि.का. सिन्धुली</t>
  </si>
  <si>
    <t>जि.कृ.वि.का. कैलाली</t>
  </si>
  <si>
    <t>जि.कृ.वि.का. झापा</t>
  </si>
  <si>
    <t>जि.कृ.वि.का. रामेछाप</t>
  </si>
  <si>
    <t>जि.कृ.वि.का. मकवानपुर</t>
  </si>
  <si>
    <t>जि.कृ.वि.का. दैलेख</t>
  </si>
  <si>
    <t>जिल्ला कृषि विकास कार्यालय, वारा</t>
  </si>
  <si>
    <t xml:space="preserve"> </t>
  </si>
  <si>
    <t>जि.कृ.वि.का. बैतडी</t>
  </si>
  <si>
    <t>जि.कृ.वि.का. डडेलधुरा</t>
  </si>
  <si>
    <t>जि.कृ.वि.का. जाजरकोट</t>
  </si>
  <si>
    <t>जि.कृ.वि.का. कालिकोट</t>
  </si>
  <si>
    <t>जि.कृ.वि.का. बर्दिया</t>
  </si>
  <si>
    <t>जि.कृ.वि.का.महोतरी</t>
  </si>
  <si>
    <t>जि.कृ.वि.का.धनुषा</t>
  </si>
  <si>
    <t>जि.कृ.वि.का.सिराहा</t>
  </si>
  <si>
    <t>जि.कृ.वि.का.सिन्धुली</t>
  </si>
  <si>
    <t>जि.कृ.वि.का.ओखलढुङ्गा</t>
  </si>
  <si>
    <t>जि.कृ.वि.का.रामेछाप</t>
  </si>
  <si>
    <t>जि.कृ.वि.का.खोटाङ्ग</t>
  </si>
  <si>
    <t>जैतुन विकास केन्द्र, बाजुरा</t>
  </si>
  <si>
    <t>स्याउ आत्म निर्भर कार्यक्रम</t>
  </si>
  <si>
    <t>फलफूल विकास निर्देशनालय, कीर्तीपुर, काठमाण्डौं</t>
  </si>
  <si>
    <t>सुन्तला बगैँचा सुदृढिकरण कार्यक्रम</t>
  </si>
  <si>
    <t>राष्ट्रिय सुन्तलाजात फलफूल विकास कार्यक्रम, कीर्तीपुर</t>
  </si>
  <si>
    <t>फलफूल दशक कार्यक्रम</t>
  </si>
  <si>
    <t xml:space="preserve">जिल्ला कृषि विकास कार्यालय, हुम्ला </t>
  </si>
  <si>
    <t>जिल्ला कृषि विकास कार्यालय,  मुगु</t>
  </si>
  <si>
    <t xml:space="preserve">जिल्ला कृषि विकास कार्यालय, मुस्ताङ्ग   </t>
  </si>
  <si>
    <t xml:space="preserve">जिल्ला कृषि विकास कार्यालय, मनाङ्ग </t>
  </si>
  <si>
    <t>जिल्ला कृषि विकास कार्यालय, सोलु</t>
  </si>
  <si>
    <t>जिल्ला कृषि विकास कार्यालय, वैतडी</t>
  </si>
  <si>
    <t>जिल्ला कृषि विकास कार्यालय,  ईलाम</t>
  </si>
  <si>
    <t>जिल्ला कृषि विकास कार्यालय,  भोजपुर</t>
  </si>
  <si>
    <t>जिल्ला कृषि विकास कार्यालय, वाग्लुङ्ग</t>
  </si>
  <si>
    <t>जिल्ला कृषि विकास कार्यालय,  काभ्रेपलाञ्चोक</t>
  </si>
  <si>
    <t xml:space="preserve">जिल्ला कृषि विकास कार्यालय,  तनहँ </t>
  </si>
  <si>
    <t>जिल्ला कृषि विकास कार्यालय,  कैलाली</t>
  </si>
  <si>
    <t>जिल्ला कृषि विकास कार्यालय, रौतहट</t>
  </si>
  <si>
    <t>जिल्ला कृषि विकास कार्यालय, सर्लाही</t>
  </si>
  <si>
    <t>जिल्ला कृषि विकास कार्यालय, वाँके</t>
  </si>
  <si>
    <t>जिल्ला कृषि विकास कार्यालय, वर्दिया</t>
  </si>
  <si>
    <t>जैतुन प्रवर्द्धन कार्यक्रम</t>
  </si>
  <si>
    <t>जिल्ला कृषि विकास कार्यालयर्, इलाम</t>
  </si>
  <si>
    <t xml:space="preserve">जिल्ला कृषि विकास कार्यालय, दाङ्ग </t>
  </si>
  <si>
    <t xml:space="preserve">जिल्ला कृषि विकास कार्यालय, डोटी </t>
  </si>
  <si>
    <t>साना तथा मझौला कृषक आयस्तर वृद्धि आयोजना</t>
  </si>
  <si>
    <t>प्रधानमन्त्री कृषि आधुनिकिकरण परियोजना</t>
  </si>
  <si>
    <t>जिल्ला कृषि विकास कार्यालय, मनाङ</t>
  </si>
  <si>
    <t>जिल्ला कृषि विकास कार्यालय, मुस्ताङ</t>
  </si>
  <si>
    <t>जिल्ला कृषि विकास कार्यालय, स्याञ्जा</t>
  </si>
  <si>
    <t>जिल्ला कृषि विकास कार्यालय, तनहुं</t>
  </si>
  <si>
    <t>जिल्ला कृषि विकास कार्यालय, लम्जुङ्ग</t>
  </si>
  <si>
    <t>जिल्ला कृषि विकास कार्यालय, वाग्लुङ</t>
  </si>
  <si>
    <t>जिल्ला कृषि विकास कार्यालय, अर्घखाँची</t>
  </si>
  <si>
    <t>जिल्ला कृषि विकास कार्यालय,प्यूठान</t>
  </si>
  <si>
    <t>जिल्ला कृषि विकास कार्यालय,रुकुम</t>
  </si>
  <si>
    <t>जिल्ला कृषि विकास कार्यालय,रोल्पा</t>
  </si>
  <si>
    <t>जिल्ला कृषि विकास कार्यालय,सल्यान</t>
  </si>
  <si>
    <t>जिल्ला कृषि विकास कार्यालय,दाँग</t>
  </si>
  <si>
    <t>जिल्ला कृषि विकास कार्यालय,बाँके</t>
  </si>
  <si>
    <t>जिल्ला कृषि विकास कार्यालय,बर्दिया</t>
  </si>
  <si>
    <t>जिल्ला कृषि विकास कार्यालय,सुर्खेत</t>
  </si>
  <si>
    <t>जिल्ला कृषि विकास कार्यालय,दैलेख</t>
  </si>
  <si>
    <t>जिल्ला कृषि विकास कार्यालय,जाजरकोट</t>
  </si>
  <si>
    <t>जिल्ला कृषि विकास कार्यालय,डोल्पा</t>
  </si>
  <si>
    <t>जिल्ला कृषि विकास कार्यालय,जुम्ला</t>
  </si>
  <si>
    <t>जिल्ला कृषि विकास कार्यालय,कालिकोट</t>
  </si>
  <si>
    <t>जिल्ला कृषि विकास कार्यालय,मुगु</t>
  </si>
  <si>
    <t>जिल्ला कृषि विकास कार्यालय,हुम्ला</t>
  </si>
  <si>
    <t>जिल्ला कृषि विकास कार्यालय, डडेल्धुरा</t>
  </si>
  <si>
    <t>जिल्ला कृषि विकास कार्यालय ,अछाम</t>
  </si>
  <si>
    <t>जिल्ला कृषि विकास कार्यालय, बझाङ</t>
  </si>
  <si>
    <t xml:space="preserve"> ८1 कार्यालयको जम्मा</t>
  </si>
  <si>
    <t xml:space="preserve">जम्मा लाभान्वित युवा कृषक(१५-५९ वर्ष) </t>
  </si>
  <si>
    <t xml:space="preserve">चौमासिक विनियोजित अनुदान रकम </t>
  </si>
  <si>
    <t xml:space="preserve">चौमासिक विनियोजित रकम </t>
  </si>
  <si>
    <r>
      <t>२ कार्यालयको नाम</t>
    </r>
    <r>
      <rPr>
        <b/>
        <sz val="14"/>
        <color indexed="8"/>
        <rFont val="Kalimati"/>
        <charset val="1"/>
      </rPr>
      <t xml:space="preserve"> कृषि विभाग</t>
    </r>
  </si>
  <si>
    <r>
      <t>कार्यक्रम</t>
    </r>
    <r>
      <rPr>
        <i/>
        <sz val="14"/>
        <rFont val="Kalimati"/>
        <charset val="1"/>
      </rPr>
      <t>।</t>
    </r>
    <r>
      <rPr>
        <sz val="14"/>
        <rFont val="Kalimati"/>
        <charset val="1"/>
      </rPr>
      <t>आयोजनाको नाम</t>
    </r>
  </si>
  <si>
    <r>
      <t>मूख्य मूख्य उपलब्धिहरु (क्षेत्रफल</t>
    </r>
    <r>
      <rPr>
        <sz val="14"/>
        <rFont val="Calibri"/>
        <family val="2"/>
      </rPr>
      <t xml:space="preserve">, </t>
    </r>
    <r>
      <rPr>
        <sz val="14"/>
        <rFont val="Kalimati"/>
        <charset val="1"/>
      </rPr>
      <t>उत्पादन</t>
    </r>
    <r>
      <rPr>
        <sz val="14"/>
        <rFont val="Calibri"/>
        <family val="2"/>
      </rPr>
      <t xml:space="preserve">, </t>
    </r>
    <r>
      <rPr>
        <sz val="14"/>
        <rFont val="Kalimati"/>
        <charset val="1"/>
      </rPr>
      <t>रोजगारी</t>
    </r>
    <r>
      <rPr>
        <sz val="14"/>
        <rFont val="Calibri"/>
        <family val="2"/>
      </rPr>
      <t xml:space="preserve">, </t>
    </r>
    <r>
      <rPr>
        <sz val="14"/>
        <rFont val="Kalimati"/>
        <charset val="1"/>
      </rPr>
      <t>मेशीनरी औजार</t>
    </r>
    <r>
      <rPr>
        <sz val="14"/>
        <rFont val="Calibri"/>
        <family val="2"/>
      </rPr>
      <t xml:space="preserve">, </t>
    </r>
    <r>
      <rPr>
        <sz val="14"/>
        <rFont val="Kalimati"/>
        <charset val="1"/>
      </rPr>
      <t>उपकरण तथा भौतिक संरचना लगायतको विवरणा)</t>
    </r>
  </si>
  <si>
    <r>
      <t xml:space="preserve">1. पहिलो प्राथमिकता </t>
    </r>
    <r>
      <rPr>
        <b/>
        <sz val="14"/>
        <rFont val="Times New Roman"/>
        <family val="1"/>
      </rPr>
      <t>(P1)</t>
    </r>
    <r>
      <rPr>
        <b/>
        <sz val="14"/>
        <rFont val="Kalimati"/>
        <charset val="1"/>
      </rPr>
      <t xml:space="preserve"> मा रहेका कार्यक्रम तथा आयोजनाहरु</t>
    </r>
  </si>
  <si>
    <r>
      <t xml:space="preserve">नेपाल व्यापार एकीकृत रणनीति </t>
    </r>
    <r>
      <rPr>
        <sz val="14"/>
        <rFont val="Times New Roman"/>
        <family val="1"/>
      </rPr>
      <t>(NTIS)</t>
    </r>
    <r>
      <rPr>
        <sz val="14"/>
        <rFont val="Kalimati"/>
        <charset val="1"/>
      </rPr>
      <t xml:space="preserve"> </t>
    </r>
  </si>
  <si>
    <r>
      <t xml:space="preserve">२. दोश्रो प्राथमिकता </t>
    </r>
    <r>
      <rPr>
        <b/>
        <sz val="14"/>
        <rFont val="Times New Roman"/>
        <family val="1"/>
      </rPr>
      <t>(P2)</t>
    </r>
    <r>
      <rPr>
        <b/>
        <sz val="14"/>
        <rFont val="Kalimati"/>
        <charset val="1"/>
      </rPr>
      <t xml:space="preserve"> मा रहेका कार्यक्रम तथा आयोजनाहरु</t>
    </r>
  </si>
  <si>
    <t>वार्षिक</t>
  </si>
  <si>
    <t>आ व २०७३।०७४ को तृतीय चौमासिक</t>
  </si>
  <si>
    <t xml:space="preserve">चौमासिक खर्च भएको अनुदान रकम </t>
  </si>
  <si>
    <t xml:space="preserve">साना पोखरी (२०० ब.मी.) मा मत्स्यपालन अनुदान 10, केजमा मत्स्य पालन अनुदान (२X२ केज ५० प्रतिशत अनुदान)100, एक लिंगिय टिलापिया, पंगासीयस ह्याचरी निर्माण एवं ब्यबस्थापन अनुदान 6, कार्प ह्याचरी निर्माण एवं ब्यबस्थापन अनुदान 8, एक हेक्टर जलाशयको नर्सरी पोखरी निर्माण 4 र मत्स्य उत्पादन कार्यक्रम अन्तरगत पोखरी निरमाण 117.6 हे. भएको। </t>
  </si>
  <si>
    <t xml:space="preserve">विभिन्न जिल्लाहरुमा देखा परेका रोग र किराहरुको व्यबस्थापनका लागी जि. कृ. वि. का मार्फत किटनासक ढुसिनासक तथा फेरोमोन ट्रयाप आदी वितरण गरिएको ।जि. कृ. वि. का . सँग सहकार्य गर्दै डडेलधुरा, कैलाली, दैलेखमा सुन्तलामा ह्रास रोग धनकुटामा अलैची र सिराह, सप्तहरा आँपको बगैचा व्यवस्थापनको लागी विभिन्न उत्पादन सामाग्री वितरण गरिएको।झापा र तनहुमा कृषकहरुले तालिम प्राप्त गरी प्रयोशाला स्थापना भई जैविक विषादी जस्तै ट्राइकोडरमा उत्पादन भइरहेको । कैलाली, काभ्रे, चितवन, बाँके कपिलवस्तुका आइ. पि. एम. श्रोत केन्द्रहरुको क्षमता अभिवृद्धी भई जैविक विषादी उत्पादन भइरहेको। </t>
  </si>
  <si>
    <t>2696 मे. टन. प्रांगारिक मलमा अनुदान दिई लगभग 8०० हेक्टर क्षेत्रफल खेतियोग्य जमिनमा माटोमा प्रांगारिक पदार्थ थप्न सहयोग पुगेको</t>
  </si>
  <si>
    <t>उच्च मूल्य जाने वस्तुमा 46 हेक्टर थप क्षेत्रफल विस्तार
 उच्च मूल्य वाली उत्पादन - 1153 टन 
 आम्दानी वृद्धि - नेरु १०९४४१ प्रति घरपरिवार-
 लाभान्वित मध्ये 58 प्रतिशत महिला लाभान्वित, 38 हे क्षेत्रफल सिँचित, १1 पावर टेलर, 410 प्लाष्टिक क्रेट, २1 स्प्रेयर टंकी, ११२२ प्लाष्टिक/ग्रीन हाउस निर्माण, प्रशोधन भवन ३, वजार पूर्वाधार वकास १ र २ संकलन केन्द्र निर्माणाधिन</t>
  </si>
  <si>
    <t xml:space="preserve">262 हे मा विज वृद्वि भएको; ५८ वटा नगदे वाली उत्पादन तथा विषादीको सुरक्षित प्रयोग सम्बन्धि तालिम संचालन भई भएको; ८२ वटा भकारो सुधार भएको;  २ जिल्लामा विभिन्न किसिमका साना फार्म मेशिनरी वितरण भएको । </t>
  </si>
  <si>
    <t xml:space="preserve"> ६० हे.मा अलैची बगान स्थापना लम्जुङ्ग र नुवाकोट २-२ र काभ्रे, सखुवासभा, वागलुङ्ग, दोलखा, उदयपुर र सिन्धुपाल्चोकमा १-१ गरि १० अलैची नर्सरी दोश्रो बर्षे ब्यवस्थापन सल्यान, प्युठान र पाल्पा जिल्लामा प्रति हे‍क्टर  ४ मे‍टन का दरले जम्मा १० हे.को लागी ४० मे.टन वीउ बितरण</t>
  </si>
  <si>
    <t>९0 संख्यामा झार गोड्ने मशिन अनुदानमा वितरण गरिएको,२८५० हे चैते धान मा रु ५००० का दरले नगद अनुदान बितरण गरिएको, ५०%अनुदानमा त्रिपाल वितरण ३३४ संख्या,घुम्तीकोष स्थापना सहयोग 10 सहयोग,65.90 मे.टन तोरिको उन्नत वीउ वितरण भएको,  ५०% अनुदानमा श्रोत बीउ वितरण 8900 के.जी, ५०% अनुदानमा उन्नत बीउ वितरण 92 टन, शत प्रतिशत अनुदानमा राईजोमियम वितरण 2360 के.जी ,शत प्रतिशत अनुदनामा 60 मे.टन सूक्ष्म तत्व वितरण, ७२ मे टन आयातित हाईब्रीड मकै वीउ वितरण, 20.05 मे.टेन ढैंचा विउ वितरण गरिएको, 24 मेटन श्रोत मसिना तथा वासनादार धान बीउ र ४९६ मे.टन मसिना तथा वासनादार धान उन्नत बीउ बितरण भएको, 210 संख्यामा मिनिटिलर वितरण गरिएको,5900 के.जी मकैको श्रोत विउ वउतरण गरिएको, 647 मे.टन उन्नत वीउ वितरण गरिएको,38 संख्यामा मकै छोडाउने क्रन सेलर मशिन वितरण गरिएको</t>
  </si>
  <si>
    <t>२६०४ प्लास्टिक पोखरी निर्माण बाट करिब ३२० हे. क्षेत्रफलमा  सिंचाई सुबिधा पुगि करिब 2650 साना किसान लाभान्वित हुने, २४६१ वटा साना सिंचाई निर्माण बाट करिब ३7०० हे. क्षेत्रफलमा सिंचाई भई 17200 किसान लाभान्वित हुने, १४४९ मे. टन रासायनिक माल र  २० मे. टन. उन्नत बीउ ढुवानी बाट करिब करिब १५ हजार र ५०० किसान लाभान्वित हुने ।</t>
  </si>
  <si>
    <t xml:space="preserve"> स्याउ प्याकेजिङ्का लागि कार्टुन बितरण 30000 वटा वितरण भएको।60 वटा घुम्ति तालिम संचालन भएको, पुरानो सुन्तला बगैचा व्यावस्थापन तथा औजार वितरण  420 हेक्टरमा भएको, 3360 वटा रोगी वोट हटाई नयाँ वोट रोपेको ।</t>
  </si>
  <si>
    <t>१५ हेक्टरमा धानको ब्लक प्रदर्शन संचालन भएको, 100 हेक्टरमा गहुँको बीजबृध्दि संचालन, १0 हेक्टमा लैकाको ब्लक प्रदशर्न संचालन,  ४० जना कृषकहरू मार्फत ४० हेक्टरमा क्षेत्रफलमा केराको क्षेत्र विस्तार भएको ।</t>
  </si>
  <si>
    <t>केन्द्रस्तर दोश्रो प्राथमिकतामा परेका आयोजनाहरु (P2)</t>
  </si>
  <si>
    <t>6(ग)</t>
  </si>
  <si>
    <t>पोष्ट हार्भेष्ट व्यवस्थापन निर्देशनालय कार्यक्रम</t>
  </si>
  <si>
    <t>जिल्लास्तर पहिलो प्राथमिकतामा परेका आयोजनाहरु (P1)</t>
  </si>
  <si>
    <t xml:space="preserve">बिशेष कृषि उत्पादन कार्यक्रम </t>
  </si>
  <si>
    <t>नेपाल भारत क्षेत्रीय व्यापर तथा पारवहन आयोजना</t>
  </si>
  <si>
    <t>कृषि बिकास रणनीति अनुगमन तथा समन्वय कार्यक्रम</t>
  </si>
  <si>
    <t>सहकारी खेती, साना सिंचाई तथा मल वीउ ढुवानी कार्यक्रम कृषि इन्जिनियरिङ्ग समेत)</t>
  </si>
  <si>
    <t>का.सं.</t>
  </si>
  <si>
    <t>राष्ट्रीय पुननिर्माण कोष भुकम्प प्रवाभित जिल्लाको लागि राहत कार्यक्रम</t>
  </si>
  <si>
    <t>तृतिय चोमासिक</t>
  </si>
  <si>
    <t xml:space="preserve">साना तथा मझौला कृषक आयस्तर बृद्धि आयोजना </t>
  </si>
  <si>
    <t>कृषि व्यवसाय प्रवर्द्धन तथा बजार विकास कार्यक्रम</t>
  </si>
  <si>
    <t>आ.व. २०७४/७५ को तृतिय चौमासिक तथा वार्षिक भारीत तथा वित्तिय प्रगतिको सारंश</t>
  </si>
  <si>
    <t>तृतिय चौमासिक</t>
  </si>
  <si>
    <t>पशु सेवा विभाग</t>
  </si>
  <si>
    <t>योजना तथा अनुगमन शाखा</t>
  </si>
  <si>
    <t>कार्यालय</t>
  </si>
  <si>
    <t xml:space="preserve">पशु सेवा विभाग </t>
  </si>
  <si>
    <t>विभाग अर्न्तगत विभिन्न कार्यालयहरुको संकलित गैर कर राजश्‍वको विवरण (रु.)</t>
  </si>
  <si>
    <t>पशु सेवा विभाग, योजना तथा अनुगमन शाखा</t>
  </si>
  <si>
    <t>परिमाण</t>
  </si>
  <si>
    <t>भार</t>
  </si>
  <si>
    <t>क) पूँजीगत खर्च कार्यक्रमको जम्मा:</t>
  </si>
  <si>
    <t>मत्स्य विकास कार्यक्रम</t>
  </si>
  <si>
    <t>केन्द्रीय मत्स्य प्रवद्धन तथा संरक्षण केन्द्र, बालाजु</t>
  </si>
  <si>
    <t>मत्स्य मानव सशाधन विकास तथा प्रविधि परिक्षण केन्द्र, जनकपुरधाम</t>
  </si>
  <si>
    <t>प्राकृतिक जलाशय मत्स्य प्रवद्धन एव सरक्षण केन्द्र, हेटौडा</t>
  </si>
  <si>
    <t xml:space="preserve">मत्स्य शुद्ध नश्ल सरक्षण तथा प्रवद्धन श्रोत केन्द्र भैरहवा </t>
  </si>
  <si>
    <t>पशु स्वास्थ्य रोग अन्वेषण सेवा तथा क्वारेन्टाइन कार्यक्रम</t>
  </si>
  <si>
    <t>केन्द्रीय पशु पन्छी रोग अन्वेक्षण प्रयोगाशाला, काठमाडौं</t>
  </si>
  <si>
    <t>पशु पन्छी रोग अन्वेक्षण प्रयोगाशाला, विराटनगर</t>
  </si>
  <si>
    <t>पशु पन्छी रोग अन्वेक्षण प्रयोगाशाला, जनकपुर</t>
  </si>
  <si>
    <t>पशु पन्छी रोग अन्वेक्षण प्रयोगाशाला, पोखरा</t>
  </si>
  <si>
    <t>पशु पन्छी रोग अन्वेक्षण प्रयोगाशाला, सुर्खेत</t>
  </si>
  <si>
    <t>पशु पन्छी रोग अन्वेक्षण प्रयोगाशाला, धनगढी</t>
  </si>
  <si>
    <t>खोरेत तथा सीमा विहिन पशु रोग अन्वेषण प्रयोगशाला, काठमाडौं</t>
  </si>
  <si>
    <t>राष्ट्रिय पन्क्षी रोग अन्वेषण प्रयोगशाला, चितवन</t>
  </si>
  <si>
    <t>केन्द्रीय रिफरल पशु चिकित्सालय, काठमाडौं</t>
  </si>
  <si>
    <t>भेटेरिनरी गुणस्तर तथा ‌औषधि नियमन प्रयोगशाला, काठमाडौं</t>
  </si>
  <si>
    <t>राष्ट्रिय खोप उत्पादन प्रयोगशाला, काठमाडौं</t>
  </si>
  <si>
    <t>क.पशु क्वारेन्टिन कार्यालय, काकडभिट्टा</t>
  </si>
  <si>
    <t>ख. पशु क्वारेन्टिन कार्यालय, विराटनगर</t>
  </si>
  <si>
    <t>ग. पशु क्वारेन्टिन कार्यालय, जनकपुर</t>
  </si>
  <si>
    <t>घ. पशु क्वारेन्टिन कार्यालय, विरगंज</t>
  </si>
  <si>
    <t>ङ पशु क्वारेन्टिन कार्यालय, भैरहवा</t>
  </si>
  <si>
    <t>च. पशु क्वारेन्टिन कार्यालय, नेपालगंज</t>
  </si>
  <si>
    <t>छ. पशु क्वारेन्टिन कार्यालय, काठमाडौ</t>
  </si>
  <si>
    <t>ज. पशु क्वारेन्टिन कार्यालय, गड्डाचौकी</t>
  </si>
  <si>
    <t>सार्क आर.एस.यु</t>
  </si>
  <si>
    <t>पशुपन्छी श्रोत व्यवस्थापन तथा प्रबर्द्धन कार्यक्रम</t>
  </si>
  <si>
    <t>क. राष्ट्रिय पशु प्रजनन कार्यालय, पोखरा</t>
  </si>
  <si>
    <t>ख. राष्ट्रिय पशु प्रजनन कार्यालय, लहान</t>
  </si>
  <si>
    <t>ग. राष्ट्रिय पशु प्रजनन कार्यालय, नेपालगंज</t>
  </si>
  <si>
    <t xml:space="preserve">राष्ट्रिय पशु पन्छी श्रोत व्यवस्थापन तथा प्रवद्धन कार्यालय हरिहरभवन </t>
  </si>
  <si>
    <t>राइजोवियम तथा घाँसेवाली विउ विजन प्रयोगशाला, जनकपुर</t>
  </si>
  <si>
    <t>पशु आहारा तथा लाइभस्टक गुण व्यवस्थापन कार्यक्रम</t>
  </si>
  <si>
    <r>
      <t>१.</t>
    </r>
    <r>
      <rPr>
        <sz val="7"/>
        <color indexed="8"/>
        <rFont val="Times New Roman"/>
        <family val="1"/>
      </rPr>
      <t xml:space="preserve">      </t>
    </r>
    <r>
      <rPr>
        <sz val="10"/>
        <color indexed="8"/>
        <rFont val="Kalimati"/>
        <charset val="1"/>
      </rPr>
      <t>याक आनुवांशिक स्रोत केन्द्र</t>
    </r>
  </si>
  <si>
    <r>
      <t>२.</t>
    </r>
    <r>
      <rPr>
        <sz val="7"/>
        <color indexed="8"/>
        <rFont val="Times New Roman"/>
        <family val="1"/>
      </rPr>
      <t xml:space="preserve">      </t>
    </r>
    <r>
      <rPr>
        <sz val="10"/>
        <color indexed="8"/>
        <rFont val="Kalimati"/>
        <charset val="1"/>
      </rPr>
      <t>भेडा  आनुवांशिक स्रोत केन्द्र</t>
    </r>
  </si>
  <si>
    <r>
      <t>३.</t>
    </r>
    <r>
      <rPr>
        <sz val="7"/>
        <color indexed="8"/>
        <rFont val="Times New Roman"/>
        <family val="1"/>
      </rPr>
      <t xml:space="preserve">      </t>
    </r>
    <r>
      <rPr>
        <sz val="10"/>
        <color indexed="8"/>
        <rFont val="Kalimati"/>
        <charset val="1"/>
      </rPr>
      <t>बाख्रा आनुवांशिक स्रोत केन्द्र</t>
    </r>
  </si>
  <si>
    <r>
      <t>४.</t>
    </r>
    <r>
      <rPr>
        <sz val="7"/>
        <color indexed="8"/>
        <rFont val="Times New Roman"/>
        <family val="1"/>
      </rPr>
      <t xml:space="preserve">      </t>
    </r>
    <r>
      <rPr>
        <sz val="10"/>
        <color indexed="8"/>
        <rFont val="Kalimati"/>
        <charset val="1"/>
      </rPr>
      <t>घाँसेबाली आनुवांशिक स्रोत केन्द्र</t>
    </r>
  </si>
  <si>
    <r>
      <t>५.</t>
    </r>
    <r>
      <rPr>
        <sz val="7"/>
        <color indexed="8"/>
        <rFont val="Times New Roman"/>
        <family val="1"/>
      </rPr>
      <t xml:space="preserve">      </t>
    </r>
    <r>
      <rPr>
        <sz val="10"/>
        <color indexed="8"/>
        <rFont val="Kalimati"/>
        <charset val="1"/>
      </rPr>
      <t>गाई आनुवांशिक स्रोत केन्द्र</t>
    </r>
  </si>
  <si>
    <t>खर्चको प्रतिशत</t>
  </si>
  <si>
    <t>%चालु</t>
  </si>
  <si>
    <t>%पुँजिगत</t>
  </si>
  <si>
    <t>%जम्मा</t>
  </si>
  <si>
    <t>पशु स्वास्थ्य रोग अन्वेषण सेवा तथा क्वारेन्टाइन कार्यक्रमको जम्मा</t>
  </si>
  <si>
    <t xml:space="preserve">जम्मा </t>
  </si>
  <si>
    <t>वेरुजु फर्छौट</t>
  </si>
  <si>
    <t>कुल वेरुजु वाँकी</t>
  </si>
  <si>
    <t>सुरुको वेरुजु</t>
  </si>
  <si>
    <r>
      <t xml:space="preserve">वेरुजु फर्छोट </t>
    </r>
    <r>
      <rPr>
        <b/>
        <sz val="14"/>
        <rFont val="Kalimati"/>
        <charset val="1"/>
      </rPr>
      <t>%</t>
    </r>
  </si>
  <si>
    <t xml:space="preserve">एकमुष्ठ प्रगति </t>
  </si>
  <si>
    <t>बिभागको एकमुष्ट कूल भार</t>
  </si>
  <si>
    <t>बिभागको एकमुष्ट कूल भारित प्रगति</t>
  </si>
  <si>
    <r>
      <t>१.</t>
    </r>
    <r>
      <rPr>
        <sz val="10"/>
        <color indexed="8"/>
        <rFont val="Times New Roman"/>
        <family val="1"/>
      </rPr>
      <t xml:space="preserve">      </t>
    </r>
    <r>
      <rPr>
        <sz val="10"/>
        <color indexed="8"/>
        <rFont val="Kalimati"/>
        <charset val="1"/>
      </rPr>
      <t>याक आनुवांशिक स्रोत केन्द्र</t>
    </r>
  </si>
  <si>
    <r>
      <t>२.</t>
    </r>
    <r>
      <rPr>
        <sz val="10"/>
        <color indexed="8"/>
        <rFont val="Times New Roman"/>
        <family val="1"/>
      </rPr>
      <t xml:space="preserve">      </t>
    </r>
    <r>
      <rPr>
        <sz val="10"/>
        <color indexed="8"/>
        <rFont val="Kalimati"/>
        <charset val="1"/>
      </rPr>
      <t>भेडा  आनुवांशिक स्रोत केन्द्र</t>
    </r>
  </si>
  <si>
    <r>
      <t>३.</t>
    </r>
    <r>
      <rPr>
        <sz val="10"/>
        <color indexed="8"/>
        <rFont val="Times New Roman"/>
        <family val="1"/>
      </rPr>
      <t xml:space="preserve">      </t>
    </r>
    <r>
      <rPr>
        <sz val="10"/>
        <color indexed="8"/>
        <rFont val="Kalimati"/>
        <charset val="1"/>
      </rPr>
      <t>बाख्रा आनुवांशिक स्रोत केन्द्र</t>
    </r>
  </si>
  <si>
    <r>
      <t>४.</t>
    </r>
    <r>
      <rPr>
        <sz val="10"/>
        <color indexed="8"/>
        <rFont val="Times New Roman"/>
        <family val="1"/>
      </rPr>
      <t xml:space="preserve">      </t>
    </r>
    <r>
      <rPr>
        <sz val="10"/>
        <color indexed="8"/>
        <rFont val="Kalimati"/>
        <charset val="1"/>
      </rPr>
      <t>घाँसेबाली आनुवांशिक स्रोत केन्द्र</t>
    </r>
  </si>
  <si>
    <r>
      <t>५.</t>
    </r>
    <r>
      <rPr>
        <sz val="10"/>
        <color indexed="8"/>
        <rFont val="Times New Roman"/>
        <family val="1"/>
      </rPr>
      <t xml:space="preserve">      </t>
    </r>
    <r>
      <rPr>
        <sz val="10"/>
        <color indexed="8"/>
        <rFont val="Kalimati"/>
        <charset val="1"/>
      </rPr>
      <t>गाई आनुवांशिक स्रोत केन्द्र</t>
    </r>
  </si>
  <si>
    <t xml:space="preserve">दरवन्दी विवरण </t>
  </si>
  <si>
    <t>सी.नं.</t>
  </si>
  <si>
    <t xml:space="preserve">दरवन्दी संख्या </t>
  </si>
  <si>
    <t xml:space="preserve">पद पूर्ति </t>
  </si>
  <si>
    <t>रिक्त</t>
  </si>
  <si>
    <t>सुशासन विवरण</t>
  </si>
  <si>
    <t>आ.व.२०७8/७9</t>
  </si>
  <si>
    <t>सुचना अधिकारीको विवरण</t>
  </si>
  <si>
    <t>बैठक विवरण</t>
  </si>
  <si>
    <t>गुनासो सुन्ने अधिकारीको विवरण</t>
  </si>
  <si>
    <t>अन्य</t>
  </si>
  <si>
    <t>हाल सम्म</t>
  </si>
  <si>
    <t>ख) चालु खर्च कार्यक्रमको जम्मा:</t>
  </si>
  <si>
    <t>भारित प्रगति</t>
  </si>
  <si>
    <t>वार्षिकको कार्यालयको एकमुष्ठ प्रगति</t>
  </si>
  <si>
    <t xml:space="preserve">आ.व. २०७9/80 को प्रथम त्रैमासिक भारित प्रगति </t>
  </si>
  <si>
    <t>प्रथम  त्रैमासिक वजेट</t>
  </si>
  <si>
    <t xml:space="preserve">आ.व. २०७9/80 को प्रथम त्रैमासिक बजेट, निकाशा र खर्च </t>
  </si>
  <si>
    <t>आ.व. २०७9/80 प्रथम त्रैमासिक</t>
  </si>
  <si>
    <t>आ.व. २०७9/80</t>
  </si>
  <si>
    <t>प्रथम त्रैमासिक</t>
  </si>
  <si>
    <t>प्रथम त्रैमासिक विनियोजन</t>
  </si>
  <si>
    <t xml:space="preserve">प्रथम त्रैमासिक निकासा/खर्च </t>
  </si>
  <si>
    <t>प्रथम त्रैमासिकको विभाग तथा मातहतका निकायको एकमुष्ट निकाशा खर्च</t>
  </si>
  <si>
    <t>वार्षिक बजेटको तुलनामा प्रथम त्रैमासीकको विभाग तथा मातहतका निकायको एकमुष्ट निकाशा खर्च</t>
  </si>
  <si>
    <t>विभाग र अर्न्तगत विभिन्न कार्यालयहरुको प्रथम त्रैमासिक अवधिसम्मको वेरुजु विवरण (रु.)</t>
  </si>
  <si>
    <t>पशु क्वारेन्टाइन कार्यालय,काठमाण्डौ</t>
  </si>
  <si>
    <t>वरिष्ठ पशु चिकित्सक</t>
  </si>
  <si>
    <t>पशु चिकित्सक</t>
  </si>
  <si>
    <t>पशु स्वास्थ्य प्राविधिक</t>
  </si>
  <si>
    <t>लेखापाल</t>
  </si>
  <si>
    <t>खरिदार</t>
  </si>
  <si>
    <t>हलुका सवारी चालक</t>
  </si>
  <si>
    <t>कार्यालय सहयोगी</t>
  </si>
  <si>
    <t>१ करारमा कार्यरत</t>
  </si>
  <si>
    <t>११.१.३.३९७</t>
  </si>
  <si>
    <t>११.३.२.१२६</t>
  </si>
  <si>
    <t>११.३.७.१०२६</t>
  </si>
  <si>
    <t>कार्यालयमा पावर ब्याकअप खरिद व्यवस्थापन</t>
  </si>
  <si>
    <t>११.३.७.४८६</t>
  </si>
  <si>
    <t>११.३.७.८७७</t>
  </si>
  <si>
    <t>११.३.७.९३३</t>
  </si>
  <si>
    <t>वाटर डिस्पेन्सर खरिद (कर्मचारी तथा सेवाग्राहिका लागि)</t>
  </si>
  <si>
    <t>११.३.८.१</t>
  </si>
  <si>
    <t>CCTV Camera</t>
  </si>
  <si>
    <t>११.३.१७.२</t>
  </si>
  <si>
    <t>११.३.२१.२</t>
  </si>
  <si>
    <t>पानि तान्ने मोटर खरिद</t>
  </si>
  <si>
    <t>११.३.२१.१६</t>
  </si>
  <si>
    <t>ईलेक्त्र्रिक गिजर</t>
  </si>
  <si>
    <t>११.४.२२.६९५</t>
  </si>
  <si>
    <t>आवास भवन संग जोडिएकाे बाटो ढलान</t>
  </si>
  <si>
    <t>११.४.२२.६९६</t>
  </si>
  <si>
    <t>कार्यालय भवनकाे दाहिने भागमा रहेकाे पुरानो कम्पाउण्ड वाल मर्मत</t>
  </si>
  <si>
    <t>११.४.२२.६९७</t>
  </si>
  <si>
    <t>नयाँ सेफ्टी ट्याङ्गकी निर्माण</t>
  </si>
  <si>
    <t>११.६.१२.१९</t>
  </si>
  <si>
    <t>११.६.१३.५१३</t>
  </si>
  <si>
    <t>११.६.१३.५१४</t>
  </si>
  <si>
    <t>रिभल्विङ्ग कुर्सी</t>
  </si>
  <si>
    <t>११.६.१३.६८०</t>
  </si>
  <si>
    <t>कार्यालय र चेकपाेष्टकाे गेष्टरुम तथा आवासकाे लागि बेड सेट, ह्यंगर आदी ।</t>
  </si>
  <si>
    <t>११.६.१३.६८१</t>
  </si>
  <si>
    <t>बुकेश दराज</t>
  </si>
  <si>
    <t>१.१.१.४</t>
  </si>
  <si>
    <t>रा.प. द्वितीय</t>
  </si>
  <si>
    <t>१.१.१.५</t>
  </si>
  <si>
    <t>रा.प. तृतीय</t>
  </si>
  <si>
    <t>१.१.१.६</t>
  </si>
  <si>
    <t>रा.प.अनं. प्रथम</t>
  </si>
  <si>
    <t>१.१.१.७</t>
  </si>
  <si>
    <t>रा.प.अनं.द्वितीय</t>
  </si>
  <si>
    <t>१.१.१.३०</t>
  </si>
  <si>
    <t>का. स. पाँचौं स्तर</t>
  </si>
  <si>
    <t>१.३.१.९</t>
  </si>
  <si>
    <t>पोशाक भत्ता (स्थायी कर्मचारी)</t>
  </si>
  <si>
    <t>१.२.१.२७</t>
  </si>
  <si>
    <t>रा प तृतिय</t>
  </si>
  <si>
    <t>१.२.१.४</t>
  </si>
  <si>
    <t>सदरमुकामबाट ६ कोष र सो भन्दा बाहिर (ख वर्ग)</t>
  </si>
  <si>
    <t>१.२.१.६</t>
  </si>
  <si>
    <t>सदरमुकामबाट ६ कोष र सो भन्दा बाहिर (ग वर्ग)</t>
  </si>
  <si>
    <t>१.२.८.१</t>
  </si>
  <si>
    <t>प्रसुती स्याहार भत्ता</t>
  </si>
  <si>
    <t>१.२.१०.१</t>
  </si>
  <si>
    <t>पाले पहरा भत्ता</t>
  </si>
  <si>
    <t>१.६.४.१</t>
  </si>
  <si>
    <t>कर्मचारीको योगदानमा आधारित वीमा कोष खर्च</t>
  </si>
  <si>
    <t>२.१.१.८</t>
  </si>
  <si>
    <t>धाराको महसुल</t>
  </si>
  <si>
    <t>२.१.२.१</t>
  </si>
  <si>
    <t>बिद्युत महशुल</t>
  </si>
  <si>
    <t>२.१.३.२०</t>
  </si>
  <si>
    <t>जारकाे तथा ट्ंयाकरकाे पिउने पानी</t>
  </si>
  <si>
    <t>२.१.६.१</t>
  </si>
  <si>
    <t>टेलिफोन महसुल</t>
  </si>
  <si>
    <t>२.१.६.८</t>
  </si>
  <si>
    <t>इन्टरनेट महशुल</t>
  </si>
  <si>
    <t>२.२.२.२</t>
  </si>
  <si>
    <t>पेट्रोल- दुई पाङ्ग्रे</t>
  </si>
  <si>
    <t>२.२.२.४</t>
  </si>
  <si>
    <t>मोबिल</t>
  </si>
  <si>
    <t>२.२.२.५६</t>
  </si>
  <si>
    <t>अनुगमनमा प्रयोग हुने गाडीको इन्धन</t>
  </si>
  <si>
    <t>२.२.२.७२</t>
  </si>
  <si>
    <t>२.२.२.७९</t>
  </si>
  <si>
    <t>चारपांग्रे गाडीको लागि इन्धन</t>
  </si>
  <si>
    <t>२.२.२.१९७</t>
  </si>
  <si>
    <t>अबैध रुपमा पशुपन्छीहरुको पैठारी नियन्त्रण कार्यदल परिचालन काे लागि ईन्धन</t>
  </si>
  <si>
    <t>२.२.२.२५१</t>
  </si>
  <si>
    <t>चाडपर्व लक्षित पशु क्वारेन्टाइन सम्बन्धी चेतनामुलक कार्यक्रमकाे लागि इन्धन (प्रचारपसार सामग्री प्रकाशनऽ वितरण)</t>
  </si>
  <si>
    <t>२.३.१.५</t>
  </si>
  <si>
    <t>दुई पां‌ग्रे सवारी साधन मर्मत</t>
  </si>
  <si>
    <t>२.३.१.१५</t>
  </si>
  <si>
    <t>चार पां‌ग्रे सवारी साधन मर्मत</t>
  </si>
  <si>
    <t>२.३.२.५</t>
  </si>
  <si>
    <t>अन्य मेशीनरी ‍‌‌औजार मर्मत</t>
  </si>
  <si>
    <t>२.९.२.१६</t>
  </si>
  <si>
    <t>सवारी साधन बिमा र नविकरण</t>
  </si>
  <si>
    <t>२.५.७.३</t>
  </si>
  <si>
    <t>कार्यालय सहयोगी सेवा करारमा लिने</t>
  </si>
  <si>
    <t>२.५.७.५</t>
  </si>
  <si>
    <t>सेवा करारका कर्मचारीलाई पोशाक खर्च</t>
  </si>
  <si>
    <t>२.५.७.१५</t>
  </si>
  <si>
    <t>सवारी चालक करारमा लिने</t>
  </si>
  <si>
    <t>२.५.७.२७९</t>
  </si>
  <si>
    <t>अस्थायी पशु क्वारेन्टाइन चेकपोष्ट रसुवागढी रसुवा र नागढुंगा काठमाडौँको लागि कार्यालय सहयोगी करारमा लिने</t>
  </si>
  <si>
    <t>२.५.८.३२</t>
  </si>
  <si>
    <t>करारका कर्मचारीहरुलाई चाडपर्व खर्च</t>
  </si>
  <si>
    <t>२.५.८.११८</t>
  </si>
  <si>
    <t>कार्यालय सरसफाई र बगैचा व्यवस्थापन सेवा करार (माली)</t>
  </si>
  <si>
    <t>२.७.५.५४६</t>
  </si>
  <si>
    <t>सीमा नाकाहरुमा रोग नियन्त्रण तथा रोकथामको निम्ति सरोकारवाला निकायहरूसंग सहकार्य कार्यक्रम</t>
  </si>
  <si>
    <t>२.७.५.५४७</t>
  </si>
  <si>
    <t>अबैध पैठारी नियन्त्रण कार्यदल गठन तथा परिचालन (तातोपानी/रामनगर/काठमाण्डौ )</t>
  </si>
  <si>
    <t>२.७.५.५४९</t>
  </si>
  <si>
    <t>पशु ढुवानी मापदण्ड व्यवस्थित रूपमा लागु गर्न तथा अवैध पशु तथा पशु जन्य पदार्थ ओसारपसार निरुत्साहित गर्न पशु व्यवसायी, चालक तथा सहचालकहरूसंग सहकार्य कार्यक्रम</t>
  </si>
  <si>
    <t>२.७.२५.१०३</t>
  </si>
  <si>
    <t>क्वारेन्टाइन जाँच</t>
  </si>
  <si>
    <t>२.७.२५.१०४</t>
  </si>
  <si>
    <t>स्वास्थ्य परिक्षण तथा दरपिट</t>
  </si>
  <si>
    <t>२.७.२५.१०६</t>
  </si>
  <si>
    <t>आयातित पशु बस्तुको नमुना संकलन तथा प्रेषण</t>
  </si>
  <si>
    <t>२.७.२५.१०६५</t>
  </si>
  <si>
    <t>निसंक्रमण गर्ने (निसंक्रमणकाे लागि ‌‌औषधी तथा सामग्री सहित)</t>
  </si>
  <si>
    <t>२.७.२५.१०८</t>
  </si>
  <si>
    <t>वार्षिक क्वारेन्टाइन प्रतिबेदन तयार गरि पठाउने</t>
  </si>
  <si>
    <t>२.७.२५.१०९२</t>
  </si>
  <si>
    <t>आयातित माछामा हुन सक्ने फर्मालिन र Aniticoagulant मिसावट परिक्षण</t>
  </si>
  <si>
    <t>२.७.२५.११२</t>
  </si>
  <si>
    <t>कर्मचारीहरुलाइ लजिस्टक सर्पोट (एप्रोन, मास्क,गमबुट, ब्याग, पन्जा, लगायत अन्य सामाग्री)</t>
  </si>
  <si>
    <t>२.७.२५.११२२</t>
  </si>
  <si>
    <t>पशु क्वारेन्टाइन तथा जुनाेटिक राेग सम्बन्धी विध्यालय शिक्षा कार्यक्रम</t>
  </si>
  <si>
    <t>२.७.२५.११२८</t>
  </si>
  <si>
    <t>वेवसाइट अपग्रेड</t>
  </si>
  <si>
    <t>२.७.२५.११३</t>
  </si>
  <si>
    <t>क्वारेन्टाइन सम्बन्धी चेतनामुलक प्रचारपसार सामाग्री तयारी (भिडियो क्लिप श्रव्य द्वश्य सामाग्री, पमप्लेट, लिफलेट, जिंङ्गल आदी तयार गरि प्रचारपसार गर्ने, )</t>
  </si>
  <si>
    <t>२.७.२५.१२१</t>
  </si>
  <si>
    <t>अबैध समातिएका पशु, पशुजन्य पदार्थ नष्ट गर्ने</t>
  </si>
  <si>
    <t>२.७.२५.१२३</t>
  </si>
  <si>
    <t>सुरक्षा निकाय लगायत सरोकारवाला संग अन्तरक्रिया</t>
  </si>
  <si>
    <t>२.७.२५.१२९</t>
  </si>
  <si>
    <t>लाइभ मार्केट सर्भिलेन्स</t>
  </si>
  <si>
    <t>२.७.२५.१३४२</t>
  </si>
  <si>
    <t>कर्मचारीहरुकाे स्वास्थय परिक्षण वा जाेखिम वहन विमा कार्यक्रम</t>
  </si>
  <si>
    <t>२.७.२५.१३४७</t>
  </si>
  <si>
    <t>नाकाहरुमा चाडवर्व लक्षित पशुपन्छी बजारमा पशुपन्छी स्वास्थ्य परिक्षणा तथा अन्य व्यवस्थापन (Tent, Medicine, Appron PP set, Mask, Gloves,etc)</t>
  </si>
  <si>
    <t>२.७.२५.१३५३</t>
  </si>
  <si>
    <t>अनफार्म क्वारेन्टाइन निरिक्षण तथा रिपोर्टिङ्ग कार्यक्रम</t>
  </si>
  <si>
    <t>२.७.२५.१३५४</t>
  </si>
  <si>
    <t>क्वारेन्टाइन समन्वय कार्यक्रम</t>
  </si>
  <si>
    <t>२.८.१.१२४</t>
  </si>
  <si>
    <t>नाका अनुगमन</t>
  </si>
  <si>
    <t>२.८.१.१२५</t>
  </si>
  <si>
    <t>क्वारेन्टाइन कार्यकाे अनुगमन</t>
  </si>
  <si>
    <t>२.८.२.३</t>
  </si>
  <si>
    <t>सरुवा भ्रमण</t>
  </si>
  <si>
    <t>२.८.२.२६४</t>
  </si>
  <si>
    <t>अन्तर क्वारेन्टाइन कार्यालय र चेकपोष्टहरुकाे अनुभव साटासाटकाे भ्रमण कार्यक्रम</t>
  </si>
  <si>
    <t>२.९.६.१</t>
  </si>
  <si>
    <t>कार्यालयमा दैनिक चियापान खर्च</t>
  </si>
  <si>
    <t>२.९.९.५०</t>
  </si>
  <si>
    <t>कार्यालयका लागि अन्य विविध खर्च</t>
  </si>
  <si>
    <t>८.१.३.३</t>
  </si>
  <si>
    <t>कार्यालयकाे घर भाडा ( चेकपाेषाेष्ट सञ्चालन)</t>
  </si>
  <si>
    <t>१.२.२.२</t>
  </si>
  <si>
    <t>महंगी भत्ता</t>
  </si>
  <si>
    <t>२.४.१.१</t>
  </si>
  <si>
    <t>कार्यालयमा आबश्यक बार्षिक मसलन्द खरिद</t>
  </si>
  <si>
    <t>कुल जम्मा खर्च</t>
  </si>
  <si>
    <t xml:space="preserve">प्रथम त्रैमासिक भारित प्रगति </t>
  </si>
  <si>
    <t>प्रथम त्रैमासिक भारित प्रगति प्रतिशत</t>
  </si>
  <si>
    <t xml:space="preserve">प्रथम त्रैमासिक वित्तीय प्रगति </t>
  </si>
  <si>
    <t>प्रथम त्रैमासिक वित्तीय प्रगति प्रतिशत</t>
  </si>
  <si>
    <t>माेटरसाइकल तथा स्कुटर खरिद</t>
  </si>
  <si>
    <t>लेटेस्ट प्रविधीको प्रिन्टर सहित डेस्कटप कम्प्यूटर खरीद</t>
  </si>
  <si>
    <t>Thermal Gun, Microchip Reader, Metal Detector</t>
  </si>
  <si>
    <t>डिजिटल डिस्प्ले खरिद तथा जडान</t>
  </si>
  <si>
    <t>साेफा सेट</t>
  </si>
  <si>
    <t>कार्यालयमा Water Treatment Plant जडान तथा व्यवस्थापन</t>
  </si>
  <si>
    <t>आयात/निर्यात तथा आन्तरिक अोसारपसार गर्दा मृत अवस्थामा भेटिएका पशुपन्छीहरुलाई व्यवस्थापन गर्ने कार्यक्रम</t>
  </si>
  <si>
    <t>कार्यालय प्रयोजनका लागि ग्याँस सिलन्डर भर्ने</t>
  </si>
  <si>
    <t>क्र.स.</t>
  </si>
  <si>
    <t>कार्यक्रम / क्रियाकलाप</t>
  </si>
  <si>
    <t>खर्च शीर्षक</t>
  </si>
  <si>
    <t>बार्षिक लक्ष्य</t>
  </si>
  <si>
    <t>अ) पूँजीगत खर्च अन्तर्गतका कार्यक्रमहरु</t>
  </si>
  <si>
    <t>  </t>
  </si>
  <si>
    <t>आ) चालु खर्च अन्तर्गतका कार्यक्रमहरु</t>
  </si>
  <si>
    <t>तयार गर्नेको नाम ,पद र दस्तखत :</t>
  </si>
  <si>
    <t>आयोजना/कार्यालय प्रमुखको दस्तखत :</t>
  </si>
  <si>
    <t>मिति :</t>
  </si>
  <si>
    <t>पहिलो त्रैमासिक लक्ष</t>
  </si>
  <si>
    <t>पहिलो त्रैमासिक प्रगति</t>
  </si>
  <si>
    <t>हाल सम्मको खर्च</t>
  </si>
  <si>
    <t>कार्यक्रम संशोधन अगावै कार्यक्रम सम्पन्न भइसकेको ।</t>
  </si>
  <si>
    <t>तिहारमा समेत कार्यक्रम सञ्चालन गर्नुपर्ने भएकोले वित्तिय खर्च पुरा नभएको</t>
  </si>
  <si>
    <t xml:space="preserve"> कार्यालयको एकमुष्ठ प्रगति ( त्रैमासीक)</t>
  </si>
  <si>
    <t xml:space="preserve">सम्परिक्षणको लागि प्रकृया अगाडी बढाइएको 
</t>
  </si>
  <si>
    <t xml:space="preserve">पशु क्वारेन्टाईन कार्यालय,काठमाण्डौ  </t>
  </si>
  <si>
    <t>आ.व.२०७9/80</t>
  </si>
  <si>
    <t>डा.कृष्ण पौडेल सम्पर्क विवरण :9845364848,ktmquarantine@gmail.com</t>
  </si>
  <si>
    <t>डा.नारायण प्रसाद घिमिरे सम्पर्क विवरण :9851184215,ktmquarantine@gmail.com</t>
  </si>
  <si>
    <t>मासिक रुपमा स्टाफ बैठक हुने गरेको</t>
  </si>
  <si>
    <t>कुनै गुनासो नपरेको</t>
  </si>
  <si>
    <t xml:space="preserve">कार्यालय प्रमुखको हाजिर विवरण </t>
  </si>
  <si>
    <t xml:space="preserve"> १ जना स्थाई र ६ जना करारमा कार्यरत</t>
  </si>
  <si>
    <t>श्रावण</t>
  </si>
  <si>
    <t>भाद्र</t>
  </si>
  <si>
    <t>आश्विन</t>
  </si>
  <si>
    <t>१५ दिन</t>
  </si>
  <si>
    <t>१६ दिन</t>
  </si>
  <si>
    <t>१० दिन</t>
  </si>
  <si>
    <t>गुनासो विवरण(प्राप्त गुनासोहरू/फर्स्यैट गुनासोहरू)</t>
  </si>
  <si>
    <t>ईकाइ</t>
  </si>
  <si>
    <t>संख्या</t>
  </si>
  <si>
    <t>पटक</t>
  </si>
  <si>
    <t>वटा</t>
  </si>
  <si>
    <t>सेट</t>
  </si>
  <si>
    <t>जना</t>
  </si>
  <si>
    <t>केन्द्र,जिल्ला</t>
  </si>
  <si>
    <t>महिना</t>
  </si>
  <si>
    <t>लीटर</t>
  </si>
  <si>
    <t>पटक/संख्या</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</si>
</sst>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_(* \(#,##0.00\);_(* &quot;-&quot;??_);_(@_)"/>
    <numFmt numFmtId="164" formatCode="_-* #,##0.00_-;\-* #,##0.00_-;_-* &quot;-&quot;??_-;_-@_-"/>
    <numFmt numFmtId="165" formatCode="0.0"/>
    <numFmt numFmtId="166" formatCode="0.00000"/>
    <numFmt numFmtId="167" formatCode="0.000"/>
    <numFmt numFmtId="168" formatCode="[$-4000439]0"/>
    <numFmt numFmtId="169" formatCode="[$-4000439]0.0"/>
    <numFmt numFmtId="170" formatCode="[$-4000439]0.00"/>
    <numFmt numFmtId="171" formatCode="[$-4000439]0.000"/>
    <numFmt numFmtId="172" formatCode="[$-4000439]0.##"/>
    <numFmt numFmtId="173" formatCode="_(* #,##0_);_(* \(#,##0\);_(* &quot;-&quot;??_);_(@_)"/>
    <numFmt numFmtId="174" formatCode="[$-4000439]0.#"/>
    <numFmt numFmtId="175" formatCode="[$-4000439]0.###"/>
    <numFmt numFmtId="176" formatCode="[$-4000439]#,##0"/>
  </numFmts>
  <fonts count="137">
    <font>
      <sz val="10"/>
      <name val="Arial"/>
    </font>
    <font>
      <sz val="10"/>
      <name val="Arial"/>
      <family val="2"/>
    </font>
    <font>
      <b/>
      <sz val="14"/>
      <name val="Preeti"/>
      <family val="2"/>
    </font>
    <font>
      <sz val="14"/>
      <name val="Preeti"/>
      <family val="2"/>
    </font>
    <font>
      <sz val="12"/>
      <name val="Preeti"/>
      <family val="2"/>
    </font>
    <font>
      <b/>
      <sz val="12"/>
      <name val="Preeti"/>
      <family val="2"/>
    </font>
    <font>
      <b/>
      <sz val="12"/>
      <name val="Times New Roman"/>
      <family val="1"/>
    </font>
    <font>
      <b/>
      <vertAlign val="subscript"/>
      <sz val="12"/>
      <name val="Times New Roman"/>
      <family val="1"/>
    </font>
    <font>
      <b/>
      <sz val="10"/>
      <name val="Fontasy Himali"/>
      <family val="5"/>
    </font>
    <font>
      <sz val="9"/>
      <name val="Fontasy Himali"/>
      <family val="5"/>
    </font>
    <font>
      <sz val="10"/>
      <name val="Fontasy Himali"/>
      <family val="5"/>
    </font>
    <font>
      <b/>
      <sz val="9"/>
      <name val="Fontasy Himali"/>
      <family val="5"/>
    </font>
    <font>
      <b/>
      <i/>
      <sz val="10"/>
      <name val="Fontasy Himali"/>
      <family val="5"/>
    </font>
    <font>
      <b/>
      <sz val="10"/>
      <name val="Arial"/>
      <family val="2"/>
    </font>
    <font>
      <sz val="5"/>
      <name val="Arial"/>
      <family val="2"/>
    </font>
    <font>
      <sz val="12"/>
      <name val="Fontasy Himali"/>
      <family val="5"/>
    </font>
    <font>
      <sz val="5"/>
      <name val="Fontasy Himali"/>
      <family val="5"/>
    </font>
    <font>
      <sz val="14"/>
      <name val="Times New Roman"/>
      <family val="1"/>
    </font>
    <font>
      <b/>
      <i/>
      <sz val="12"/>
      <name val="Preeti"/>
      <family val="2"/>
    </font>
    <font>
      <b/>
      <sz val="16"/>
      <name val="Preeti"/>
      <family val="2"/>
    </font>
    <font>
      <sz val="10"/>
      <name val="Preeti"/>
      <family val="2"/>
    </font>
    <font>
      <i/>
      <sz val="10"/>
      <name val="Arial"/>
      <family val="2"/>
    </font>
    <font>
      <b/>
      <u/>
      <sz val="14"/>
      <name val="Preeti"/>
      <family val="2"/>
    </font>
    <font>
      <b/>
      <i/>
      <sz val="9"/>
      <name val="Fontasy Himali"/>
      <family val="5"/>
    </font>
    <font>
      <sz val="12"/>
      <name val="Arial"/>
      <family val="2"/>
    </font>
    <font>
      <sz val="8"/>
      <name val="Arial"/>
      <family val="2"/>
    </font>
    <font>
      <sz val="7"/>
      <name val="Fontasy Himali"/>
      <family val="5"/>
    </font>
    <font>
      <b/>
      <sz val="10"/>
      <name val="Preeti"/>
      <family val="2"/>
    </font>
    <font>
      <sz val="9"/>
      <name val="Preeti"/>
      <family val="2"/>
    </font>
    <font>
      <b/>
      <sz val="10"/>
      <name val="Times New Roman"/>
      <family val="1"/>
    </font>
    <font>
      <b/>
      <vertAlign val="subscript"/>
      <sz val="10"/>
      <name val="Times New Roman"/>
      <family val="1"/>
    </font>
    <font>
      <b/>
      <u/>
      <sz val="10"/>
      <name val="Preeti"/>
      <family val="2"/>
    </font>
    <font>
      <b/>
      <sz val="11"/>
      <name val="Times New Roman"/>
      <family val="1"/>
    </font>
    <font>
      <sz val="11"/>
      <name val="Times New Roman"/>
      <family val="1"/>
    </font>
    <font>
      <b/>
      <sz val="5"/>
      <name val="Fontasy Himali"/>
      <family val="5"/>
    </font>
    <font>
      <i/>
      <sz val="10"/>
      <name val="Fontasy Himali"/>
      <family val="5"/>
    </font>
    <font>
      <b/>
      <sz val="11"/>
      <name val="Preeti"/>
      <family val="2"/>
    </font>
    <font>
      <u/>
      <sz val="14"/>
      <name val="Preeti"/>
      <family val="2"/>
    </font>
    <font>
      <sz val="9"/>
      <name val="Arial"/>
      <family val="2"/>
    </font>
    <font>
      <u/>
      <sz val="10"/>
      <name val="Preeti"/>
      <family val="2"/>
    </font>
    <font>
      <b/>
      <sz val="8"/>
      <name val="Arial"/>
      <family val="2"/>
    </font>
    <font>
      <sz val="11"/>
      <name val="Fontasy Himali"/>
      <family val="5"/>
    </font>
    <font>
      <b/>
      <sz val="11"/>
      <name val="Fontasy Himali"/>
      <family val="5"/>
    </font>
    <font>
      <b/>
      <sz val="16"/>
      <name val="Times New Roman"/>
      <family val="1"/>
    </font>
    <font>
      <b/>
      <sz val="10"/>
      <name val="तष"/>
    </font>
    <font>
      <sz val="11"/>
      <name val="Arial"/>
      <family val="2"/>
    </font>
    <font>
      <b/>
      <sz val="10"/>
      <name val="Kalimati"/>
      <charset val="1"/>
    </font>
    <font>
      <sz val="10"/>
      <name val="Arial"/>
      <family val="2"/>
    </font>
    <font>
      <sz val="10"/>
      <name val="Kalimati"/>
      <charset val="1"/>
    </font>
    <font>
      <b/>
      <i/>
      <sz val="10"/>
      <name val="Kalimati"/>
      <charset val="1"/>
    </font>
    <font>
      <b/>
      <vertAlign val="subscript"/>
      <sz val="10"/>
      <name val="Kalimati"/>
      <charset val="1"/>
    </font>
    <font>
      <b/>
      <u/>
      <sz val="10"/>
      <name val="Kalimati"/>
      <charset val="1"/>
    </font>
    <font>
      <b/>
      <i/>
      <vertAlign val="subscript"/>
      <sz val="10"/>
      <name val="Kalimati"/>
      <charset val="1"/>
    </font>
    <font>
      <b/>
      <sz val="12"/>
      <name val="Kalimati"/>
      <charset val="1"/>
    </font>
    <font>
      <sz val="11"/>
      <name val="Kalimati"/>
      <charset val="1"/>
    </font>
    <font>
      <b/>
      <sz val="11"/>
      <name val="Kalimati"/>
      <charset val="1"/>
    </font>
    <font>
      <i/>
      <sz val="10"/>
      <name val="Kalimati"/>
      <charset val="1"/>
    </font>
    <font>
      <sz val="12"/>
      <name val="Kalimati"/>
      <charset val="1"/>
    </font>
    <font>
      <b/>
      <sz val="14"/>
      <name val="Kalimati"/>
      <charset val="1"/>
    </font>
    <font>
      <sz val="12"/>
      <name val="Himchuli"/>
    </font>
    <font>
      <sz val="10"/>
      <name val="Kalimati"/>
      <charset val="1"/>
    </font>
    <font>
      <b/>
      <sz val="10"/>
      <name val="Kalimati"/>
      <charset val="1"/>
    </font>
    <font>
      <sz val="9"/>
      <name val="Kalimati"/>
      <charset val="1"/>
    </font>
    <font>
      <sz val="8"/>
      <name val="Kalimati"/>
      <charset val="1"/>
    </font>
    <font>
      <b/>
      <sz val="11"/>
      <color indexed="8"/>
      <name val="Kalimati"/>
      <charset val="1"/>
    </font>
    <font>
      <b/>
      <i/>
      <sz val="11"/>
      <color indexed="8"/>
      <name val="Kalimati"/>
      <charset val="1"/>
    </font>
    <font>
      <sz val="10"/>
      <name val="Calibri"/>
      <family val="2"/>
    </font>
    <font>
      <b/>
      <sz val="9"/>
      <name val="Kalimati"/>
      <charset val="1"/>
    </font>
    <font>
      <sz val="10"/>
      <name val="Nirmala UI"/>
      <family val="2"/>
      <charset val="1"/>
    </font>
    <font>
      <i/>
      <sz val="12"/>
      <name val="Preeti"/>
      <family val="2"/>
    </font>
    <font>
      <b/>
      <sz val="9"/>
      <name val="Preeti"/>
      <family val="2"/>
    </font>
    <font>
      <b/>
      <i/>
      <sz val="11"/>
      <name val="Kalimati"/>
      <charset val="1"/>
    </font>
    <font>
      <sz val="14"/>
      <name val="Kalimati"/>
      <charset val="1"/>
    </font>
    <font>
      <i/>
      <sz val="14"/>
      <name val="Kalimati"/>
      <charset val="1"/>
    </font>
    <font>
      <b/>
      <sz val="14"/>
      <color indexed="8"/>
      <name val="Kalimati"/>
      <charset val="1"/>
    </font>
    <font>
      <sz val="14"/>
      <name val="Arial"/>
      <family val="2"/>
    </font>
    <font>
      <sz val="14"/>
      <name val="Calibri"/>
      <family val="2"/>
    </font>
    <font>
      <b/>
      <sz val="14"/>
      <name val="Times New Roman"/>
      <family val="1"/>
    </font>
    <font>
      <b/>
      <sz val="11"/>
      <name val="gargi"/>
    </font>
    <font>
      <b/>
      <sz val="10"/>
      <name val="gargi"/>
    </font>
    <font>
      <sz val="10"/>
      <name val="gargi"/>
    </font>
    <font>
      <sz val="10"/>
      <color indexed="8"/>
      <name val="Kalimati"/>
      <charset val="1"/>
    </font>
    <font>
      <sz val="7"/>
      <color indexed="8"/>
      <name val="Times New Roman"/>
      <family val="1"/>
    </font>
    <font>
      <sz val="11"/>
      <color theme="1"/>
      <name val="Calibri"/>
      <family val="2"/>
      <scheme val="minor"/>
    </font>
    <font>
      <sz val="10"/>
      <color theme="1"/>
      <name val="Nirmala UI"/>
      <family val="2"/>
      <charset val="1"/>
    </font>
    <font>
      <sz val="11"/>
      <color rgb="FFFF0000"/>
      <name val="Calibri"/>
      <family val="2"/>
      <scheme val="minor"/>
    </font>
    <font>
      <sz val="10"/>
      <color rgb="FFFF0000"/>
      <name val="Arial"/>
      <family val="2"/>
    </font>
    <font>
      <sz val="10"/>
      <color rgb="FFFF0000"/>
      <name val="Kalimati"/>
      <charset val="1"/>
    </font>
    <font>
      <sz val="8"/>
      <color rgb="FFFF0000"/>
      <name val="Arial"/>
      <family val="2"/>
    </font>
    <font>
      <b/>
      <sz val="10"/>
      <color rgb="FFFF0000"/>
      <name val="Kalimati"/>
      <charset val="1"/>
    </font>
    <font>
      <sz val="10"/>
      <color rgb="FFFF0000"/>
      <name val="Fontasy Himali"/>
      <family val="5"/>
    </font>
    <font>
      <b/>
      <sz val="10"/>
      <color rgb="FFFF0000"/>
      <name val="Fontasy Himali"/>
      <family val="5"/>
    </font>
    <font>
      <b/>
      <sz val="10"/>
      <color rgb="FFFF0000"/>
      <name val="Arial"/>
      <family val="2"/>
    </font>
    <font>
      <b/>
      <i/>
      <sz val="10"/>
      <color rgb="FFFF0000"/>
      <name val="Kalimati"/>
      <charset val="1"/>
    </font>
    <font>
      <sz val="9"/>
      <color rgb="FFFF0000"/>
      <name val="Fontasy Himali"/>
      <family val="5"/>
    </font>
    <font>
      <sz val="10"/>
      <color theme="1"/>
      <name val="Fontasy Himali"/>
      <family val="5"/>
    </font>
    <font>
      <sz val="10"/>
      <color theme="1"/>
      <name val="Kalimati"/>
      <charset val="1"/>
    </font>
    <font>
      <b/>
      <sz val="10"/>
      <color theme="1"/>
      <name val="Arial"/>
      <family val="2"/>
    </font>
    <font>
      <b/>
      <i/>
      <sz val="10"/>
      <color theme="1"/>
      <name val="Kalimati"/>
      <charset val="1"/>
    </font>
    <font>
      <b/>
      <sz val="10"/>
      <color theme="1"/>
      <name val="Fontasy Himali"/>
      <family val="5"/>
    </font>
    <font>
      <sz val="10"/>
      <color theme="1"/>
      <name val="Arial"/>
      <family val="2"/>
    </font>
    <font>
      <b/>
      <sz val="10"/>
      <color theme="1"/>
      <name val="Kalimati"/>
      <charset val="1"/>
    </font>
    <font>
      <i/>
      <sz val="11"/>
      <color rgb="FFFF0000"/>
      <name val="Kalimati"/>
      <charset val="1"/>
    </font>
    <font>
      <i/>
      <sz val="10"/>
      <color rgb="FFFF0000"/>
      <name val="Kalimati"/>
      <charset val="1"/>
    </font>
    <font>
      <i/>
      <sz val="12"/>
      <color rgb="FFFF0000"/>
      <name val="Preeti"/>
      <family val="2"/>
    </font>
    <font>
      <sz val="10"/>
      <color rgb="FF000000"/>
      <name val="Kalimati"/>
      <charset val="1"/>
    </font>
    <font>
      <sz val="9"/>
      <color theme="1"/>
      <name val="Kalimati"/>
      <charset val="1"/>
    </font>
    <font>
      <sz val="11"/>
      <color theme="1"/>
      <name val="Kalimati"/>
      <charset val="1"/>
    </font>
    <font>
      <sz val="10"/>
      <color theme="1"/>
      <name val="Calibri"/>
      <family val="2"/>
      <scheme val="minor"/>
    </font>
    <font>
      <sz val="10"/>
      <name val="Calibri"/>
      <family val="2"/>
      <scheme val="minor"/>
    </font>
    <font>
      <sz val="11"/>
      <color rgb="FF00B0F0"/>
      <name val="Calibri"/>
      <family val="2"/>
      <scheme val="minor"/>
    </font>
    <font>
      <sz val="9"/>
      <name val="Calibri"/>
      <family val="2"/>
      <scheme val="minor"/>
    </font>
    <font>
      <b/>
      <sz val="11"/>
      <name val="Calibri"/>
      <family val="2"/>
      <scheme val="minor"/>
    </font>
    <font>
      <sz val="9"/>
      <color rgb="FFFF0000"/>
      <name val="Calibri"/>
      <family val="2"/>
      <scheme val="minor"/>
    </font>
    <font>
      <sz val="9"/>
      <color rgb="FF00B0F0"/>
      <name val="Calibri"/>
      <family val="2"/>
      <scheme val="minor"/>
    </font>
    <font>
      <sz val="8"/>
      <name val="Calibri"/>
      <family val="2"/>
      <scheme val="minor"/>
    </font>
    <font>
      <b/>
      <sz val="12"/>
      <color rgb="FFFF0000"/>
      <name val="Preeti"/>
      <family val="2"/>
    </font>
    <font>
      <sz val="14"/>
      <color theme="1"/>
      <name val="Kalimati"/>
      <charset val="1"/>
    </font>
    <font>
      <sz val="14"/>
      <name val="Calibri"/>
      <family val="2"/>
      <scheme val="minor"/>
    </font>
    <font>
      <b/>
      <sz val="10"/>
      <color theme="1"/>
      <name val="Calibri"/>
      <family val="2"/>
      <scheme val="minor"/>
    </font>
    <font>
      <b/>
      <sz val="8"/>
      <color theme="1"/>
      <name val="Kalimati"/>
      <charset val="1"/>
    </font>
    <font>
      <sz val="13"/>
      <color theme="1"/>
      <name val="Kalimati"/>
      <charset val="1"/>
    </font>
    <font>
      <b/>
      <sz val="11"/>
      <color theme="1"/>
      <name val="Kalimati"/>
      <charset val="1"/>
    </font>
    <font>
      <sz val="11"/>
      <color rgb="FF000000"/>
      <name val="Kalimati"/>
      <charset val="1"/>
    </font>
    <font>
      <b/>
      <sz val="11"/>
      <color rgb="FF000000"/>
      <name val="Kalimati"/>
      <charset val="1"/>
    </font>
    <font>
      <sz val="14"/>
      <name val="Cambria"/>
      <family val="1"/>
      <scheme val="major"/>
    </font>
    <font>
      <sz val="14"/>
      <color rgb="FFFF0000"/>
      <name val="Preeti"/>
      <family val="2"/>
    </font>
    <font>
      <sz val="14"/>
      <color theme="1"/>
      <name val="Preeti"/>
      <family val="2"/>
    </font>
    <font>
      <sz val="11"/>
      <color rgb="FF00B050"/>
      <name val="Kalimati"/>
      <charset val="1"/>
    </font>
    <font>
      <sz val="10"/>
      <color indexed="8"/>
      <name val="Times New Roman"/>
      <family val="1"/>
    </font>
    <font>
      <b/>
      <sz val="9"/>
      <color theme="1"/>
      <name val="Kalimati"/>
      <charset val="1"/>
    </font>
    <font>
      <b/>
      <sz val="10"/>
      <color rgb="FF343A40"/>
      <name val="Kalimati"/>
      <charset val="1"/>
    </font>
    <font>
      <b/>
      <sz val="10"/>
      <color rgb="FF212529"/>
      <name val="Kalimati"/>
      <charset val="1"/>
    </font>
    <font>
      <sz val="10"/>
      <color rgb="FF343A40"/>
      <name val="Kalimati"/>
      <charset val="1"/>
    </font>
    <font>
      <sz val="12"/>
      <name val="Calibri"/>
      <family val="2"/>
      <scheme val="minor"/>
    </font>
    <font>
      <sz val="9"/>
      <color rgb="FFFF0000"/>
      <name val="Kalimati"/>
      <charset val="1"/>
    </font>
    <font>
      <sz val="10"/>
      <color rgb="FFFF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5">
    <xf numFmtId="0" fontId="0" fillId="0" borderId="0"/>
    <xf numFmtId="43" fontId="47"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83" fillId="0" borderId="0"/>
    <xf numFmtId="0" fontId="83"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0"/>
  </cellStyleXfs>
  <cellXfs count="1229">
    <xf numFmtId="0" fontId="0" fillId="0" borderId="0" xfId="0"/>
    <xf numFmtId="0" fontId="8" fillId="0" borderId="1" xfId="0" applyFont="1" applyFill="1" applyBorder="1" applyAlignment="1">
      <alignment horizontal="center"/>
    </xf>
    <xf numFmtId="0" fontId="8" fillId="0" borderId="2" xfId="0" applyFont="1" applyFill="1" applyBorder="1" applyAlignment="1">
      <alignment horizontal="center"/>
    </xf>
    <xf numFmtId="0" fontId="10" fillId="0" borderId="3" xfId="0" applyFont="1" applyFill="1" applyBorder="1" applyAlignment="1">
      <alignment horizontal="center"/>
    </xf>
    <xf numFmtId="0" fontId="4" fillId="0" borderId="1" xfId="0" applyFont="1" applyFill="1" applyBorder="1"/>
    <xf numFmtId="0" fontId="4" fillId="0" borderId="1" xfId="0" applyFont="1" applyFill="1" applyBorder="1" applyAlignment="1">
      <alignment horizontal="left"/>
    </xf>
    <xf numFmtId="0" fontId="10" fillId="0" borderId="4" xfId="0" applyFont="1" applyFill="1" applyBorder="1" applyAlignment="1">
      <alignment horizontal="center"/>
    </xf>
    <xf numFmtId="0" fontId="10" fillId="0" borderId="5" xfId="0" applyFont="1" applyFill="1" applyBorder="1"/>
    <xf numFmtId="0" fontId="10" fillId="0" borderId="4" xfId="0" applyFont="1" applyFill="1" applyBorder="1"/>
    <xf numFmtId="0" fontId="10" fillId="0" borderId="1" xfId="0" applyFont="1" applyFill="1" applyBorder="1"/>
    <xf numFmtId="0" fontId="10" fillId="0" borderId="6" xfId="0" applyFont="1" applyFill="1" applyBorder="1"/>
    <xf numFmtId="0" fontId="10" fillId="0" borderId="1" xfId="0" applyFont="1" applyFill="1" applyBorder="1" applyAlignment="1">
      <alignment horizontal="center"/>
    </xf>
    <xf numFmtId="0" fontId="5" fillId="0" borderId="1" xfId="0" applyFont="1" applyFill="1" applyBorder="1" applyAlignment="1">
      <alignment horizontal="left"/>
    </xf>
    <xf numFmtId="0" fontId="10" fillId="0" borderId="2" xfId="0" applyFont="1" applyFill="1" applyBorder="1"/>
    <xf numFmtId="0" fontId="10" fillId="0" borderId="2" xfId="0" applyFont="1" applyFill="1" applyBorder="1" applyAlignment="1">
      <alignment horizontal="center"/>
    </xf>
    <xf numFmtId="0" fontId="10" fillId="0" borderId="0" xfId="0" applyFont="1" applyFill="1" applyBorder="1"/>
    <xf numFmtId="0" fontId="16" fillId="0" borderId="0" xfId="0" applyFont="1" applyFill="1" applyBorder="1"/>
    <xf numFmtId="0" fontId="10" fillId="0" borderId="7" xfId="0" applyFont="1" applyFill="1" applyBorder="1"/>
    <xf numFmtId="0" fontId="4" fillId="0" borderId="1" xfId="0" applyFont="1" applyFill="1" applyBorder="1" applyAlignment="1">
      <alignment horizontal="center"/>
    </xf>
    <xf numFmtId="0" fontId="2" fillId="0" borderId="0" xfId="0" applyFont="1" applyFill="1"/>
    <xf numFmtId="0" fontId="4" fillId="0" borderId="8" xfId="0" applyFont="1" applyFill="1" applyBorder="1"/>
    <xf numFmtId="2" fontId="10" fillId="0" borderId="1" xfId="0" applyNumberFormat="1" applyFont="1" applyFill="1" applyBorder="1" applyAlignment="1">
      <alignment horizontal="center"/>
    </xf>
    <xf numFmtId="0" fontId="8" fillId="0" borderId="4" xfId="0" applyFont="1" applyFill="1" applyBorder="1"/>
    <xf numFmtId="0" fontId="1" fillId="0" borderId="0" xfId="0" applyFont="1" applyFill="1"/>
    <xf numFmtId="0" fontId="5" fillId="0" borderId="1" xfId="0" quotePrefix="1" applyFont="1" applyFill="1" applyBorder="1" applyAlignment="1">
      <alignment horizontal="center"/>
    </xf>
    <xf numFmtId="0" fontId="1" fillId="0" borderId="1" xfId="0" applyFont="1" applyFill="1" applyBorder="1"/>
    <xf numFmtId="0" fontId="9" fillId="0" borderId="1" xfId="0" applyFont="1" applyFill="1" applyBorder="1" applyAlignment="1">
      <alignment horizont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10" fillId="0" borderId="1" xfId="0" quotePrefix="1" applyFont="1" applyFill="1" applyBorder="1" applyAlignment="1">
      <alignment horizontal="center" vertical="center"/>
    </xf>
    <xf numFmtId="2" fontId="10" fillId="0" borderId="5" xfId="0" applyNumberFormat="1" applyFont="1" applyFill="1" applyBorder="1" applyAlignment="1">
      <alignment horizontal="center" vertical="center"/>
    </xf>
    <xf numFmtId="0" fontId="10" fillId="0" borderId="5" xfId="0" applyFont="1" applyFill="1" applyBorder="1" applyAlignment="1">
      <alignment horizontal="center" vertical="center"/>
    </xf>
    <xf numFmtId="1" fontId="10" fillId="0" borderId="5" xfId="0" applyNumberFormat="1" applyFont="1" applyFill="1" applyBorder="1" applyAlignment="1">
      <alignment horizontal="center" vertical="center"/>
    </xf>
    <xf numFmtId="0" fontId="10" fillId="0" borderId="1" xfId="0" applyFont="1" applyFill="1" applyBorder="1" applyAlignment="1">
      <alignment horizontal="center" vertical="center"/>
    </xf>
    <xf numFmtId="2" fontId="10"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9" xfId="0" applyFont="1" applyFill="1" applyBorder="1" applyAlignment="1"/>
    <xf numFmtId="0" fontId="4" fillId="0" borderId="4" xfId="0" quotePrefix="1" applyFont="1" applyFill="1" applyBorder="1" applyAlignment="1">
      <alignment horizontal="center"/>
    </xf>
    <xf numFmtId="0" fontId="9" fillId="0" borderId="3" xfId="0" applyFont="1" applyFill="1" applyBorder="1" applyAlignment="1">
      <alignment horizontal="center"/>
    </xf>
    <xf numFmtId="0" fontId="4" fillId="0" borderId="7" xfId="0" applyFont="1" applyFill="1" applyBorder="1" applyAlignment="1">
      <alignment horizontal="left"/>
    </xf>
    <xf numFmtId="2" fontId="10" fillId="0" borderId="6" xfId="0" applyNumberFormat="1" applyFont="1" applyFill="1" applyBorder="1"/>
    <xf numFmtId="2" fontId="8" fillId="0" borderId="5" xfId="0" applyNumberFormat="1" applyFont="1" applyFill="1" applyBorder="1" applyAlignment="1">
      <alignment horizontal="center" vertical="center"/>
    </xf>
    <xf numFmtId="0" fontId="10" fillId="0" borderId="0" xfId="0" applyFont="1" applyFill="1" applyBorder="1" applyAlignment="1">
      <alignment horizontal="center"/>
    </xf>
    <xf numFmtId="0" fontId="11" fillId="0" borderId="1" xfId="0" applyFont="1" applyFill="1" applyBorder="1" applyAlignment="1">
      <alignment horizontal="center"/>
    </xf>
    <xf numFmtId="0" fontId="10" fillId="0" borderId="1" xfId="0" quotePrefix="1" applyFont="1" applyFill="1" applyBorder="1" applyAlignment="1">
      <alignment horizontal="center"/>
    </xf>
    <xf numFmtId="0" fontId="10" fillId="0" borderId="5" xfId="0" applyFont="1" applyFill="1" applyBorder="1" applyAlignment="1">
      <alignment horizontal="center"/>
    </xf>
    <xf numFmtId="0" fontId="10" fillId="0" borderId="5" xfId="0" quotePrefix="1" applyFont="1" applyFill="1" applyBorder="1" applyAlignment="1">
      <alignment horizontal="center"/>
    </xf>
    <xf numFmtId="0" fontId="10" fillId="0" borderId="4" xfId="0" applyFont="1" applyFill="1" applyBorder="1" applyAlignment="1">
      <alignment horizontal="center" vertical="center"/>
    </xf>
    <xf numFmtId="0" fontId="13" fillId="0" borderId="1" xfId="0" applyFont="1" applyFill="1" applyBorder="1"/>
    <xf numFmtId="0" fontId="5" fillId="0" borderId="5" xfId="0" applyFont="1" applyFill="1" applyBorder="1" applyAlignment="1">
      <alignment horizontal="left"/>
    </xf>
    <xf numFmtId="0" fontId="10"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xf>
    <xf numFmtId="2" fontId="8" fillId="0" borderId="1" xfId="0" applyNumberFormat="1" applyFont="1" applyFill="1" applyBorder="1" applyAlignment="1">
      <alignment horizontal="center" vertical="center"/>
    </xf>
    <xf numFmtId="2" fontId="12" fillId="0" borderId="2"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0" fontId="8" fillId="0" borderId="1" xfId="0" quotePrefix="1" applyFont="1" applyFill="1" applyBorder="1" applyAlignment="1">
      <alignment horizontal="center" vertical="center"/>
    </xf>
    <xf numFmtId="1" fontId="8" fillId="0" borderId="1" xfId="0" applyNumberFormat="1" applyFont="1" applyFill="1" applyBorder="1" applyAlignment="1">
      <alignment horizontal="center" vertical="center"/>
    </xf>
    <xf numFmtId="0" fontId="4" fillId="0" borderId="1" xfId="0" applyFont="1" applyFill="1" applyBorder="1" applyAlignment="1"/>
    <xf numFmtId="0" fontId="10" fillId="0" borderId="6" xfId="0" applyFont="1" applyFill="1" applyBorder="1" applyAlignment="1">
      <alignment vertical="center"/>
    </xf>
    <xf numFmtId="0" fontId="10" fillId="0" borderId="5" xfId="0" applyFont="1" applyFill="1" applyBorder="1" applyAlignment="1">
      <alignment vertical="center"/>
    </xf>
    <xf numFmtId="0" fontId="5" fillId="0" borderId="7" xfId="0" applyFont="1" applyFill="1" applyBorder="1" applyAlignment="1">
      <alignment horizontal="left"/>
    </xf>
    <xf numFmtId="0" fontId="22" fillId="0" borderId="1" xfId="0" applyFont="1" applyFill="1" applyBorder="1" applyAlignment="1"/>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40" fillId="0" borderId="0" xfId="0" applyFont="1" applyFill="1"/>
    <xf numFmtId="0" fontId="4" fillId="0" borderId="6" xfId="0" applyFont="1" applyFill="1" applyBorder="1" applyAlignment="1">
      <alignment horizontal="center" vertical="center"/>
    </xf>
    <xf numFmtId="0" fontId="10" fillId="0" borderId="1" xfId="0" applyFont="1" applyFill="1" applyBorder="1" applyAlignment="1">
      <alignment vertical="center"/>
    </xf>
    <xf numFmtId="0" fontId="25" fillId="0" borderId="0" xfId="0" applyFont="1" applyFill="1"/>
    <xf numFmtId="0" fontId="1" fillId="0" borderId="6" xfId="0" applyFont="1" applyFill="1" applyBorder="1"/>
    <xf numFmtId="0" fontId="1" fillId="0" borderId="4" xfId="0" applyFont="1" applyFill="1" applyBorder="1"/>
    <xf numFmtId="0" fontId="25" fillId="0" borderId="0" xfId="0" applyFont="1" applyFill="1" applyAlignment="1">
      <alignment horizontal="center" vertical="center"/>
    </xf>
    <xf numFmtId="0" fontId="36" fillId="0" borderId="1" xfId="0" applyFont="1" applyFill="1" applyBorder="1" applyAlignment="1">
      <alignment horizontal="left"/>
    </xf>
    <xf numFmtId="0" fontId="5" fillId="0" borderId="10" xfId="0" applyFont="1" applyFill="1" applyBorder="1" applyAlignment="1">
      <alignment horizontal="left"/>
    </xf>
    <xf numFmtId="0" fontId="25" fillId="0" borderId="1" xfId="0" applyFont="1" applyFill="1" applyBorder="1"/>
    <xf numFmtId="0" fontId="1" fillId="0" borderId="0" xfId="0" applyFont="1" applyFill="1" applyBorder="1" applyAlignment="1">
      <alignment horizontal="center" vertical="center"/>
    </xf>
    <xf numFmtId="0" fontId="1" fillId="0" borderId="0" xfId="0" applyFont="1" applyFill="1" applyBorder="1"/>
    <xf numFmtId="0" fontId="1" fillId="0" borderId="5" xfId="0" applyFont="1" applyFill="1" applyBorder="1"/>
    <xf numFmtId="0" fontId="21" fillId="0" borderId="6" xfId="0" applyFont="1" applyFill="1" applyBorder="1"/>
    <xf numFmtId="0" fontId="1" fillId="0" borderId="7" xfId="0" applyFont="1" applyFill="1" applyBorder="1"/>
    <xf numFmtId="0" fontId="1" fillId="0" borderId="8" xfId="0" applyFont="1" applyFill="1" applyBorder="1"/>
    <xf numFmtId="0" fontId="5" fillId="0" borderId="6" xfId="0" applyFont="1" applyFill="1" applyBorder="1" applyAlignment="1">
      <alignment horizontal="left"/>
    </xf>
    <xf numFmtId="0" fontId="4" fillId="0" borderId="6" xfId="0" applyFont="1" applyFill="1" applyBorder="1" applyAlignment="1">
      <alignment horizontal="left"/>
    </xf>
    <xf numFmtId="2" fontId="10" fillId="0" borderId="2" xfId="0" applyNumberFormat="1" applyFont="1" applyFill="1" applyBorder="1" applyAlignment="1">
      <alignment horizontal="center" vertical="center"/>
    </xf>
    <xf numFmtId="2" fontId="8" fillId="0" borderId="2" xfId="0" applyNumberFormat="1" applyFont="1" applyFill="1" applyBorder="1" applyAlignment="1">
      <alignment horizontal="center" vertical="center"/>
    </xf>
    <xf numFmtId="2" fontId="10" fillId="0" borderId="6" xfId="0" applyNumberFormat="1" applyFont="1" applyFill="1" applyBorder="1" applyAlignment="1">
      <alignment horizontal="center" vertical="center"/>
    </xf>
    <xf numFmtId="2" fontId="8" fillId="0" borderId="6" xfId="0" applyNumberFormat="1" applyFont="1" applyFill="1" applyBorder="1" applyAlignment="1">
      <alignment horizontal="center" vertical="center"/>
    </xf>
    <xf numFmtId="2" fontId="8" fillId="0" borderId="1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2" fontId="34" fillId="0" borderId="0" xfId="0" applyNumberFormat="1" applyFont="1" applyFill="1" applyBorder="1" applyAlignment="1">
      <alignment horizontal="center" vertical="center"/>
    </xf>
    <xf numFmtId="0" fontId="34" fillId="0" borderId="0" xfId="0" applyFont="1" applyFill="1" applyBorder="1" applyAlignment="1">
      <alignment horizontal="center" vertical="center"/>
    </xf>
    <xf numFmtId="2" fontId="10" fillId="0" borderId="10" xfId="0" applyNumberFormat="1" applyFont="1" applyFill="1" applyBorder="1" applyAlignment="1">
      <alignment horizontal="center" vertical="center"/>
    </xf>
    <xf numFmtId="2" fontId="1" fillId="0" borderId="0" xfId="0" applyNumberFormat="1" applyFont="1" applyFill="1" applyAlignment="1">
      <alignment horizontal="center" vertical="center"/>
    </xf>
    <xf numFmtId="0" fontId="1" fillId="0" borderId="2" xfId="0" applyFont="1" applyFill="1" applyBorder="1" applyAlignment="1">
      <alignment horizontal="center" vertical="center"/>
    </xf>
    <xf numFmtId="1" fontId="1" fillId="0" borderId="2"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2" fontId="10"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2" fontId="14" fillId="0" borderId="0" xfId="0" applyNumberFormat="1" applyFont="1" applyFill="1" applyBorder="1" applyAlignment="1">
      <alignment horizontal="center" vertical="center"/>
    </xf>
    <xf numFmtId="0" fontId="13" fillId="0" borderId="6" xfId="0" applyFont="1" applyFill="1" applyBorder="1"/>
    <xf numFmtId="0" fontId="13" fillId="0" borderId="0" xfId="0" applyFont="1" applyFill="1"/>
    <xf numFmtId="0" fontId="86" fillId="0" borderId="0" xfId="0" applyFont="1" applyFill="1"/>
    <xf numFmtId="0" fontId="4" fillId="0" borderId="6" xfId="0" quotePrefix="1" applyFont="1" applyFill="1" applyBorder="1" applyAlignment="1">
      <alignment horizontal="center"/>
    </xf>
    <xf numFmtId="0" fontId="21" fillId="0" borderId="4" xfId="0" applyFont="1" applyFill="1" applyBorder="1"/>
    <xf numFmtId="0" fontId="10" fillId="0" borderId="6" xfId="0" applyFont="1" applyFill="1" applyBorder="1" applyAlignment="1">
      <alignment horizontal="center" vertical="center"/>
    </xf>
    <xf numFmtId="0" fontId="41" fillId="0" borderId="1" xfId="0" applyFont="1" applyFill="1" applyBorder="1" applyAlignment="1">
      <alignment horizontal="center" vertical="center"/>
    </xf>
    <xf numFmtId="0" fontId="46" fillId="0" borderId="1" xfId="0" applyFont="1" applyFill="1" applyBorder="1" applyAlignment="1">
      <alignment horizontal="center" vertical="center" wrapText="1"/>
    </xf>
    <xf numFmtId="0" fontId="46" fillId="0" borderId="1" xfId="0" applyFont="1" applyFill="1" applyBorder="1" applyAlignment="1">
      <alignment horizontal="center" vertical="center"/>
    </xf>
    <xf numFmtId="0" fontId="48" fillId="0" borderId="6" xfId="0" applyFont="1" applyFill="1" applyBorder="1"/>
    <xf numFmtId="2" fontId="48" fillId="0" borderId="1" xfId="0" applyNumberFormat="1" applyFont="1" applyFill="1" applyBorder="1" applyAlignment="1">
      <alignment horizontal="center" vertical="center"/>
    </xf>
    <xf numFmtId="0" fontId="48" fillId="0" borderId="1" xfId="0" applyFont="1" applyFill="1" applyBorder="1" applyAlignment="1">
      <alignment horizontal="center"/>
    </xf>
    <xf numFmtId="0" fontId="48" fillId="0" borderId="1" xfId="0" quotePrefix="1" applyFont="1" applyFill="1" applyBorder="1" applyAlignment="1">
      <alignment horizontal="center"/>
    </xf>
    <xf numFmtId="0" fontId="48" fillId="0" borderId="1" xfId="0" applyFont="1" applyFill="1" applyBorder="1"/>
    <xf numFmtId="0" fontId="48" fillId="0" borderId="5" xfId="0" applyFont="1" applyFill="1" applyBorder="1"/>
    <xf numFmtId="0" fontId="46" fillId="0" borderId="5" xfId="0" applyFont="1" applyFill="1" applyBorder="1"/>
    <xf numFmtId="0" fontId="46" fillId="0" borderId="1" xfId="0" applyFont="1" applyFill="1" applyBorder="1" applyAlignment="1">
      <alignment horizontal="left"/>
    </xf>
    <xf numFmtId="0" fontId="51" fillId="0" borderId="2" xfId="0" applyFont="1" applyFill="1" applyBorder="1"/>
    <xf numFmtId="0" fontId="49" fillId="0" borderId="1" xfId="0" applyFont="1" applyFill="1" applyBorder="1" applyAlignment="1">
      <alignment horizontal="right"/>
    </xf>
    <xf numFmtId="0" fontId="51" fillId="0" borderId="1" xfId="0" applyFont="1" applyFill="1" applyBorder="1"/>
    <xf numFmtId="0" fontId="49" fillId="0" borderId="2" xfId="0" applyFont="1" applyFill="1" applyBorder="1" applyAlignment="1">
      <alignment horizontal="right"/>
    </xf>
    <xf numFmtId="0" fontId="46" fillId="0" borderId="1" xfId="0" applyFont="1" applyFill="1" applyBorder="1" applyAlignment="1">
      <alignment horizontal="right"/>
    </xf>
    <xf numFmtId="0" fontId="51" fillId="0" borderId="1" xfId="0" applyFont="1" applyFill="1" applyBorder="1" applyAlignment="1">
      <alignment horizontal="left"/>
    </xf>
    <xf numFmtId="0" fontId="46" fillId="0" borderId="2" xfId="0" applyFont="1" applyFill="1" applyBorder="1" applyAlignment="1">
      <alignment horizontal="left"/>
    </xf>
    <xf numFmtId="0" fontId="46" fillId="0" borderId="5" xfId="0" applyFont="1" applyFill="1" applyBorder="1" applyAlignment="1">
      <alignment horizontal="left"/>
    </xf>
    <xf numFmtId="0" fontId="48" fillId="0" borderId="1" xfId="0" applyFont="1" applyFill="1" applyBorder="1" applyAlignment="1">
      <alignment horizontal="left"/>
    </xf>
    <xf numFmtId="0" fontId="51" fillId="0" borderId="2" xfId="0" applyFont="1" applyFill="1" applyBorder="1" applyAlignment="1">
      <alignment horizontal="left"/>
    </xf>
    <xf numFmtId="0" fontId="46" fillId="0" borderId="1" xfId="0" applyFont="1" applyFill="1" applyBorder="1" applyAlignment="1"/>
    <xf numFmtId="0" fontId="8" fillId="0" borderId="7" xfId="0" applyFont="1" applyFill="1" applyBorder="1"/>
    <xf numFmtId="0" fontId="5" fillId="0" borderId="4" xfId="0" quotePrefix="1" applyFont="1" applyFill="1" applyBorder="1" applyAlignment="1">
      <alignment horizontal="center"/>
    </xf>
    <xf numFmtId="0" fontId="13" fillId="0" borderId="7" xfId="0" applyFont="1" applyFill="1" applyBorder="1"/>
    <xf numFmtId="0" fontId="48" fillId="0" borderId="0" xfId="0" applyFont="1" applyFill="1"/>
    <xf numFmtId="2" fontId="48" fillId="0" borderId="0" xfId="0" applyNumberFormat="1" applyFont="1" applyFill="1" applyAlignment="1">
      <alignment horizontal="center" vertical="center"/>
    </xf>
    <xf numFmtId="0" fontId="48" fillId="0" borderId="0" xfId="0" applyFont="1" applyFill="1" applyAlignment="1">
      <alignment horizontal="center" vertical="center"/>
    </xf>
    <xf numFmtId="0" fontId="46" fillId="0" borderId="1" xfId="0" applyFont="1" applyFill="1" applyBorder="1"/>
    <xf numFmtId="0" fontId="48" fillId="0" borderId="6" xfId="0" applyFont="1" applyFill="1" applyBorder="1" applyAlignment="1">
      <alignment horizontal="center" vertical="center" wrapText="1"/>
    </xf>
    <xf numFmtId="0" fontId="46" fillId="0" borderId="0" xfId="0" applyFont="1" applyFill="1" applyAlignment="1">
      <alignment horizontal="center" vertical="center"/>
    </xf>
    <xf numFmtId="0" fontId="48" fillId="0" borderId="1" xfId="0" applyFont="1" applyFill="1" applyBorder="1" applyAlignment="1">
      <alignment wrapText="1"/>
    </xf>
    <xf numFmtId="0" fontId="13" fillId="0" borderId="4" xfId="0" applyFont="1" applyFill="1" applyBorder="1"/>
    <xf numFmtId="2" fontId="46" fillId="0" borderId="0" xfId="0" applyNumberFormat="1" applyFont="1" applyFill="1" applyAlignment="1">
      <alignment horizontal="center" vertical="center"/>
    </xf>
    <xf numFmtId="0" fontId="8" fillId="0" borderId="4" xfId="0" applyFont="1" applyFill="1" applyBorder="1" applyAlignment="1">
      <alignment horizontal="center"/>
    </xf>
    <xf numFmtId="0" fontId="8" fillId="0" borderId="5" xfId="0" applyFont="1" applyFill="1" applyBorder="1" applyAlignment="1">
      <alignment horizontal="center"/>
    </xf>
    <xf numFmtId="0" fontId="46" fillId="0" borderId="10" xfId="0" applyFont="1" applyFill="1" applyBorder="1" applyAlignment="1"/>
    <xf numFmtId="0" fontId="1" fillId="0" borderId="5" xfId="0" applyFont="1" applyFill="1" applyBorder="1" applyAlignment="1">
      <alignment vertical="center"/>
    </xf>
    <xf numFmtId="0" fontId="1" fillId="0" borderId="0" xfId="0" applyFont="1" applyFill="1" applyAlignment="1">
      <alignment vertical="center"/>
    </xf>
    <xf numFmtId="0" fontId="8" fillId="0" borderId="3" xfId="0" applyFont="1" applyFill="1" applyBorder="1" applyAlignment="1">
      <alignment horizontal="center"/>
    </xf>
    <xf numFmtId="0" fontId="46" fillId="0" borderId="2" xfId="0" applyFont="1" applyFill="1" applyBorder="1" applyAlignment="1">
      <alignment horizontal="center"/>
    </xf>
    <xf numFmtId="0" fontId="46" fillId="0" borderId="6" xfId="0" applyFont="1" applyFill="1" applyBorder="1"/>
    <xf numFmtId="0" fontId="46" fillId="0" borderId="6" xfId="0" applyFont="1" applyFill="1" applyBorder="1" applyAlignment="1">
      <alignment horizontal="center"/>
    </xf>
    <xf numFmtId="2" fontId="48" fillId="0" borderId="6" xfId="0" applyNumberFormat="1" applyFont="1" applyFill="1" applyBorder="1"/>
    <xf numFmtId="168" fontId="46" fillId="0" borderId="2" xfId="0" applyNumberFormat="1" applyFont="1" applyFill="1" applyBorder="1" applyAlignment="1">
      <alignment horizontal="center"/>
    </xf>
    <xf numFmtId="0" fontId="46" fillId="0" borderId="1" xfId="0" applyFont="1" applyFill="1" applyBorder="1" applyAlignment="1">
      <alignment horizontal="center"/>
    </xf>
    <xf numFmtId="0" fontId="5" fillId="0" borderId="8" xfId="0" applyFont="1" applyFill="1" applyBorder="1"/>
    <xf numFmtId="0" fontId="11" fillId="0" borderId="4" xfId="0" applyFont="1" applyFill="1" applyBorder="1" applyAlignment="1">
      <alignment horizontal="center"/>
    </xf>
    <xf numFmtId="0" fontId="46" fillId="0" borderId="8" xfId="0" applyFont="1" applyFill="1" applyBorder="1"/>
    <xf numFmtId="0" fontId="48" fillId="0" borderId="6" xfId="0" applyFont="1" applyFill="1" applyBorder="1" applyAlignment="1">
      <alignment horizontal="center"/>
    </xf>
    <xf numFmtId="0" fontId="48" fillId="0" borderId="5" xfId="0" applyFont="1" applyFill="1" applyBorder="1" applyAlignment="1">
      <alignment horizontal="center"/>
    </xf>
    <xf numFmtId="0" fontId="13" fillId="0" borderId="9" xfId="0" applyFont="1" applyFill="1" applyBorder="1" applyAlignment="1">
      <alignment vertical="center"/>
    </xf>
    <xf numFmtId="0" fontId="48" fillId="0" borderId="1" xfId="0" applyFont="1" applyFill="1" applyBorder="1" applyAlignment="1">
      <alignment horizontal="center" vertical="center"/>
    </xf>
    <xf numFmtId="0" fontId="48" fillId="0" borderId="1" xfId="0" applyFont="1" applyFill="1" applyBorder="1" applyAlignment="1">
      <alignment horizontal="center" vertical="center" wrapText="1"/>
    </xf>
    <xf numFmtId="2" fontId="48" fillId="0" borderId="1" xfId="0" applyNumberFormat="1" applyFont="1" applyFill="1" applyBorder="1" applyAlignment="1">
      <alignment horizontal="center" vertical="center" wrapText="1"/>
    </xf>
    <xf numFmtId="0" fontId="48" fillId="0" borderId="10" xfId="0" applyFont="1" applyFill="1" applyBorder="1" applyAlignment="1">
      <alignment horizontal="center" vertical="center" wrapText="1"/>
    </xf>
    <xf numFmtId="1" fontId="10" fillId="0" borderId="1" xfId="0" applyNumberFormat="1" applyFont="1" applyFill="1" applyBorder="1" applyAlignment="1">
      <alignment horizontal="center" vertical="center"/>
    </xf>
    <xf numFmtId="0" fontId="46" fillId="0" borderId="2" xfId="0" applyFont="1" applyFill="1" applyBorder="1"/>
    <xf numFmtId="2" fontId="46" fillId="0" borderId="1" xfId="0" applyNumberFormat="1" applyFont="1" applyFill="1" applyBorder="1" applyAlignment="1">
      <alignment horizontal="right" wrapText="1"/>
    </xf>
    <xf numFmtId="2" fontId="48" fillId="0" borderId="1" xfId="0" applyNumberFormat="1" applyFont="1" applyFill="1" applyBorder="1" applyAlignment="1">
      <alignment horizontal="left"/>
    </xf>
    <xf numFmtId="2" fontId="46" fillId="0" borderId="1" xfId="0" applyNumberFormat="1" applyFont="1" applyFill="1" applyBorder="1" applyAlignment="1">
      <alignment horizontal="right"/>
    </xf>
    <xf numFmtId="0" fontId="46" fillId="0" borderId="1" xfId="0" applyFont="1" applyFill="1" applyBorder="1" applyAlignment="1">
      <alignment horizontal="center" wrapText="1"/>
    </xf>
    <xf numFmtId="2" fontId="48" fillId="0" borderId="5" xfId="0" applyNumberFormat="1" applyFont="1" applyFill="1" applyBorder="1" applyAlignment="1">
      <alignment horizontal="center" vertical="center"/>
    </xf>
    <xf numFmtId="2" fontId="46" fillId="0" borderId="1" xfId="0" applyNumberFormat="1" applyFont="1" applyFill="1" applyBorder="1" applyAlignment="1">
      <alignment horizontal="center" vertical="center"/>
    </xf>
    <xf numFmtId="2" fontId="46" fillId="0" borderId="1" xfId="0" applyNumberFormat="1" applyFont="1" applyFill="1" applyBorder="1"/>
    <xf numFmtId="2" fontId="48" fillId="0" borderId="1" xfId="0" applyNumberFormat="1" applyFont="1" applyFill="1" applyBorder="1"/>
    <xf numFmtId="1" fontId="46" fillId="0" borderId="1" xfId="0" applyNumberFormat="1" applyFont="1" applyFill="1" applyBorder="1" applyAlignment="1">
      <alignment horizontal="right"/>
    </xf>
    <xf numFmtId="0" fontId="56" fillId="0" borderId="1" xfId="0" applyFont="1" applyFill="1" applyBorder="1"/>
    <xf numFmtId="2" fontId="48" fillId="0" borderId="1" xfId="0" applyNumberFormat="1" applyFont="1" applyFill="1" applyBorder="1" applyAlignment="1">
      <alignment horizontal="center"/>
    </xf>
    <xf numFmtId="1" fontId="48" fillId="0" borderId="1" xfId="0" applyNumberFormat="1" applyFont="1" applyFill="1" applyBorder="1" applyAlignment="1">
      <alignment horizontal="center"/>
    </xf>
    <xf numFmtId="2" fontId="48" fillId="0" borderId="1" xfId="0" applyNumberFormat="1" applyFont="1" applyFill="1" applyBorder="1" applyAlignment="1">
      <alignment horizontal="right"/>
    </xf>
    <xf numFmtId="2" fontId="46" fillId="0" borderId="1" xfId="0" applyNumberFormat="1" applyFont="1" applyFill="1" applyBorder="1" applyAlignment="1">
      <alignment horizontal="center"/>
    </xf>
    <xf numFmtId="1" fontId="46" fillId="0" borderId="1" xfId="0" applyNumberFormat="1" applyFont="1" applyFill="1" applyBorder="1" applyAlignment="1">
      <alignment horizontal="center"/>
    </xf>
    <xf numFmtId="2" fontId="46" fillId="0" borderId="1" xfId="0" applyNumberFormat="1" applyFont="1" applyFill="1" applyBorder="1" applyAlignment="1"/>
    <xf numFmtId="0" fontId="40" fillId="0" borderId="0" xfId="0" applyFont="1" applyFill="1" applyAlignment="1">
      <alignment horizontal="center" vertical="center"/>
    </xf>
    <xf numFmtId="1" fontId="48" fillId="0" borderId="1" xfId="0" applyNumberFormat="1" applyFont="1" applyFill="1" applyBorder="1" applyAlignment="1">
      <alignment horizontal="left"/>
    </xf>
    <xf numFmtId="0" fontId="1"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0" fillId="0" borderId="9" xfId="0" applyFont="1" applyFill="1" applyBorder="1" applyAlignment="1">
      <alignment horizontal="center" vertical="center"/>
    </xf>
    <xf numFmtId="2" fontId="5"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15" fillId="0" borderId="11" xfId="0" applyFont="1" applyFill="1" applyBorder="1" applyAlignment="1">
      <alignment horizontal="center" vertical="center"/>
    </xf>
    <xf numFmtId="2" fontId="1"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45" fillId="0" borderId="0" xfId="0" applyFont="1" applyFill="1"/>
    <xf numFmtId="0" fontId="10" fillId="0" borderId="3" xfId="0" applyFont="1" applyFill="1" applyBorder="1" applyAlignment="1">
      <alignment horizontal="center" vertical="center"/>
    </xf>
    <xf numFmtId="165" fontId="10" fillId="0" borderId="1" xfId="0" applyNumberFormat="1" applyFont="1" applyFill="1" applyBorder="1" applyAlignment="1">
      <alignment horizontal="center" vertical="center"/>
    </xf>
    <xf numFmtId="0" fontId="48" fillId="0" borderId="10" xfId="0" applyFont="1" applyFill="1" applyBorder="1" applyAlignment="1">
      <alignment horizontal="center"/>
    </xf>
    <xf numFmtId="2" fontId="87" fillId="0" borderId="1" xfId="0" applyNumberFormat="1" applyFont="1" applyFill="1" applyBorder="1" applyAlignment="1">
      <alignment horizontal="center" vertical="center"/>
    </xf>
    <xf numFmtId="2" fontId="87" fillId="0" borderId="1" xfId="0" applyNumberFormat="1" applyFont="1" applyFill="1" applyBorder="1"/>
    <xf numFmtId="2" fontId="10" fillId="0" borderId="1" xfId="0" applyNumberFormat="1" applyFont="1" applyFill="1" applyBorder="1" applyAlignment="1">
      <alignment horizontal="center" vertical="center" wrapText="1"/>
    </xf>
    <xf numFmtId="0" fontId="88" fillId="0" borderId="0" xfId="0" applyFont="1" applyFill="1"/>
    <xf numFmtId="2" fontId="48" fillId="0" borderId="1" xfId="0" applyNumberFormat="1" applyFont="1" applyFill="1" applyBorder="1" applyAlignment="1">
      <alignment wrapText="1"/>
    </xf>
    <xf numFmtId="2" fontId="46" fillId="0" borderId="1" xfId="0" quotePrefix="1" applyNumberFormat="1" applyFont="1" applyFill="1" applyBorder="1" applyAlignment="1">
      <alignment horizontal="center" vertical="center"/>
    </xf>
    <xf numFmtId="0" fontId="89" fillId="0" borderId="1" xfId="0" applyFont="1" applyFill="1" applyBorder="1" applyAlignment="1">
      <alignment horizontal="left"/>
    </xf>
    <xf numFmtId="2" fontId="90" fillId="0" borderId="1" xfId="0" applyNumberFormat="1" applyFont="1" applyFill="1" applyBorder="1" applyAlignment="1">
      <alignment horizontal="center" vertical="center"/>
    </xf>
    <xf numFmtId="2" fontId="91" fillId="0" borderId="1" xfId="0" applyNumberFormat="1" applyFont="1" applyFill="1" applyBorder="1" applyAlignment="1">
      <alignment horizontal="center" vertical="center"/>
    </xf>
    <xf numFmtId="0" fontId="10" fillId="0" borderId="2" xfId="0" applyFont="1" applyFill="1" applyBorder="1" applyAlignment="1">
      <alignment vertical="center"/>
    </xf>
    <xf numFmtId="2" fontId="1" fillId="0" borderId="0" xfId="0" applyNumberFormat="1" applyFont="1" applyFill="1"/>
    <xf numFmtId="2" fontId="26" fillId="0" borderId="5" xfId="0" applyNumberFormat="1" applyFont="1" applyFill="1" applyBorder="1" applyAlignment="1">
      <alignment horizontal="center"/>
    </xf>
    <xf numFmtId="0" fontId="87" fillId="0" borderId="1" xfId="0" applyFont="1" applyFill="1" applyBorder="1"/>
    <xf numFmtId="165" fontId="9"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top" wrapText="1"/>
    </xf>
    <xf numFmtId="0" fontId="87" fillId="0" borderId="0" xfId="0" applyFont="1" applyFill="1" applyAlignment="1">
      <alignment horizontal="center" vertical="center"/>
    </xf>
    <xf numFmtId="2" fontId="48" fillId="0" borderId="1" xfId="0" applyNumberFormat="1" applyFont="1" applyFill="1" applyBorder="1" applyAlignment="1">
      <alignment vertical="center"/>
    </xf>
    <xf numFmtId="0" fontId="25" fillId="0" borderId="0" xfId="0" applyFont="1" applyFill="1" applyAlignment="1">
      <alignment vertical="center"/>
    </xf>
    <xf numFmtId="0" fontId="46" fillId="0" borderId="6" xfId="0" quotePrefix="1" applyFont="1" applyFill="1" applyBorder="1" applyAlignment="1">
      <alignment horizontal="center"/>
    </xf>
    <xf numFmtId="2" fontId="9" fillId="0" borderId="1" xfId="0" applyNumberFormat="1" applyFont="1" applyFill="1" applyBorder="1" applyAlignment="1">
      <alignment horizontal="center" vertical="center"/>
    </xf>
    <xf numFmtId="2" fontId="48" fillId="0" borderId="1" xfId="0" applyNumberFormat="1" applyFont="1" applyFill="1" applyBorder="1" applyAlignment="1"/>
    <xf numFmtId="2" fontId="87" fillId="0" borderId="1" xfId="0" applyNumberFormat="1" applyFont="1" applyFill="1" applyBorder="1" applyAlignment="1"/>
    <xf numFmtId="167" fontId="48" fillId="0" borderId="1" xfId="0" applyNumberFormat="1" applyFont="1" applyFill="1" applyBorder="1"/>
    <xf numFmtId="0" fontId="48" fillId="0" borderId="1" xfId="0" applyFont="1" applyFill="1" applyBorder="1" applyAlignment="1"/>
    <xf numFmtId="0" fontId="25" fillId="0" borderId="0" xfId="0" applyFont="1" applyFill="1" applyAlignment="1"/>
    <xf numFmtId="0" fontId="48" fillId="0" borderId="1" xfId="0" applyFont="1" applyFill="1" applyBorder="1" applyAlignment="1">
      <alignment vertical="center"/>
    </xf>
    <xf numFmtId="2" fontId="25" fillId="0" borderId="0" xfId="0" applyNumberFormat="1" applyFont="1" applyFill="1"/>
    <xf numFmtId="168" fontId="48" fillId="0" borderId="1" xfId="0" applyNumberFormat="1" applyFont="1" applyFill="1" applyBorder="1" applyAlignment="1">
      <alignment horizontal="center" vertical="center"/>
    </xf>
    <xf numFmtId="0" fontId="46" fillId="0" borderId="1" xfId="0" applyFont="1" applyFill="1" applyBorder="1" applyAlignment="1">
      <alignment horizontal="left" vertical="center" wrapText="1"/>
    </xf>
    <xf numFmtId="0" fontId="46" fillId="0" borderId="1" xfId="0" applyFont="1" applyFill="1" applyBorder="1" applyAlignment="1">
      <alignment vertical="center" wrapText="1"/>
    </xf>
    <xf numFmtId="1" fontId="48" fillId="0" borderId="1" xfId="0" applyNumberFormat="1" applyFont="1" applyFill="1" applyBorder="1" applyAlignment="1">
      <alignment horizontal="center" vertical="center"/>
    </xf>
    <xf numFmtId="168" fontId="48" fillId="0" borderId="1" xfId="0" applyNumberFormat="1" applyFont="1" applyFill="1" applyBorder="1" applyAlignment="1">
      <alignment horizontal="center" vertical="center" wrapText="1"/>
    </xf>
    <xf numFmtId="0" fontId="46" fillId="0" borderId="1" xfId="0" applyFont="1" applyFill="1" applyBorder="1" applyAlignment="1">
      <alignment wrapText="1"/>
    </xf>
    <xf numFmtId="0" fontId="48" fillId="0" borderId="1" xfId="0" applyFont="1" applyFill="1" applyBorder="1" applyAlignment="1">
      <alignment horizontal="left" wrapText="1"/>
    </xf>
    <xf numFmtId="0" fontId="48" fillId="0" borderId="1" xfId="4" applyFont="1" applyFill="1" applyBorder="1" applyAlignment="1">
      <alignment horizontal="center" vertical="center" wrapText="1"/>
    </xf>
    <xf numFmtId="0" fontId="87" fillId="0" borderId="1" xfId="0" applyFont="1" applyFill="1" applyBorder="1" applyAlignment="1">
      <alignment horizontal="left"/>
    </xf>
    <xf numFmtId="2" fontId="87" fillId="0" borderId="0" xfId="0" applyNumberFormat="1" applyFont="1" applyFill="1" applyAlignment="1">
      <alignment horizontal="center" vertical="center"/>
    </xf>
    <xf numFmtId="0" fontId="87" fillId="0" borderId="1" xfId="0" quotePrefix="1" applyFont="1" applyFill="1" applyBorder="1" applyAlignment="1">
      <alignment horizontal="center"/>
    </xf>
    <xf numFmtId="0" fontId="46" fillId="0" borderId="1" xfId="0" applyFont="1" applyFill="1" applyBorder="1" applyAlignment="1">
      <alignment horizontal="left" wrapText="1"/>
    </xf>
    <xf numFmtId="2" fontId="8" fillId="0" borderId="1" xfId="0" applyNumberFormat="1" applyFont="1" applyFill="1" applyBorder="1" applyAlignment="1">
      <alignment horizontal="center"/>
    </xf>
    <xf numFmtId="0" fontId="1" fillId="0" borderId="1" xfId="0" applyFont="1" applyFill="1" applyBorder="1" applyAlignment="1">
      <alignment vertical="center"/>
    </xf>
    <xf numFmtId="0" fontId="8" fillId="0" borderId="6" xfId="0" applyFont="1" applyFill="1" applyBorder="1"/>
    <xf numFmtId="0" fontId="3" fillId="0" borderId="0" xfId="0" applyFont="1" applyFill="1" applyAlignment="1">
      <alignment horizontal="center" vertical="center"/>
    </xf>
    <xf numFmtId="0" fontId="3" fillId="0" borderId="0" xfId="0" quotePrefix="1" applyFont="1" applyFill="1" applyAlignment="1">
      <alignment horizontal="center" vertical="center"/>
    </xf>
    <xf numFmtId="2" fontId="46" fillId="0" borderId="1" xfId="0" applyNumberFormat="1" applyFont="1" applyFill="1" applyBorder="1" applyAlignment="1">
      <alignment horizontal="left" vertical="center" wrapText="1"/>
    </xf>
    <xf numFmtId="168" fontId="46" fillId="0" borderId="4" xfId="0" applyNumberFormat="1" applyFont="1" applyFill="1" applyBorder="1" applyAlignment="1">
      <alignment horizontal="center" vertical="center"/>
    </xf>
    <xf numFmtId="0" fontId="89" fillId="0" borderId="5" xfId="0" applyFont="1" applyFill="1" applyBorder="1"/>
    <xf numFmtId="0" fontId="92" fillId="0" borderId="7" xfId="0" applyFont="1" applyFill="1" applyBorder="1"/>
    <xf numFmtId="0" fontId="93" fillId="0" borderId="1" xfId="0" applyFont="1" applyFill="1" applyBorder="1" applyAlignment="1">
      <alignment horizontal="right"/>
    </xf>
    <xf numFmtId="168" fontId="10" fillId="0" borderId="2" xfId="0" applyNumberFormat="1" applyFont="1" applyFill="1" applyBorder="1" applyAlignment="1">
      <alignment horizontal="center"/>
    </xf>
    <xf numFmtId="0" fontId="8"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3" fillId="0" borderId="1" xfId="0" applyFont="1" applyFill="1" applyBorder="1" applyAlignment="1">
      <alignment vertical="center"/>
    </xf>
    <xf numFmtId="0" fontId="37" fillId="0" borderId="1" xfId="0" applyFont="1" applyFill="1" applyBorder="1" applyAlignment="1"/>
    <xf numFmtId="0" fontId="22" fillId="0" borderId="1" xfId="0" applyFont="1" applyFill="1" applyBorder="1" applyAlignment="1">
      <alignment horizontal="center" vertical="center"/>
    </xf>
    <xf numFmtId="2" fontId="22"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2" fontId="31" fillId="0" borderId="1" xfId="0" applyNumberFormat="1" applyFont="1" applyFill="1" applyBorder="1" applyAlignment="1">
      <alignment horizontal="center" vertical="center"/>
    </xf>
    <xf numFmtId="0" fontId="87" fillId="0" borderId="6" xfId="0" applyFont="1" applyFill="1" applyBorder="1"/>
    <xf numFmtId="0" fontId="13" fillId="0" borderId="0" xfId="0" applyFont="1" applyFill="1" applyAlignment="1">
      <alignment horizontal="center" vertical="center"/>
    </xf>
    <xf numFmtId="0" fontId="13" fillId="0" borderId="1" xfId="0" applyFont="1" applyFill="1" applyBorder="1" applyAlignment="1">
      <alignment horizontal="center" vertical="center"/>
    </xf>
    <xf numFmtId="2" fontId="1" fillId="0" borderId="1" xfId="0" applyNumberFormat="1" applyFont="1" applyFill="1" applyBorder="1"/>
    <xf numFmtId="0" fontId="21" fillId="0" borderId="1" xfId="0" applyFont="1" applyFill="1" applyBorder="1"/>
    <xf numFmtId="0" fontId="86" fillId="0" borderId="1" xfId="0" applyFont="1" applyFill="1" applyBorder="1"/>
    <xf numFmtId="0" fontId="90" fillId="0" borderId="1" xfId="0" applyFont="1" applyFill="1" applyBorder="1" applyAlignment="1">
      <alignment horizontal="center" vertical="center"/>
    </xf>
    <xf numFmtId="0" fontId="46" fillId="0" borderId="1" xfId="0" quotePrefix="1" applyFont="1" applyFill="1" applyBorder="1" applyAlignment="1">
      <alignment horizontal="center"/>
    </xf>
    <xf numFmtId="0" fontId="54" fillId="0" borderId="1" xfId="0" applyFont="1" applyFill="1" applyBorder="1" applyAlignment="1">
      <alignment horizontal="center" vertical="center"/>
    </xf>
    <xf numFmtId="0" fontId="55" fillId="0" borderId="1" xfId="0" applyFont="1" applyFill="1" applyBorder="1"/>
    <xf numFmtId="0" fontId="54" fillId="0" borderId="1" xfId="0" applyFont="1" applyFill="1" applyBorder="1"/>
    <xf numFmtId="0" fontId="51" fillId="0" borderId="1" xfId="0" applyFont="1" applyFill="1" applyBorder="1" applyAlignment="1">
      <alignment horizontal="left" wrapText="1"/>
    </xf>
    <xf numFmtId="0" fontId="51" fillId="0" borderId="1" xfId="0" applyFont="1" applyFill="1" applyBorder="1" applyAlignment="1">
      <alignment vertical="center"/>
    </xf>
    <xf numFmtId="0" fontId="61" fillId="0" borderId="1" xfId="0" quotePrefix="1" applyFont="1" applyFill="1" applyBorder="1" applyAlignment="1">
      <alignment horizontal="left"/>
    </xf>
    <xf numFmtId="0" fontId="61" fillId="0" borderId="1" xfId="0" applyFont="1" applyFill="1" applyBorder="1"/>
    <xf numFmtId="0" fontId="1" fillId="0" borderId="2" xfId="0" applyFont="1" applyFill="1" applyBorder="1"/>
    <xf numFmtId="0" fontId="13" fillId="0" borderId="2" xfId="0" applyFont="1" applyFill="1" applyBorder="1" applyAlignment="1">
      <alignment vertical="center"/>
    </xf>
    <xf numFmtId="0" fontId="4" fillId="0" borderId="2" xfId="0" applyFont="1" applyFill="1" applyBorder="1" applyAlignment="1"/>
    <xf numFmtId="0" fontId="5" fillId="0" borderId="2" xfId="0" applyFont="1" applyFill="1" applyBorder="1" applyAlignment="1">
      <alignment horizontal="center" vertical="center"/>
    </xf>
    <xf numFmtId="0" fontId="21" fillId="0" borderId="2" xfId="0" applyFont="1" applyFill="1" applyBorder="1"/>
    <xf numFmtId="0" fontId="4" fillId="0" borderId="6" xfId="0" applyFont="1" applyFill="1" applyBorder="1"/>
    <xf numFmtId="2" fontId="1" fillId="0" borderId="6" xfId="0" applyNumberFormat="1" applyFont="1" applyFill="1" applyBorder="1" applyAlignment="1">
      <alignment horizontal="center" vertical="center"/>
    </xf>
    <xf numFmtId="0" fontId="21" fillId="0" borderId="5" xfId="0" applyFont="1" applyFill="1" applyBorder="1"/>
    <xf numFmtId="0" fontId="4" fillId="0" borderId="1" xfId="0" quotePrefix="1" applyFont="1" applyFill="1" applyBorder="1" applyAlignment="1">
      <alignment horizontal="center"/>
    </xf>
    <xf numFmtId="0" fontId="46" fillId="0" borderId="1" xfId="0" applyFont="1" applyFill="1" applyBorder="1" applyAlignment="1">
      <alignment horizontal="left" vertical="center"/>
    </xf>
    <xf numFmtId="0" fontId="49" fillId="0" borderId="1" xfId="0" applyFont="1" applyFill="1" applyBorder="1" applyAlignment="1">
      <alignment horizontal="left"/>
    </xf>
    <xf numFmtId="0" fontId="2" fillId="0" borderId="0" xfId="0" applyFont="1" applyFill="1" applyAlignment="1">
      <alignment horizontal="left"/>
    </xf>
    <xf numFmtId="0" fontId="46" fillId="0" borderId="0" xfId="0" applyFont="1" applyFill="1" applyBorder="1" applyAlignment="1">
      <alignment horizontal="left"/>
    </xf>
    <xf numFmtId="0" fontId="48" fillId="0" borderId="0" xfId="0" applyFont="1" applyFill="1" applyAlignment="1">
      <alignment horizontal="left"/>
    </xf>
    <xf numFmtId="0" fontId="61" fillId="0" borderId="1" xfId="0" applyFont="1" applyFill="1" applyBorder="1" applyAlignment="1">
      <alignment horizontal="right"/>
    </xf>
    <xf numFmtId="0" fontId="60" fillId="0" borderId="1" xfId="0" quotePrefix="1" applyFont="1" applyFill="1" applyBorder="1" applyAlignment="1">
      <alignment horizontal="left"/>
    </xf>
    <xf numFmtId="0" fontId="61" fillId="0" borderId="1" xfId="0" quotePrefix="1" applyFont="1" applyFill="1" applyBorder="1" applyAlignment="1">
      <alignment horizontal="right"/>
    </xf>
    <xf numFmtId="0" fontId="48" fillId="0" borderId="1" xfId="0" quotePrefix="1" applyFont="1" applyFill="1" applyBorder="1" applyAlignment="1">
      <alignment horizontal="center" vertical="center"/>
    </xf>
    <xf numFmtId="2" fontId="48" fillId="0" borderId="1" xfId="0" applyNumberFormat="1" applyFont="1" applyFill="1" applyBorder="1" applyAlignment="1">
      <alignment vertical="center" wrapText="1"/>
    </xf>
    <xf numFmtId="0" fontId="89" fillId="0" borderId="1" xfId="0" applyFont="1" applyFill="1" applyBorder="1" applyAlignment="1">
      <alignment horizontal="center"/>
    </xf>
    <xf numFmtId="20" fontId="48" fillId="0" borderId="1" xfId="0" applyNumberFormat="1" applyFont="1" applyFill="1" applyBorder="1" applyAlignment="1">
      <alignment horizontal="left" wrapText="1"/>
    </xf>
    <xf numFmtId="20" fontId="48" fillId="0" borderId="1" xfId="0" applyNumberFormat="1" applyFont="1" applyFill="1" applyBorder="1" applyAlignment="1">
      <alignment horizontal="left"/>
    </xf>
    <xf numFmtId="20" fontId="46" fillId="0" borderId="1" xfId="0" applyNumberFormat="1" applyFont="1" applyFill="1" applyBorder="1" applyAlignment="1">
      <alignment horizontal="right" wrapText="1"/>
    </xf>
    <xf numFmtId="0" fontId="46" fillId="0" borderId="1" xfId="0" applyFont="1" applyFill="1" applyBorder="1" applyAlignment="1">
      <alignment horizontal="right" wrapText="1"/>
    </xf>
    <xf numFmtId="0" fontId="51" fillId="0" borderId="1" xfId="0" applyFont="1" applyFill="1" applyBorder="1" applyAlignment="1">
      <alignment vertical="center" wrapText="1"/>
    </xf>
    <xf numFmtId="0" fontId="48" fillId="0" borderId="1" xfId="0" applyFont="1" applyFill="1" applyBorder="1" applyAlignment="1">
      <alignment horizontal="left" vertical="center"/>
    </xf>
    <xf numFmtId="0" fontId="8" fillId="0" borderId="1" xfId="0" quotePrefix="1" applyFont="1" applyFill="1" applyBorder="1" applyAlignment="1">
      <alignment horizontal="center"/>
    </xf>
    <xf numFmtId="0" fontId="1" fillId="0" borderId="0" xfId="4"/>
    <xf numFmtId="0" fontId="49" fillId="0" borderId="6" xfId="0" applyFont="1" applyFill="1" applyBorder="1" applyAlignment="1">
      <alignment horizontal="right"/>
    </xf>
    <xf numFmtId="2" fontId="1" fillId="0" borderId="2" xfId="0" applyNumberFormat="1" applyFont="1" applyFill="1" applyBorder="1"/>
    <xf numFmtId="0" fontId="5" fillId="0" borderId="4" xfId="0" applyFont="1" applyFill="1" applyBorder="1" applyAlignment="1">
      <alignment horizontal="center"/>
    </xf>
    <xf numFmtId="0" fontId="10" fillId="0" borderId="7" xfId="0" applyFont="1" applyFill="1" applyBorder="1" applyAlignment="1">
      <alignment horizontal="center" vertical="center"/>
    </xf>
    <xf numFmtId="0" fontId="49" fillId="0" borderId="1" xfId="0" quotePrefix="1" applyFont="1" applyFill="1" applyBorder="1" applyAlignment="1">
      <alignment horizontal="right"/>
    </xf>
    <xf numFmtId="2" fontId="91" fillId="0" borderId="2" xfId="0" applyNumberFormat="1" applyFont="1" applyFill="1" applyBorder="1" applyAlignment="1">
      <alignment horizontal="center" vertical="center"/>
    </xf>
    <xf numFmtId="0" fontId="27" fillId="0" borderId="4" xfId="0" quotePrefix="1" applyFont="1" applyFill="1" applyBorder="1" applyAlignment="1">
      <alignment horizontal="center"/>
    </xf>
    <xf numFmtId="0" fontId="6" fillId="0" borderId="4" xfId="0" applyFont="1" applyFill="1" applyBorder="1" applyAlignment="1">
      <alignment horizontal="center"/>
    </xf>
    <xf numFmtId="2" fontId="15" fillId="0" borderId="1" xfId="0" applyNumberFormat="1" applyFont="1" applyFill="1" applyBorder="1" applyAlignment="1">
      <alignment horizontal="center" vertical="center"/>
    </xf>
    <xf numFmtId="0" fontId="11" fillId="0" borderId="6" xfId="0" applyFont="1" applyFill="1" applyBorder="1" applyAlignment="1">
      <alignment horizontal="center"/>
    </xf>
    <xf numFmtId="0" fontId="5" fillId="0" borderId="7" xfId="0" applyFont="1" applyFill="1" applyBorder="1" applyAlignment="1">
      <alignment horizontal="center"/>
    </xf>
    <xf numFmtId="0" fontId="10" fillId="0" borderId="7" xfId="0" applyFont="1" applyFill="1" applyBorder="1" applyAlignment="1">
      <alignment horizontal="center"/>
    </xf>
    <xf numFmtId="0" fontId="46" fillId="0" borderId="2" xfId="0" applyFont="1" applyFill="1" applyBorder="1" applyAlignment="1">
      <alignment horizontal="justify" vertical="center"/>
    </xf>
    <xf numFmtId="168" fontId="10" fillId="0" borderId="5" xfId="0" quotePrefix="1" applyNumberFormat="1" applyFont="1" applyFill="1" applyBorder="1" applyAlignment="1">
      <alignment horizontal="center"/>
    </xf>
    <xf numFmtId="0" fontId="46" fillId="0" borderId="2" xfId="0" quotePrefix="1" applyFont="1" applyFill="1" applyBorder="1" applyAlignment="1">
      <alignment horizontal="center"/>
    </xf>
    <xf numFmtId="0" fontId="35" fillId="0" borderId="2" xfId="0" applyFont="1" applyFill="1" applyBorder="1" applyAlignment="1">
      <alignment horizontal="center" vertical="center"/>
    </xf>
    <xf numFmtId="0" fontId="8" fillId="0" borderId="7" xfId="0" applyFont="1" applyFill="1" applyBorder="1" applyAlignment="1">
      <alignment horizontal="center"/>
    </xf>
    <xf numFmtId="0" fontId="51" fillId="0" borderId="2" xfId="0" quotePrefix="1" applyFont="1" applyFill="1" applyBorder="1" applyAlignment="1">
      <alignment horizontal="left"/>
    </xf>
    <xf numFmtId="2" fontId="13" fillId="0" borderId="4" xfId="0" applyNumberFormat="1" applyFont="1" applyFill="1" applyBorder="1"/>
    <xf numFmtId="0" fontId="8" fillId="0" borderId="8" xfId="0" applyFont="1" applyFill="1" applyBorder="1" applyAlignment="1">
      <alignment horizontal="center"/>
    </xf>
    <xf numFmtId="0" fontId="10" fillId="0" borderId="8" xfId="0" applyFont="1" applyFill="1" applyBorder="1" applyAlignment="1">
      <alignment horizontal="center"/>
    </xf>
    <xf numFmtId="0" fontId="20" fillId="0" borderId="1" xfId="0" applyFont="1" applyFill="1" applyBorder="1"/>
    <xf numFmtId="2" fontId="10" fillId="0" borderId="1" xfId="0" applyNumberFormat="1" applyFont="1" applyFill="1" applyBorder="1" applyAlignment="1">
      <alignment horizontal="left" vertical="center"/>
    </xf>
    <xf numFmtId="0" fontId="60" fillId="0" borderId="1" xfId="0" applyFont="1" applyFill="1" applyBorder="1" applyAlignment="1">
      <alignment horizontal="center"/>
    </xf>
    <xf numFmtId="0" fontId="20" fillId="0" borderId="1" xfId="0" applyFont="1" applyFill="1" applyBorder="1" applyAlignment="1">
      <alignment horizontal="left"/>
    </xf>
    <xf numFmtId="0" fontId="46" fillId="0" borderId="1" xfId="0" applyFont="1" applyFill="1" applyBorder="1" applyAlignment="1">
      <alignment horizontal="right" vertical="center"/>
    </xf>
    <xf numFmtId="0" fontId="27" fillId="0" borderId="1" xfId="0" applyFont="1" applyFill="1" applyBorder="1" applyAlignment="1">
      <alignment horizontal="right" vertical="center"/>
    </xf>
    <xf numFmtId="0" fontId="13" fillId="0" borderId="1" xfId="0" applyFont="1" applyFill="1" applyBorder="1" applyAlignment="1">
      <alignment horizontal="left"/>
    </xf>
    <xf numFmtId="0" fontId="1" fillId="0" borderId="1" xfId="0" applyFont="1" applyFill="1" applyBorder="1" applyAlignment="1">
      <alignment horizontal="left"/>
    </xf>
    <xf numFmtId="0" fontId="4" fillId="0" borderId="5" xfId="0" quotePrefix="1" applyFont="1" applyFill="1" applyBorder="1" applyAlignment="1">
      <alignment horizontal="center"/>
    </xf>
    <xf numFmtId="0" fontId="10" fillId="0" borderId="5" xfId="0" quotePrefix="1" applyFont="1" applyFill="1" applyBorder="1" applyAlignment="1">
      <alignment horizontal="center" vertical="center"/>
    </xf>
    <xf numFmtId="0" fontId="10" fillId="0" borderId="2" xfId="0" quotePrefix="1" applyFont="1" applyFill="1" applyBorder="1" applyAlignment="1">
      <alignment horizontal="center" vertical="center"/>
    </xf>
    <xf numFmtId="0" fontId="46" fillId="0" borderId="1" xfId="0" quotePrefix="1" applyFont="1" applyFill="1" applyBorder="1" applyAlignment="1">
      <alignment horizontal="left"/>
    </xf>
    <xf numFmtId="0" fontId="4" fillId="0" borderId="5" xfId="0" applyFont="1" applyFill="1" applyBorder="1" applyAlignment="1">
      <alignment horizontal="center"/>
    </xf>
    <xf numFmtId="0" fontId="41" fillId="0" borderId="5" xfId="0" applyFont="1" applyFill="1" applyBorder="1" applyAlignment="1">
      <alignment horizontal="center" vertical="center"/>
    </xf>
    <xf numFmtId="0" fontId="48" fillId="0" borderId="1" xfId="0" quotePrefix="1" applyFont="1" applyFill="1" applyBorder="1" applyAlignment="1">
      <alignment horizontal="left"/>
    </xf>
    <xf numFmtId="0" fontId="61" fillId="0" borderId="1" xfId="0" applyFont="1" applyFill="1" applyBorder="1" applyAlignment="1">
      <alignment horizontal="left"/>
    </xf>
    <xf numFmtId="0" fontId="20" fillId="0" borderId="5" xfId="0" quotePrefix="1" applyFont="1" applyFill="1" applyBorder="1" applyAlignment="1">
      <alignment horizontal="center"/>
    </xf>
    <xf numFmtId="20" fontId="46" fillId="0" borderId="1" xfId="0" applyNumberFormat="1" applyFont="1" applyFill="1" applyBorder="1" applyAlignment="1">
      <alignment horizontal="left"/>
    </xf>
    <xf numFmtId="2" fontId="26" fillId="0" borderId="1" xfId="0" applyNumberFormat="1" applyFont="1" applyFill="1" applyBorder="1" applyAlignment="1">
      <alignment horizontal="center"/>
    </xf>
    <xf numFmtId="2" fontId="26" fillId="0" borderId="2" xfId="0" applyNumberFormat="1" applyFont="1" applyFill="1" applyBorder="1" applyAlignment="1">
      <alignment horizontal="center"/>
    </xf>
    <xf numFmtId="2" fontId="1" fillId="0" borderId="5" xfId="0" applyNumberFormat="1" applyFont="1" applyFill="1" applyBorder="1"/>
    <xf numFmtId="0" fontId="8" fillId="0" borderId="1" xfId="0" applyFont="1" applyFill="1" applyBorder="1" applyAlignment="1">
      <alignment horizontal="left" vertical="center"/>
    </xf>
    <xf numFmtId="2" fontId="86" fillId="0" borderId="1" xfId="0" applyNumberFormat="1" applyFont="1" applyFill="1" applyBorder="1"/>
    <xf numFmtId="0" fontId="10" fillId="0" borderId="1" xfId="0" applyFont="1" applyFill="1" applyBorder="1" applyAlignment="1">
      <alignment horizontal="left" vertical="center"/>
    </xf>
    <xf numFmtId="2" fontId="8" fillId="0" borderId="1" xfId="0" applyNumberFormat="1" applyFont="1" applyFill="1" applyBorder="1" applyAlignment="1">
      <alignment horizontal="left" vertical="center"/>
    </xf>
    <xf numFmtId="2" fontId="1" fillId="0" borderId="1" xfId="0" applyNumberFormat="1" applyFont="1" applyFill="1" applyBorder="1" applyAlignment="1">
      <alignment horizontal="left"/>
    </xf>
    <xf numFmtId="0" fontId="5" fillId="0" borderId="7" xfId="0" applyFont="1" applyFill="1" applyBorder="1" applyAlignment="1">
      <alignment horizontal="center" vertical="center"/>
    </xf>
    <xf numFmtId="0" fontId="19" fillId="0" borderId="3" xfId="0" applyFont="1" applyFill="1" applyBorder="1" applyAlignment="1"/>
    <xf numFmtId="0" fontId="4" fillId="0" borderId="12" xfId="0" applyFont="1" applyFill="1" applyBorder="1" applyAlignment="1"/>
    <xf numFmtId="0" fontId="5" fillId="0" borderId="3" xfId="0" applyFont="1" applyFill="1" applyBorder="1" applyAlignment="1">
      <alignment horizontal="center" vertical="center"/>
    </xf>
    <xf numFmtId="0" fontId="10" fillId="0" borderId="1" xfId="0" applyFont="1" applyFill="1" applyBorder="1" applyAlignment="1">
      <alignment horizontal="left"/>
    </xf>
    <xf numFmtId="0" fontId="3" fillId="0" borderId="0" xfId="4" applyFont="1" applyFill="1"/>
    <xf numFmtId="0" fontId="46" fillId="0" borderId="1" xfId="4" applyFont="1" applyFill="1" applyBorder="1" applyAlignment="1">
      <alignment horizontal="center" vertical="center"/>
    </xf>
    <xf numFmtId="0" fontId="48" fillId="0" borderId="1" xfId="4" applyFont="1" applyFill="1" applyBorder="1" applyAlignment="1">
      <alignment horizontal="center" vertical="center"/>
    </xf>
    <xf numFmtId="0" fontId="8" fillId="0" borderId="1" xfId="4" applyFont="1" applyFill="1" applyBorder="1" applyAlignment="1">
      <alignment horizontal="center"/>
    </xf>
    <xf numFmtId="0" fontId="2" fillId="0" borderId="0" xfId="4" applyFont="1" applyFill="1" applyAlignment="1">
      <alignment horizontal="center"/>
    </xf>
    <xf numFmtId="0" fontId="3" fillId="0" borderId="0" xfId="4" applyFont="1" applyFill="1" applyAlignment="1">
      <alignment horizontal="center"/>
    </xf>
    <xf numFmtId="0" fontId="8" fillId="0" borderId="6" xfId="0" applyFont="1" applyFill="1" applyBorder="1" applyAlignment="1">
      <alignment horizontal="center" vertical="center"/>
    </xf>
    <xf numFmtId="0" fontId="42" fillId="0" borderId="1" xfId="0" applyFont="1" applyFill="1" applyBorder="1" applyAlignment="1">
      <alignment horizontal="center" vertical="center"/>
    </xf>
    <xf numFmtId="168" fontId="46" fillId="0" borderId="10" xfId="0" applyNumberFormat="1" applyFont="1" applyFill="1" applyBorder="1" applyAlignment="1">
      <alignment horizontal="center" vertical="center"/>
    </xf>
    <xf numFmtId="0" fontId="1" fillId="0" borderId="6" xfId="0" applyFont="1" applyFill="1" applyBorder="1" applyAlignment="1">
      <alignment horizontal="center" vertical="center"/>
    </xf>
    <xf numFmtId="1" fontId="1" fillId="0" borderId="1" xfId="0" applyNumberFormat="1" applyFont="1" applyFill="1" applyBorder="1" applyAlignment="1">
      <alignment horizontal="center" vertical="center"/>
    </xf>
    <xf numFmtId="2" fontId="12" fillId="0" borderId="5" xfId="0" applyNumberFormat="1" applyFont="1" applyFill="1" applyBorder="1" applyAlignment="1">
      <alignment horizontal="center" vertical="center"/>
    </xf>
    <xf numFmtId="0" fontId="20" fillId="0" borderId="1" xfId="0" applyFont="1" applyFill="1" applyBorder="1" applyAlignment="1">
      <alignment horizontal="center" vertical="center"/>
    </xf>
    <xf numFmtId="2" fontId="12" fillId="0" borderId="6" xfId="0" applyNumberFormat="1" applyFont="1" applyFill="1" applyBorder="1" applyAlignment="1">
      <alignment horizontal="center" vertical="center"/>
    </xf>
    <xf numFmtId="2" fontId="23" fillId="0" borderId="12" xfId="0" applyNumberFormat="1" applyFont="1" applyFill="1" applyBorder="1" applyAlignment="1">
      <alignment horizontal="center" vertical="center"/>
    </xf>
    <xf numFmtId="2" fontId="9" fillId="0" borderId="5" xfId="0" applyNumberFormat="1" applyFont="1" applyFill="1" applyBorder="1" applyAlignment="1">
      <alignment horizontal="center" vertical="center"/>
    </xf>
    <xf numFmtId="2" fontId="9" fillId="0" borderId="2" xfId="0" applyNumberFormat="1" applyFont="1" applyFill="1" applyBorder="1" applyAlignment="1">
      <alignment horizontal="center" vertical="center"/>
    </xf>
    <xf numFmtId="2" fontId="9" fillId="0" borderId="6" xfId="0" applyNumberFormat="1" applyFont="1" applyFill="1" applyBorder="1" applyAlignment="1">
      <alignment horizontal="center" vertical="center"/>
    </xf>
    <xf numFmtId="2" fontId="94" fillId="0" borderId="1" xfId="0" applyNumberFormat="1" applyFont="1" applyFill="1" applyBorder="1" applyAlignment="1">
      <alignment horizontal="center" vertical="center"/>
    </xf>
    <xf numFmtId="2" fontId="94" fillId="0" borderId="6" xfId="0" applyNumberFormat="1" applyFont="1" applyFill="1" applyBorder="1" applyAlignment="1">
      <alignment horizontal="center" vertical="center"/>
    </xf>
    <xf numFmtId="2" fontId="94" fillId="0" borderId="5" xfId="0" applyNumberFormat="1" applyFont="1" applyFill="1" applyBorder="1" applyAlignment="1">
      <alignment horizontal="center" vertical="center"/>
    </xf>
    <xf numFmtId="2" fontId="11" fillId="0" borderId="1" xfId="0" applyNumberFormat="1" applyFont="1" applyFill="1" applyBorder="1" applyAlignment="1">
      <alignment horizontal="center" vertical="center"/>
    </xf>
    <xf numFmtId="2" fontId="28" fillId="0" borderId="1" xfId="0" applyNumberFormat="1" applyFont="1" applyFill="1" applyBorder="1" applyAlignment="1">
      <alignment horizontal="center" vertical="center"/>
    </xf>
    <xf numFmtId="0" fontId="38" fillId="0" borderId="1" xfId="0" applyFont="1" applyFill="1" applyBorder="1" applyAlignment="1">
      <alignment horizontal="center" vertical="center"/>
    </xf>
    <xf numFmtId="0" fontId="28" fillId="0" borderId="1" xfId="0" applyFont="1" applyFill="1" applyBorder="1" applyAlignment="1">
      <alignment horizontal="center" vertical="center"/>
    </xf>
    <xf numFmtId="2" fontId="38" fillId="0" borderId="2" xfId="0" applyNumberFormat="1" applyFont="1" applyFill="1" applyBorder="1" applyAlignment="1">
      <alignment horizontal="center" vertical="center"/>
    </xf>
    <xf numFmtId="2" fontId="9" fillId="0" borderId="10" xfId="0" applyNumberFormat="1" applyFont="1" applyFill="1" applyBorder="1" applyAlignment="1">
      <alignment horizontal="center" vertical="center"/>
    </xf>
    <xf numFmtId="2" fontId="9" fillId="0" borderId="3" xfId="0" applyNumberFormat="1" applyFont="1" applyFill="1" applyBorder="1" applyAlignment="1">
      <alignment horizontal="center" vertical="center"/>
    </xf>
    <xf numFmtId="2" fontId="9" fillId="0" borderId="7" xfId="0" applyNumberFormat="1" applyFont="1" applyFill="1" applyBorder="1" applyAlignment="1">
      <alignment horizontal="center" vertical="center"/>
    </xf>
    <xf numFmtId="2" fontId="11" fillId="0" borderId="10" xfId="0" applyNumberFormat="1" applyFont="1" applyFill="1" applyBorder="1" applyAlignment="1">
      <alignment horizontal="center" vertical="center"/>
    </xf>
    <xf numFmtId="166" fontId="11" fillId="0" borderId="12" xfId="0" applyNumberFormat="1"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0" fontId="61" fillId="0" borderId="1" xfId="0" quotePrefix="1" applyFont="1" applyFill="1" applyBorder="1" applyAlignment="1">
      <alignment horizontal="center" vertical="center"/>
    </xf>
    <xf numFmtId="0" fontId="60" fillId="0" borderId="1" xfId="0" quotePrefix="1" applyFont="1" applyFill="1" applyBorder="1" applyAlignment="1">
      <alignment horizontal="center" vertical="center"/>
    </xf>
    <xf numFmtId="0" fontId="61" fillId="0" borderId="1" xfId="0" applyFont="1" applyFill="1" applyBorder="1" applyAlignment="1">
      <alignment horizontal="center" vertical="center"/>
    </xf>
    <xf numFmtId="0" fontId="49" fillId="0" borderId="1" xfId="0" applyFont="1" applyFill="1" applyBorder="1"/>
    <xf numFmtId="0" fontId="1" fillId="2" borderId="0" xfId="0" applyFont="1" applyFill="1" applyAlignment="1">
      <alignment horizontal="center" vertical="center"/>
    </xf>
    <xf numFmtId="165" fontId="46" fillId="0" borderId="1" xfId="0" applyNumberFormat="1" applyFont="1" applyFill="1" applyBorder="1" applyAlignment="1">
      <alignment horizontal="center" vertical="center"/>
    </xf>
    <xf numFmtId="165" fontId="48" fillId="0" borderId="1" xfId="0" applyNumberFormat="1" applyFont="1" applyFill="1" applyBorder="1" applyAlignment="1">
      <alignment horizontal="center" vertical="center"/>
    </xf>
    <xf numFmtId="0" fontId="51" fillId="0" borderId="10" xfId="0" applyFont="1" applyFill="1" applyBorder="1" applyAlignment="1">
      <alignment horizontal="left"/>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13" fillId="0" borderId="1" xfId="0" applyFont="1" applyFill="1" applyBorder="1" applyAlignment="1">
      <alignment horizontal="center" vertical="center" wrapText="1"/>
    </xf>
    <xf numFmtId="0" fontId="46" fillId="0" borderId="4" xfId="0" applyFont="1" applyFill="1" applyBorder="1" applyAlignment="1">
      <alignment horizontal="left"/>
    </xf>
    <xf numFmtId="1" fontId="10" fillId="0" borderId="7" xfId="0" applyNumberFormat="1" applyFont="1" applyFill="1" applyBorder="1" applyAlignment="1">
      <alignment horizontal="center" vertical="center"/>
    </xf>
    <xf numFmtId="0" fontId="46" fillId="0" borderId="3" xfId="0" applyFont="1" applyFill="1" applyBorder="1" applyAlignment="1">
      <alignment horizontal="left"/>
    </xf>
    <xf numFmtId="0" fontId="46" fillId="0" borderId="10" xfId="0" applyFont="1" applyFill="1" applyBorder="1" applyAlignment="1">
      <alignment horizontal="left"/>
    </xf>
    <xf numFmtId="0" fontId="48" fillId="0" borderId="7" xfId="0" applyFont="1" applyFill="1" applyBorder="1" applyAlignment="1">
      <alignment horizontal="left"/>
    </xf>
    <xf numFmtId="0" fontId="49" fillId="0" borderId="10" xfId="0" applyFont="1" applyFill="1" applyBorder="1" applyAlignment="1">
      <alignment horizontal="left"/>
    </xf>
    <xf numFmtId="0" fontId="49" fillId="0" borderId="3" xfId="0" applyFont="1" applyFill="1" applyBorder="1" applyAlignment="1">
      <alignment horizontal="left"/>
    </xf>
    <xf numFmtId="0" fontId="48" fillId="0" borderId="4" xfId="0" applyFont="1" applyFill="1" applyBorder="1" applyAlignment="1">
      <alignment horizontal="left"/>
    </xf>
    <xf numFmtId="0" fontId="48" fillId="0" borderId="10" xfId="0" applyFont="1" applyFill="1" applyBorder="1" applyAlignment="1">
      <alignment horizontal="left"/>
    </xf>
    <xf numFmtId="0" fontId="46" fillId="0" borderId="7" xfId="0" applyFont="1" applyFill="1" applyBorder="1" applyAlignment="1">
      <alignment horizontal="left"/>
    </xf>
    <xf numFmtId="0" fontId="48" fillId="0" borderId="3" xfId="0" applyFont="1" applyFill="1" applyBorder="1" applyAlignment="1">
      <alignment horizontal="left"/>
    </xf>
    <xf numFmtId="0" fontId="48" fillId="0" borderId="7" xfId="0" quotePrefix="1" applyFont="1" applyFill="1" applyBorder="1" applyAlignment="1">
      <alignment horizontal="left"/>
    </xf>
    <xf numFmtId="0" fontId="48" fillId="0" borderId="10" xfId="0" quotePrefix="1" applyFont="1" applyFill="1" applyBorder="1" applyAlignment="1">
      <alignment horizontal="left"/>
    </xf>
    <xf numFmtId="0" fontId="46" fillId="0" borderId="10" xfId="0" quotePrefix="1" applyFont="1" applyFill="1" applyBorder="1" applyAlignment="1">
      <alignment horizontal="left"/>
    </xf>
    <xf numFmtId="0" fontId="61" fillId="0" borderId="10" xfId="0" applyFont="1" applyFill="1" applyBorder="1" applyAlignment="1">
      <alignment horizontal="left"/>
    </xf>
    <xf numFmtId="20" fontId="48" fillId="0" borderId="7" xfId="0" applyNumberFormat="1" applyFont="1" applyFill="1" applyBorder="1" applyAlignment="1">
      <alignment horizontal="left"/>
    </xf>
    <xf numFmtId="20" fontId="48" fillId="0" borderId="10" xfId="0" applyNumberFormat="1" applyFont="1" applyFill="1" applyBorder="1" applyAlignment="1">
      <alignment horizontal="left"/>
    </xf>
    <xf numFmtId="20" fontId="46" fillId="0" borderId="10" xfId="0" applyNumberFormat="1" applyFont="1" applyFill="1" applyBorder="1" applyAlignment="1">
      <alignment horizontal="left"/>
    </xf>
    <xf numFmtId="0" fontId="48" fillId="0" borderId="7" xfId="0" applyFont="1" applyFill="1" applyBorder="1" applyAlignment="1">
      <alignment horizontal="left" wrapText="1"/>
    </xf>
    <xf numFmtId="0" fontId="46" fillId="0" borderId="10" xfId="0" applyFont="1" applyFill="1" applyBorder="1" applyAlignment="1">
      <alignment horizontal="left" wrapText="1"/>
    </xf>
    <xf numFmtId="0" fontId="48" fillId="0" borderId="10" xfId="0" applyFont="1" applyFill="1" applyBorder="1" applyAlignment="1">
      <alignment horizontal="left" wrapText="1"/>
    </xf>
    <xf numFmtId="0" fontId="48" fillId="0" borderId="3" xfId="0" applyFont="1" applyFill="1" applyBorder="1" applyAlignment="1">
      <alignment horizontal="left" wrapText="1"/>
    </xf>
    <xf numFmtId="0" fontId="46" fillId="0" borderId="10" xfId="0" applyFont="1" applyFill="1" applyBorder="1" applyAlignment="1">
      <alignment horizontal="left" vertical="center"/>
    </xf>
    <xf numFmtId="0" fontId="8" fillId="0" borderId="10" xfId="0" applyFont="1" applyFill="1" applyBorder="1" applyAlignment="1">
      <alignment horizontal="left" vertical="center"/>
    </xf>
    <xf numFmtId="0" fontId="89" fillId="0" borderId="10" xfId="0" applyFont="1" applyFill="1" applyBorder="1" applyAlignment="1">
      <alignment horizontal="left"/>
    </xf>
    <xf numFmtId="2" fontId="8" fillId="0" borderId="10" xfId="0" applyNumberFormat="1" applyFont="1" applyFill="1" applyBorder="1" applyAlignment="1">
      <alignment horizontal="left" vertical="center"/>
    </xf>
    <xf numFmtId="0" fontId="46" fillId="0" borderId="10" xfId="0" applyFont="1" applyFill="1" applyBorder="1" applyAlignment="1">
      <alignment horizontal="left" vertical="center" wrapText="1"/>
    </xf>
    <xf numFmtId="0" fontId="10" fillId="0" borderId="10" xfId="0" applyFont="1" applyFill="1" applyBorder="1" applyAlignment="1">
      <alignment horizontal="left"/>
    </xf>
    <xf numFmtId="0" fontId="48" fillId="0" borderId="10" xfId="0" applyFont="1" applyFill="1" applyBorder="1" applyAlignment="1">
      <alignment horizontal="left" vertical="center"/>
    </xf>
    <xf numFmtId="0" fontId="5" fillId="0" borderId="10" xfId="0" applyFont="1" applyFill="1" applyBorder="1" applyAlignment="1">
      <alignment horizontal="left" vertical="center" wrapText="1"/>
    </xf>
    <xf numFmtId="0" fontId="10" fillId="0" borderId="13" xfId="0" applyFont="1" applyFill="1" applyBorder="1" applyAlignment="1">
      <alignment horizontal="center" vertical="center"/>
    </xf>
    <xf numFmtId="1" fontId="10" fillId="0" borderId="14" xfId="0" applyNumberFormat="1" applyFont="1" applyFill="1" applyBorder="1" applyAlignment="1">
      <alignment horizontal="center" vertical="center"/>
    </xf>
    <xf numFmtId="0" fontId="12" fillId="0" borderId="15" xfId="0" applyFont="1" applyFill="1" applyBorder="1" applyAlignment="1">
      <alignment horizontal="center" vertical="center"/>
    </xf>
    <xf numFmtId="2" fontId="12" fillId="0" borderId="11" xfId="0" applyNumberFormat="1" applyFont="1" applyFill="1" applyBorder="1" applyAlignment="1">
      <alignment horizontal="center" vertical="center"/>
    </xf>
    <xf numFmtId="2" fontId="10" fillId="0" borderId="14" xfId="0" applyNumberFormat="1" applyFont="1" applyFill="1" applyBorder="1" applyAlignment="1">
      <alignment horizontal="center" vertical="center"/>
    </xf>
    <xf numFmtId="2" fontId="12" fillId="0" borderId="15" xfId="0" applyNumberFormat="1" applyFont="1" applyFill="1" applyBorder="1" applyAlignment="1">
      <alignment horizontal="center" vertical="center"/>
    </xf>
    <xf numFmtId="0" fontId="1" fillId="0" borderId="11" xfId="0" applyFont="1" applyFill="1" applyBorder="1" applyAlignment="1">
      <alignment horizontal="center" vertical="center"/>
    </xf>
    <xf numFmtId="2" fontId="10" fillId="0" borderId="13" xfId="0" applyNumberFormat="1" applyFont="1" applyFill="1" applyBorder="1" applyAlignment="1">
      <alignment horizontal="center" vertical="center"/>
    </xf>
    <xf numFmtId="2" fontId="10" fillId="0" borderId="11" xfId="0" applyNumberFormat="1" applyFont="1" applyFill="1" applyBorder="1" applyAlignment="1">
      <alignment horizontal="center" vertical="center"/>
    </xf>
    <xf numFmtId="2" fontId="8" fillId="0" borderId="11" xfId="0" applyNumberFormat="1" applyFont="1" applyFill="1" applyBorder="1" applyAlignment="1">
      <alignment horizontal="center" vertical="center"/>
    </xf>
    <xf numFmtId="2" fontId="10" fillId="0" borderId="15" xfId="0" applyNumberFormat="1" applyFont="1" applyFill="1" applyBorder="1" applyAlignment="1">
      <alignment horizontal="center" vertical="center"/>
    </xf>
    <xf numFmtId="2" fontId="8" fillId="0" borderId="15" xfId="0" applyNumberFormat="1" applyFont="1" applyFill="1" applyBorder="1" applyAlignment="1">
      <alignment horizontal="center" vertical="center"/>
    </xf>
    <xf numFmtId="2" fontId="1" fillId="0" borderId="11" xfId="0" applyNumberFormat="1" applyFont="1" applyFill="1" applyBorder="1" applyAlignment="1">
      <alignment horizontal="center" vertical="center"/>
    </xf>
    <xf numFmtId="2" fontId="91" fillId="0" borderId="11" xfId="0" applyNumberFormat="1" applyFont="1" applyFill="1" applyBorder="1" applyAlignment="1">
      <alignment horizontal="center" vertical="center"/>
    </xf>
    <xf numFmtId="2" fontId="8" fillId="0" borderId="8" xfId="0" applyNumberFormat="1" applyFont="1" applyFill="1" applyBorder="1" applyAlignment="1">
      <alignment horizontal="center" vertical="center"/>
    </xf>
    <xf numFmtId="2" fontId="8" fillId="0" borderId="14" xfId="0" applyNumberFormat="1" applyFont="1" applyFill="1" applyBorder="1" applyAlignment="1">
      <alignment horizontal="center" vertical="center"/>
    </xf>
    <xf numFmtId="2" fontId="8" fillId="0" borderId="9" xfId="0" applyNumberFormat="1" applyFont="1" applyFill="1" applyBorder="1" applyAlignment="1">
      <alignment horizontal="center" vertical="center"/>
    </xf>
    <xf numFmtId="0" fontId="10" fillId="0" borderId="11" xfId="0" applyFont="1" applyFill="1" applyBorder="1" applyAlignment="1">
      <alignment horizontal="center" vertical="center"/>
    </xf>
    <xf numFmtId="0" fontId="22" fillId="0" borderId="11" xfId="0" applyFont="1" applyFill="1" applyBorder="1" applyAlignment="1">
      <alignment horizontal="center" vertical="center"/>
    </xf>
    <xf numFmtId="2" fontId="10" fillId="0" borderId="11" xfId="0" applyNumberFormat="1" applyFont="1" applyFill="1" applyBorder="1" applyAlignment="1">
      <alignment horizontal="center"/>
    </xf>
    <xf numFmtId="0" fontId="31" fillId="0" borderId="11" xfId="0" applyFont="1" applyFill="1" applyBorder="1" applyAlignment="1">
      <alignment horizontal="center" vertical="center"/>
    </xf>
    <xf numFmtId="2" fontId="31" fillId="0" borderId="11" xfId="0" applyNumberFormat="1" applyFont="1" applyFill="1" applyBorder="1" applyAlignment="1">
      <alignment horizontal="center" vertical="center"/>
    </xf>
    <xf numFmtId="0" fontId="2" fillId="0" borderId="1" xfId="0" applyFont="1" applyFill="1" applyBorder="1"/>
    <xf numFmtId="2" fontId="34" fillId="0" borderId="1" xfId="0" applyNumberFormat="1" applyFont="1" applyFill="1" applyBorder="1" applyAlignment="1">
      <alignment horizontal="center" vertical="center"/>
    </xf>
    <xf numFmtId="165" fontId="10" fillId="0" borderId="5" xfId="0" applyNumberFormat="1" applyFont="1" applyFill="1" applyBorder="1" applyAlignment="1">
      <alignment horizontal="center" vertical="center"/>
    </xf>
    <xf numFmtId="168" fontId="68" fillId="0" borderId="1" xfId="0" applyNumberFormat="1" applyFont="1" applyFill="1" applyBorder="1" applyAlignment="1">
      <alignment horizontal="center" vertical="center"/>
    </xf>
    <xf numFmtId="165" fontId="10" fillId="0" borderId="1" xfId="4" applyNumberFormat="1" applyFont="1" applyFill="1" applyBorder="1" applyAlignment="1">
      <alignment horizontal="center" vertical="center"/>
    </xf>
    <xf numFmtId="0" fontId="39" fillId="0" borderId="1" xfId="0" applyFont="1" applyFill="1" applyBorder="1" applyAlignment="1">
      <alignment horizontal="center" vertical="center"/>
    </xf>
    <xf numFmtId="2" fontId="39" fillId="0" borderId="1" xfId="0" applyNumberFormat="1" applyFont="1" applyFill="1" applyBorder="1" applyAlignment="1">
      <alignment horizontal="center" vertical="center"/>
    </xf>
    <xf numFmtId="2" fontId="23" fillId="0" borderId="0" xfId="0" applyNumberFormat="1" applyFont="1" applyFill="1" applyBorder="1" applyAlignment="1">
      <alignment horizontal="center" vertical="center"/>
    </xf>
    <xf numFmtId="166" fontId="11" fillId="0" borderId="0" xfId="0" applyNumberFormat="1" applyFont="1" applyFill="1" applyBorder="1" applyAlignment="1">
      <alignment horizontal="center" vertical="center"/>
    </xf>
    <xf numFmtId="16" fontId="1" fillId="0" borderId="1" xfId="0" applyNumberFormat="1" applyFont="1" applyFill="1" applyBorder="1" applyAlignment="1">
      <alignment horizontal="center" vertical="center"/>
    </xf>
    <xf numFmtId="0" fontId="20" fillId="0" borderId="1" xfId="0" quotePrefix="1" applyFont="1" applyFill="1" applyBorder="1" applyAlignment="1">
      <alignment horizontal="center"/>
    </xf>
    <xf numFmtId="0" fontId="19" fillId="0" borderId="1" xfId="0" applyFont="1" applyFill="1" applyBorder="1" applyAlignment="1"/>
    <xf numFmtId="0" fontId="2" fillId="0" borderId="1" xfId="0" applyFont="1" applyFill="1" applyBorder="1" applyAlignment="1">
      <alignment horizontal="left"/>
    </xf>
    <xf numFmtId="2" fontId="38" fillId="0" borderId="1" xfId="0" applyNumberFormat="1" applyFont="1" applyFill="1" applyBorder="1" applyAlignment="1">
      <alignment horizontal="center" vertical="center"/>
    </xf>
    <xf numFmtId="0" fontId="62" fillId="0" borderId="1" xfId="0" applyFont="1" applyFill="1" applyBorder="1" applyAlignment="1">
      <alignment horizontal="center" vertical="center"/>
    </xf>
    <xf numFmtId="165" fontId="10" fillId="0" borderId="1" xfId="4" applyNumberFormat="1" applyFont="1" applyFill="1" applyBorder="1" applyAlignment="1">
      <alignment horizontal="center"/>
    </xf>
    <xf numFmtId="165" fontId="8" fillId="0" borderId="1" xfId="0" applyNumberFormat="1" applyFont="1" applyFill="1" applyBorder="1" applyAlignment="1">
      <alignment horizontal="center" vertical="center"/>
    </xf>
    <xf numFmtId="2" fontId="92" fillId="0" borderId="1" xfId="0" applyNumberFormat="1" applyFont="1" applyFill="1" applyBorder="1"/>
    <xf numFmtId="0" fontId="2" fillId="0" borderId="0" xfId="0" applyFont="1" applyFill="1" applyAlignment="1">
      <alignment horizontal="center"/>
    </xf>
    <xf numFmtId="0" fontId="13" fillId="0" borderId="6" xfId="0" applyFont="1" applyFill="1" applyBorder="1" applyAlignment="1">
      <alignment horizontal="right"/>
    </xf>
    <xf numFmtId="0" fontId="48" fillId="0" borderId="7" xfId="0" applyFont="1" applyFill="1" applyBorder="1" applyAlignment="1">
      <alignment horizontal="center" wrapText="1"/>
    </xf>
    <xf numFmtId="0" fontId="1" fillId="0" borderId="6" xfId="0" applyFont="1" applyFill="1" applyBorder="1" applyAlignment="1">
      <alignment horizontal="center"/>
    </xf>
    <xf numFmtId="0" fontId="46" fillId="0" borderId="7" xfId="0" applyFont="1" applyFill="1" applyBorder="1" applyAlignment="1">
      <alignment horizontal="left" wrapText="1"/>
    </xf>
    <xf numFmtId="0" fontId="91" fillId="0" borderId="4" xfId="0" applyFont="1" applyFill="1" applyBorder="1"/>
    <xf numFmtId="0" fontId="89" fillId="0" borderId="6" xfId="0" quotePrefix="1" applyFont="1" applyFill="1" applyBorder="1" applyAlignment="1">
      <alignment horizontal="center"/>
    </xf>
    <xf numFmtId="168" fontId="89" fillId="0" borderId="4" xfId="0" applyNumberFormat="1" applyFont="1" applyFill="1" applyBorder="1" applyAlignment="1">
      <alignment horizontal="center" vertical="center"/>
    </xf>
    <xf numFmtId="2" fontId="95" fillId="0" borderId="1" xfId="0" applyNumberFormat="1" applyFont="1" applyFill="1" applyBorder="1" applyAlignment="1">
      <alignment horizontal="center" vertical="center"/>
    </xf>
    <xf numFmtId="0" fontId="96" fillId="0" borderId="5" xfId="0" applyFont="1" applyFill="1" applyBorder="1"/>
    <xf numFmtId="0" fontId="97" fillId="0" borderId="7" xfId="0" applyFont="1" applyFill="1" applyBorder="1"/>
    <xf numFmtId="0" fontId="95" fillId="0" borderId="7" xfId="0" applyFont="1" applyFill="1" applyBorder="1" applyAlignment="1">
      <alignment horizontal="center" vertical="center"/>
    </xf>
    <xf numFmtId="0" fontId="98" fillId="0" borderId="1" xfId="0" applyFont="1" applyFill="1" applyBorder="1" applyAlignment="1">
      <alignment horizontal="right"/>
    </xf>
    <xf numFmtId="2" fontId="99" fillId="0" borderId="1" xfId="0" applyNumberFormat="1" applyFont="1" applyFill="1" applyBorder="1" applyAlignment="1">
      <alignment horizontal="center" vertical="center"/>
    </xf>
    <xf numFmtId="0" fontId="96" fillId="0" borderId="0" xfId="0" applyFont="1" applyFill="1" applyAlignment="1">
      <alignment horizontal="center" vertical="center"/>
    </xf>
    <xf numFmtId="0" fontId="100" fillId="0" borderId="0" xfId="0" applyFont="1" applyFill="1"/>
    <xf numFmtId="0" fontId="101" fillId="0" borderId="6" xfId="0" applyFont="1" applyFill="1" applyBorder="1" applyAlignment="1">
      <alignment horizontal="center"/>
    </xf>
    <xf numFmtId="0" fontId="99" fillId="0" borderId="2" xfId="0" applyFont="1" applyFill="1" applyBorder="1" applyAlignment="1">
      <alignment horizontal="center"/>
    </xf>
    <xf numFmtId="0" fontId="95" fillId="0" borderId="3" xfId="0" applyFont="1" applyFill="1" applyBorder="1" applyAlignment="1">
      <alignment horizontal="center"/>
    </xf>
    <xf numFmtId="2" fontId="100" fillId="0" borderId="2" xfId="0" applyNumberFormat="1" applyFont="1" applyFill="1" applyBorder="1" applyAlignment="1">
      <alignment horizontal="center" vertical="center"/>
    </xf>
    <xf numFmtId="2" fontId="95" fillId="0" borderId="2" xfId="0" applyNumberFormat="1" applyFont="1" applyFill="1" applyBorder="1" applyAlignment="1">
      <alignment horizontal="center" vertical="center"/>
    </xf>
    <xf numFmtId="0" fontId="95" fillId="0" borderId="2" xfId="0" applyFont="1" applyFill="1" applyBorder="1" applyAlignment="1">
      <alignment horizontal="center" vertical="center"/>
    </xf>
    <xf numFmtId="0" fontId="95" fillId="0" borderId="2" xfId="0" applyFont="1" applyFill="1" applyBorder="1"/>
    <xf numFmtId="0" fontId="48" fillId="0" borderId="1" xfId="0" applyFont="1" applyFill="1" applyBorder="1" applyAlignment="1">
      <alignment horizontal="right" vertical="center"/>
    </xf>
    <xf numFmtId="2" fontId="1" fillId="0" borderId="0" xfId="0" applyNumberFormat="1" applyFont="1" applyFill="1" applyBorder="1"/>
    <xf numFmtId="0" fontId="48" fillId="3" borderId="1" xfId="4" applyFont="1" applyFill="1" applyBorder="1" applyAlignment="1">
      <alignment horizontal="center" vertical="center"/>
    </xf>
    <xf numFmtId="165" fontId="10" fillId="2" borderId="1" xfId="0" applyNumberFormat="1"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Alignment="1">
      <alignment vertical="center"/>
    </xf>
    <xf numFmtId="0" fontId="59" fillId="0" borderId="0" xfId="4" applyFont="1" applyFill="1" applyAlignment="1">
      <alignment vertical="top" wrapText="1"/>
    </xf>
    <xf numFmtId="0" fontId="54" fillId="0" borderId="0" xfId="4" applyFont="1" applyFill="1" applyAlignment="1">
      <alignment vertical="center"/>
    </xf>
    <xf numFmtId="0" fontId="57" fillId="0" borderId="0" xfId="4" applyFont="1" applyFill="1" applyAlignment="1">
      <alignment horizontal="left" vertical="center"/>
    </xf>
    <xf numFmtId="0" fontId="57" fillId="0" borderId="0" xfId="4" applyFont="1" applyFill="1" applyAlignment="1">
      <alignment vertical="center"/>
    </xf>
    <xf numFmtId="0" fontId="3" fillId="0" borderId="0" xfId="4" applyFont="1" applyFill="1" applyAlignment="1">
      <alignment vertical="top" wrapText="1"/>
    </xf>
    <xf numFmtId="0" fontId="48" fillId="0" borderId="0" xfId="4" applyFont="1" applyFill="1"/>
    <xf numFmtId="0" fontId="4" fillId="0" borderId="0" xfId="4" applyFont="1" applyFill="1"/>
    <xf numFmtId="0" fontId="5" fillId="0" borderId="1" xfId="4" applyFont="1" applyFill="1" applyBorder="1" applyAlignment="1">
      <alignment horizontal="left" wrapText="1"/>
    </xf>
    <xf numFmtId="0" fontId="5" fillId="0" borderId="1" xfId="4" applyFont="1" applyFill="1" applyBorder="1" applyAlignment="1">
      <alignment wrapText="1"/>
    </xf>
    <xf numFmtId="0" fontId="46" fillId="0" borderId="1" xfId="4" applyFont="1" applyFill="1" applyBorder="1" applyAlignment="1">
      <alignment vertical="center" wrapText="1"/>
    </xf>
    <xf numFmtId="0" fontId="5" fillId="0" borderId="1" xfId="4" applyFont="1" applyFill="1" applyBorder="1" applyAlignment="1">
      <alignment horizontal="center" wrapText="1"/>
    </xf>
    <xf numFmtId="0" fontId="5" fillId="0" borderId="1" xfId="4" applyFont="1" applyFill="1" applyBorder="1" applyAlignment="1">
      <alignment vertical="center" wrapText="1"/>
    </xf>
    <xf numFmtId="0" fontId="5" fillId="0" borderId="0" xfId="4" applyFont="1" applyFill="1"/>
    <xf numFmtId="0" fontId="4" fillId="3" borderId="0" xfId="4" applyFont="1" applyFill="1"/>
    <xf numFmtId="0" fontId="48" fillId="0" borderId="1" xfId="4" applyFont="1" applyFill="1" applyBorder="1" applyAlignment="1">
      <alignment horizontal="center" vertical="top" wrapText="1"/>
    </xf>
    <xf numFmtId="2" fontId="48" fillId="0" borderId="1" xfId="4" applyNumberFormat="1" applyFont="1" applyFill="1" applyBorder="1" applyAlignment="1">
      <alignment horizontal="center" vertical="top" wrapText="1"/>
    </xf>
    <xf numFmtId="0" fontId="48" fillId="3" borderId="1" xfId="4" applyFont="1" applyFill="1" applyBorder="1" applyAlignment="1">
      <alignment horizontal="left" vertical="center" wrapText="1"/>
    </xf>
    <xf numFmtId="0" fontId="56" fillId="0" borderId="1" xfId="4" applyFont="1" applyFill="1" applyBorder="1" applyAlignment="1">
      <alignment vertical="center" wrapText="1"/>
    </xf>
    <xf numFmtId="0" fontId="56" fillId="0" borderId="1" xfId="4" applyFont="1" applyFill="1" applyBorder="1" applyAlignment="1">
      <alignment horizontal="left" vertical="center" wrapText="1"/>
    </xf>
    <xf numFmtId="0" fontId="48" fillId="0" borderId="1" xfId="4" applyFont="1" applyFill="1" applyBorder="1" applyAlignment="1">
      <alignment vertical="center" wrapText="1"/>
    </xf>
    <xf numFmtId="0" fontId="102" fillId="0" borderId="1" xfId="4" applyFont="1" applyFill="1" applyBorder="1" applyAlignment="1">
      <alignment horizontal="left" vertical="center" wrapText="1"/>
    </xf>
    <xf numFmtId="0" fontId="103" fillId="0" borderId="1" xfId="4" applyFont="1" applyFill="1" applyBorder="1" applyAlignment="1">
      <alignment horizontal="left" vertical="center" wrapText="1"/>
    </xf>
    <xf numFmtId="0" fontId="103" fillId="0" borderId="1" xfId="4" applyFont="1" applyFill="1" applyBorder="1" applyAlignment="1">
      <alignment horizontal="center" vertical="center" wrapText="1"/>
    </xf>
    <xf numFmtId="0" fontId="104" fillId="0" borderId="1" xfId="4" applyFont="1" applyFill="1" applyBorder="1" applyAlignment="1">
      <alignment vertical="center" wrapText="1"/>
    </xf>
    <xf numFmtId="0" fontId="69" fillId="0" borderId="1" xfId="4" applyFont="1" applyFill="1" applyBorder="1" applyAlignment="1">
      <alignment vertical="center" wrapText="1"/>
    </xf>
    <xf numFmtId="0" fontId="103" fillId="0" borderId="1" xfId="4" quotePrefix="1" applyFont="1" applyFill="1" applyBorder="1" applyAlignment="1">
      <alignment horizontal="left" vertical="center" wrapText="1"/>
    </xf>
    <xf numFmtId="0" fontId="4" fillId="0" borderId="0" xfId="4" applyFont="1" applyFill="1" applyAlignment="1">
      <alignment wrapText="1"/>
    </xf>
    <xf numFmtId="0" fontId="48" fillId="0" borderId="0" xfId="4" applyFont="1" applyFill="1" applyAlignment="1">
      <alignment vertical="center" wrapText="1"/>
    </xf>
    <xf numFmtId="0" fontId="4" fillId="0" borderId="0" xfId="4" applyFont="1" applyFill="1" applyAlignment="1">
      <alignment vertical="center" wrapText="1"/>
    </xf>
    <xf numFmtId="0" fontId="48" fillId="0" borderId="0" xfId="4" applyFont="1" applyFill="1" applyAlignment="1">
      <alignment vertical="center"/>
    </xf>
    <xf numFmtId="0" fontId="31" fillId="0" borderId="1" xfId="0" applyFont="1" applyFill="1" applyBorder="1" applyAlignment="1"/>
    <xf numFmtId="0" fontId="63" fillId="0" borderId="0" xfId="0" applyFont="1" applyFill="1" applyAlignment="1">
      <alignment horizontal="left"/>
    </xf>
    <xf numFmtId="0" fontId="70" fillId="0" borderId="1" xfId="0" applyFont="1" applyFill="1" applyBorder="1" applyAlignment="1">
      <alignment horizontal="left"/>
    </xf>
    <xf numFmtId="0" fontId="48" fillId="0" borderId="1" xfId="4" applyFont="1" applyFill="1" applyBorder="1" applyAlignment="1">
      <alignment horizontal="left" vertical="center" wrapText="1"/>
    </xf>
    <xf numFmtId="0" fontId="48" fillId="0" borderId="1" xfId="4" applyFont="1" applyFill="1" applyBorder="1" applyAlignment="1">
      <alignment horizontal="left" vertical="top" wrapText="1"/>
    </xf>
    <xf numFmtId="0" fontId="48" fillId="0" borderId="1" xfId="4" applyNumberFormat="1" applyFont="1" applyFill="1" applyBorder="1" applyAlignment="1">
      <alignment horizontal="left" vertical="center" wrapText="1"/>
    </xf>
    <xf numFmtId="168" fontId="48" fillId="0" borderId="1" xfId="4" applyNumberFormat="1" applyFont="1" applyFill="1" applyBorder="1" applyAlignment="1">
      <alignment horizontal="left" vertical="top" wrapText="1"/>
    </xf>
    <xf numFmtId="0" fontId="6" fillId="0" borderId="1" xfId="0" applyFont="1" applyFill="1" applyBorder="1" applyAlignment="1"/>
    <xf numFmtId="0" fontId="4" fillId="0" borderId="1" xfId="4" applyFont="1" applyFill="1" applyBorder="1" applyAlignment="1">
      <alignment wrapText="1"/>
    </xf>
    <xf numFmtId="0" fontId="4" fillId="0" borderId="1" xfId="4" applyFont="1" applyFill="1" applyBorder="1" applyAlignment="1">
      <alignment vertical="center" wrapText="1"/>
    </xf>
    <xf numFmtId="168" fontId="48" fillId="0" borderId="1" xfId="4" applyNumberFormat="1" applyFont="1" applyFill="1" applyBorder="1" applyAlignment="1">
      <alignment horizontal="center" vertical="center" wrapText="1"/>
    </xf>
    <xf numFmtId="169" fontId="48" fillId="0" borderId="1" xfId="4" applyNumberFormat="1" applyFont="1" applyFill="1" applyBorder="1" applyAlignment="1">
      <alignment horizontal="center" vertical="center" wrapText="1"/>
    </xf>
    <xf numFmtId="0" fontId="105" fillId="0" borderId="1" xfId="4" applyFont="1" applyFill="1" applyBorder="1" applyAlignment="1">
      <alignment horizontal="left" vertical="center" wrapText="1" readingOrder="1"/>
    </xf>
    <xf numFmtId="0" fontId="48" fillId="0" borderId="1" xfId="4" applyFont="1" applyFill="1" applyBorder="1" applyAlignment="1">
      <alignment vertical="center"/>
    </xf>
    <xf numFmtId="0" fontId="106" fillId="0" borderId="1" xfId="4" applyFont="1" applyFill="1" applyBorder="1" applyAlignment="1">
      <alignment horizontal="center" vertical="center" wrapText="1"/>
    </xf>
    <xf numFmtId="0" fontId="62" fillId="0" borderId="1" xfId="4" applyFont="1" applyFill="1" applyBorder="1" applyAlignment="1">
      <alignment horizontal="center" vertical="center" wrapText="1"/>
    </xf>
    <xf numFmtId="0" fontId="48" fillId="0" borderId="5" xfId="4" applyFont="1" applyFill="1" applyBorder="1" applyAlignment="1">
      <alignment horizontal="left" vertical="center" wrapText="1"/>
    </xf>
    <xf numFmtId="168" fontId="48" fillId="0" borderId="2" xfId="4" applyNumberFormat="1" applyFont="1" applyFill="1" applyBorder="1" applyAlignment="1">
      <alignment horizontal="left" vertical="top" wrapText="1"/>
    </xf>
    <xf numFmtId="0" fontId="48" fillId="0" borderId="2" xfId="4" applyFont="1" applyFill="1" applyBorder="1" applyAlignment="1">
      <alignment horizontal="left" vertical="top" wrapText="1"/>
    </xf>
    <xf numFmtId="168" fontId="48" fillId="0" borderId="1" xfId="4" applyNumberFormat="1" applyFont="1" applyFill="1" applyBorder="1" applyAlignment="1">
      <alignment vertical="center" wrapText="1"/>
    </xf>
    <xf numFmtId="0" fontId="1" fillId="0" borderId="0" xfId="4" applyFill="1"/>
    <xf numFmtId="168" fontId="48" fillId="0" borderId="1" xfId="4" applyNumberFormat="1" applyFont="1" applyFill="1" applyBorder="1" applyAlignment="1">
      <alignment horizontal="center" vertical="center"/>
    </xf>
    <xf numFmtId="165" fontId="10" fillId="3" borderId="1" xfId="4" applyNumberFormat="1" applyFont="1" applyFill="1" applyBorder="1" applyAlignment="1">
      <alignment horizontal="center" vertical="center" wrapText="1"/>
    </xf>
    <xf numFmtId="165" fontId="48" fillId="0" borderId="1" xfId="4" applyNumberFormat="1" applyFont="1" applyFill="1" applyBorder="1" applyAlignment="1">
      <alignment horizontal="center" vertical="center"/>
    </xf>
    <xf numFmtId="0" fontId="46" fillId="0" borderId="1" xfId="4" applyFont="1" applyFill="1" applyBorder="1" applyAlignment="1">
      <alignment horizontal="left" vertical="center"/>
    </xf>
    <xf numFmtId="0" fontId="48" fillId="3" borderId="1" xfId="4" applyFont="1" applyFill="1" applyBorder="1" applyAlignment="1">
      <alignment horizontal="left" vertical="center"/>
    </xf>
    <xf numFmtId="165" fontId="48" fillId="3" borderId="1" xfId="4" applyNumberFormat="1" applyFont="1" applyFill="1" applyBorder="1" applyAlignment="1">
      <alignment horizontal="center" vertical="center"/>
    </xf>
    <xf numFmtId="0" fontId="1" fillId="3" borderId="0" xfId="4" applyFill="1"/>
    <xf numFmtId="2" fontId="10" fillId="3" borderId="1" xfId="4" applyNumberFormat="1" applyFont="1" applyFill="1" applyBorder="1" applyAlignment="1">
      <alignment horizontal="center" vertical="center"/>
    </xf>
    <xf numFmtId="165" fontId="10" fillId="3" borderId="1" xfId="4" applyNumberFormat="1" applyFont="1" applyFill="1" applyBorder="1" applyAlignment="1">
      <alignment horizontal="center"/>
    </xf>
    <xf numFmtId="0" fontId="1" fillId="0" borderId="0" xfId="4" applyFill="1" applyAlignment="1">
      <alignment horizontal="center" vertical="center"/>
    </xf>
    <xf numFmtId="2" fontId="48" fillId="0" borderId="1" xfId="4" applyNumberFormat="1" applyFont="1" applyFill="1" applyBorder="1" applyAlignment="1">
      <alignment horizontal="center" vertical="center"/>
    </xf>
    <xf numFmtId="2" fontId="48" fillId="3" borderId="1" xfId="4" applyNumberFormat="1" applyFont="1" applyFill="1" applyBorder="1" applyAlignment="1">
      <alignment horizontal="center" vertical="center"/>
    </xf>
    <xf numFmtId="0" fontId="1" fillId="3" borderId="0" xfId="4" applyFill="1" applyAlignment="1">
      <alignment horizontal="center" vertical="center"/>
    </xf>
    <xf numFmtId="0" fontId="1" fillId="3" borderId="0" xfId="4" applyFont="1" applyFill="1" applyAlignment="1">
      <alignment horizontal="center" vertical="center"/>
    </xf>
    <xf numFmtId="2" fontId="10" fillId="3" borderId="1" xfId="4" applyNumberFormat="1" applyFont="1" applyFill="1" applyBorder="1" applyAlignment="1">
      <alignment horizontal="center"/>
    </xf>
    <xf numFmtId="168" fontId="48" fillId="3" borderId="1" xfId="4" applyNumberFormat="1" applyFont="1" applyFill="1" applyBorder="1" applyAlignment="1">
      <alignment horizontal="center" vertical="center"/>
    </xf>
    <xf numFmtId="2" fontId="10" fillId="3" borderId="1" xfId="4" applyNumberFormat="1" applyFont="1" applyFill="1" applyBorder="1" applyAlignment="1">
      <alignment horizontal="center" vertical="center" wrapText="1"/>
    </xf>
    <xf numFmtId="0" fontId="107" fillId="0" borderId="0" xfId="4" applyFont="1" applyFill="1"/>
    <xf numFmtId="0" fontId="1" fillId="0" borderId="0" xfId="4" applyFill="1" applyAlignment="1">
      <alignment vertical="center"/>
    </xf>
    <xf numFmtId="0" fontId="108" fillId="0" borderId="0" xfId="4" applyFont="1" applyFill="1" applyAlignment="1">
      <alignment vertical="center"/>
    </xf>
    <xf numFmtId="0" fontId="46" fillId="0" borderId="8" xfId="4" applyFont="1" applyFill="1" applyBorder="1" applyAlignment="1">
      <alignment vertical="center"/>
    </xf>
    <xf numFmtId="0" fontId="46" fillId="0" borderId="1" xfId="4" applyFont="1" applyFill="1" applyBorder="1" applyAlignment="1">
      <alignment vertical="center"/>
    </xf>
    <xf numFmtId="1" fontId="48" fillId="0" borderId="1" xfId="4" applyNumberFormat="1" applyFont="1" applyFill="1" applyBorder="1" applyAlignment="1">
      <alignment horizontal="center" vertical="center" wrapText="1"/>
    </xf>
    <xf numFmtId="0" fontId="109" fillId="0" borderId="1" xfId="4" applyFont="1" applyFill="1" applyBorder="1" applyAlignment="1">
      <alignment vertical="center"/>
    </xf>
    <xf numFmtId="0" fontId="48" fillId="0" borderId="3" xfId="4" applyFont="1" applyFill="1" applyBorder="1" applyAlignment="1">
      <alignment horizontal="center" vertical="center"/>
    </xf>
    <xf numFmtId="2" fontId="48" fillId="0" borderId="1" xfId="4" applyNumberFormat="1" applyFont="1" applyFill="1" applyBorder="1" applyAlignment="1">
      <alignment horizontal="center" vertical="center" wrapText="1"/>
    </xf>
    <xf numFmtId="0" fontId="85" fillId="0" borderId="0" xfId="4" applyFont="1" applyFill="1" applyAlignment="1">
      <alignment vertical="center"/>
    </xf>
    <xf numFmtId="0" fontId="48" fillId="0" borderId="10" xfId="4" applyFont="1" applyFill="1" applyBorder="1" applyAlignment="1">
      <alignment horizontal="center" vertical="center"/>
    </xf>
    <xf numFmtId="0" fontId="28" fillId="0" borderId="1" xfId="4" applyFont="1" applyFill="1" applyBorder="1" applyAlignment="1">
      <alignment horizontal="left" vertical="center" wrapText="1"/>
    </xf>
    <xf numFmtId="0" fontId="110" fillId="0" borderId="0" xfId="4" applyFont="1" applyFill="1" applyAlignment="1">
      <alignment vertical="center"/>
    </xf>
    <xf numFmtId="0" fontId="1" fillId="3" borderId="0" xfId="4" applyFill="1" applyAlignment="1">
      <alignment vertical="center"/>
    </xf>
    <xf numFmtId="170" fontId="48" fillId="0" borderId="1" xfId="4" applyNumberFormat="1" applyFont="1" applyFill="1" applyBorder="1" applyAlignment="1">
      <alignment horizontal="center" vertical="center" wrapText="1"/>
    </xf>
    <xf numFmtId="0" fontId="111" fillId="0" borderId="1" xfId="4" applyFont="1" applyFill="1" applyBorder="1"/>
    <xf numFmtId="0" fontId="85" fillId="0" borderId="0" xfId="4" applyFont="1" applyFill="1"/>
    <xf numFmtId="0" fontId="1" fillId="0" borderId="1" xfId="4" applyFill="1" applyBorder="1"/>
    <xf numFmtId="1" fontId="106" fillId="0" borderId="1" xfId="4" applyNumberFormat="1" applyFont="1" applyFill="1" applyBorder="1" applyAlignment="1">
      <alignment horizontal="center" vertical="center" wrapText="1"/>
    </xf>
    <xf numFmtId="0" fontId="55" fillId="0" borderId="1" xfId="4" applyFont="1" applyFill="1" applyBorder="1" applyAlignment="1">
      <alignment vertical="center"/>
    </xf>
    <xf numFmtId="0" fontId="55" fillId="0" borderId="10" xfId="4" applyFont="1" applyFill="1" applyBorder="1" applyAlignment="1">
      <alignment vertical="center"/>
    </xf>
    <xf numFmtId="0" fontId="55" fillId="0" borderId="1" xfId="4" applyFont="1" applyFill="1" applyBorder="1" applyAlignment="1">
      <alignment horizontal="center" vertical="center"/>
    </xf>
    <xf numFmtId="2" fontId="48" fillId="0" borderId="1" xfId="4" applyNumberFormat="1" applyFont="1" applyFill="1" applyBorder="1" applyAlignment="1">
      <alignment horizontal="left" vertical="center" wrapText="1"/>
    </xf>
    <xf numFmtId="165" fontId="48" fillId="0" borderId="1" xfId="4" applyNumberFormat="1" applyFont="1" applyFill="1" applyBorder="1" applyAlignment="1">
      <alignment horizontal="center" vertical="center" wrapText="1"/>
    </xf>
    <xf numFmtId="172" fontId="48" fillId="0" borderId="1" xfId="4" applyNumberFormat="1" applyFont="1" applyFill="1" applyBorder="1" applyAlignment="1">
      <alignment horizontal="center" vertical="center" wrapText="1"/>
    </xf>
    <xf numFmtId="2" fontId="48" fillId="0" borderId="0" xfId="4" applyNumberFormat="1" applyFont="1" applyFill="1" applyBorder="1" applyAlignment="1">
      <alignment horizontal="center" vertical="center" wrapText="1"/>
    </xf>
    <xf numFmtId="0" fontId="111" fillId="0" borderId="1" xfId="4" applyFont="1" applyFill="1" applyBorder="1" applyAlignment="1">
      <alignment vertical="center" wrapText="1"/>
    </xf>
    <xf numFmtId="2" fontId="1" fillId="0" borderId="0" xfId="4" applyNumberFormat="1" applyFill="1" applyAlignment="1">
      <alignment horizontal="center" vertical="center"/>
    </xf>
    <xf numFmtId="0" fontId="87" fillId="0" borderId="1" xfId="4" applyFont="1" applyFill="1" applyBorder="1" applyAlignment="1">
      <alignment horizontal="center" vertical="center" wrapText="1"/>
    </xf>
    <xf numFmtId="2" fontId="48" fillId="0" borderId="10" xfId="4" applyNumberFormat="1" applyFont="1" applyFill="1" applyBorder="1" applyAlignment="1">
      <alignment horizontal="left" vertical="center" wrapText="1"/>
    </xf>
    <xf numFmtId="165" fontId="46" fillId="0" borderId="1" xfId="4" applyNumberFormat="1" applyFont="1" applyFill="1" applyBorder="1" applyAlignment="1">
      <alignment horizontal="center" vertical="center" wrapText="1"/>
    </xf>
    <xf numFmtId="169" fontId="46" fillId="0" borderId="1" xfId="4" applyNumberFormat="1" applyFont="1" applyFill="1" applyBorder="1" applyAlignment="1">
      <alignment horizontal="center" vertical="center" wrapText="1"/>
    </xf>
    <xf numFmtId="168" fontId="46" fillId="0" borderId="1" xfId="4" applyNumberFormat="1" applyFont="1" applyFill="1" applyBorder="1" applyAlignment="1">
      <alignment horizontal="center" vertical="center" wrapText="1"/>
    </xf>
    <xf numFmtId="0" fontId="112" fillId="0" borderId="1" xfId="4" applyFont="1" applyFill="1" applyBorder="1"/>
    <xf numFmtId="0" fontId="13" fillId="0" borderId="0" xfId="4" applyFont="1" applyFill="1"/>
    <xf numFmtId="165" fontId="46" fillId="0" borderId="1" xfId="4" applyNumberFormat="1" applyFont="1" applyFill="1" applyBorder="1" applyAlignment="1">
      <alignment horizontal="center" vertical="center"/>
    </xf>
    <xf numFmtId="1" fontId="46" fillId="0" borderId="1" xfId="4" applyNumberFormat="1" applyFont="1" applyFill="1" applyBorder="1" applyAlignment="1">
      <alignment horizontal="center" vertical="center"/>
    </xf>
    <xf numFmtId="0" fontId="113" fillId="0" borderId="0" xfId="4" applyFont="1" applyFill="1" applyAlignment="1">
      <alignment vertical="center"/>
    </xf>
    <xf numFmtId="168" fontId="106" fillId="0" borderId="1" xfId="4" applyNumberFormat="1" applyFont="1" applyFill="1" applyBorder="1" applyAlignment="1">
      <alignment horizontal="center" vertical="center" wrapText="1"/>
    </xf>
    <xf numFmtId="0" fontId="48" fillId="0" borderId="5" xfId="4" applyFont="1" applyFill="1" applyBorder="1" applyAlignment="1">
      <alignment horizontal="center" vertical="top" wrapText="1"/>
    </xf>
    <xf numFmtId="0" fontId="114" fillId="0" borderId="0" xfId="4" applyFont="1" applyFill="1" applyAlignment="1">
      <alignment vertical="center"/>
    </xf>
    <xf numFmtId="169" fontId="48" fillId="0" borderId="1" xfId="4" applyNumberFormat="1" applyFont="1" applyFill="1" applyBorder="1" applyAlignment="1">
      <alignment horizontal="left" vertical="center" wrapText="1"/>
    </xf>
    <xf numFmtId="171" fontId="48" fillId="0" borderId="1" xfId="4" applyNumberFormat="1" applyFont="1" applyFill="1" applyBorder="1" applyAlignment="1">
      <alignment horizontal="center" vertical="center" wrapText="1"/>
    </xf>
    <xf numFmtId="1" fontId="48" fillId="0" borderId="2" xfId="4" applyNumberFormat="1" applyFont="1" applyFill="1" applyBorder="1" applyAlignment="1">
      <alignment vertical="center"/>
    </xf>
    <xf numFmtId="0" fontId="106" fillId="0" borderId="2" xfId="4" applyFont="1" applyFill="1" applyBorder="1" applyAlignment="1">
      <alignment vertical="center" wrapText="1"/>
    </xf>
    <xf numFmtId="0" fontId="48" fillId="0" borderId="5" xfId="4" applyFont="1" applyFill="1" applyBorder="1" applyAlignment="1">
      <alignment vertical="center" wrapText="1"/>
    </xf>
    <xf numFmtId="0" fontId="9" fillId="0" borderId="1" xfId="4" applyFont="1" applyFill="1" applyBorder="1" applyAlignment="1">
      <alignment horizontal="center" vertical="center" wrapText="1"/>
    </xf>
    <xf numFmtId="0" fontId="111" fillId="0" borderId="1" xfId="4" applyFont="1" applyFill="1" applyBorder="1" applyAlignment="1">
      <alignment wrapText="1"/>
    </xf>
    <xf numFmtId="168" fontId="9" fillId="0" borderId="1" xfId="4" applyNumberFormat="1" applyFont="1" applyFill="1" applyBorder="1" applyAlignment="1">
      <alignment horizontal="center" vertical="center" wrapText="1"/>
    </xf>
    <xf numFmtId="168" fontId="96" fillId="0" borderId="1" xfId="4" applyNumberFormat="1" applyFont="1" applyFill="1" applyBorder="1" applyAlignment="1">
      <alignment horizontal="center" vertical="center" wrapText="1"/>
    </xf>
    <xf numFmtId="2" fontId="87" fillId="0" borderId="1" xfId="4" applyNumberFormat="1" applyFont="1" applyFill="1" applyBorder="1" applyAlignment="1">
      <alignment horizontal="center" vertical="center" wrapText="1"/>
    </xf>
    <xf numFmtId="1" fontId="48" fillId="0" borderId="1" xfId="4" applyNumberFormat="1" applyFont="1" applyFill="1" applyBorder="1" applyAlignment="1">
      <alignment horizontal="center" vertical="center"/>
    </xf>
    <xf numFmtId="0" fontId="115" fillId="0" borderId="1" xfId="4" applyFont="1" applyFill="1" applyBorder="1"/>
    <xf numFmtId="0" fontId="63" fillId="0" borderId="0" xfId="0" applyFont="1"/>
    <xf numFmtId="0" fontId="48" fillId="0" borderId="1" xfId="0" applyFont="1" applyBorder="1" applyAlignment="1">
      <alignment horizontal="center" wrapText="1"/>
    </xf>
    <xf numFmtId="0" fontId="48" fillId="0" borderId="1" xfId="0" applyFont="1" applyBorder="1" applyAlignment="1">
      <alignment wrapText="1"/>
    </xf>
    <xf numFmtId="0" fontId="48" fillId="0" borderId="1" xfId="0" applyFont="1" applyBorder="1" applyAlignment="1">
      <alignment vertical="center" wrapText="1"/>
    </xf>
    <xf numFmtId="0" fontId="48" fillId="0" borderId="1" xfId="0" applyFont="1" applyBorder="1" applyAlignment="1">
      <alignment horizontal="center" vertical="center" wrapText="1"/>
    </xf>
    <xf numFmtId="0" fontId="46" fillId="4" borderId="6" xfId="0" applyFont="1" applyFill="1" applyBorder="1" applyAlignment="1">
      <alignment horizontal="center"/>
    </xf>
    <xf numFmtId="0" fontId="5" fillId="4" borderId="4" xfId="0" quotePrefix="1" applyFont="1" applyFill="1" applyBorder="1" applyAlignment="1">
      <alignment horizontal="center"/>
    </xf>
    <xf numFmtId="0" fontId="10" fillId="4" borderId="1" xfId="0" applyFont="1" applyFill="1" applyBorder="1" applyAlignment="1">
      <alignment horizontal="center"/>
    </xf>
    <xf numFmtId="168" fontId="48" fillId="4" borderId="1" xfId="0" applyNumberFormat="1" applyFont="1" applyFill="1" applyBorder="1" applyAlignment="1">
      <alignment horizontal="left"/>
    </xf>
    <xf numFmtId="2" fontId="10" fillId="4" borderId="1" xfId="0" applyNumberFormat="1" applyFont="1" applyFill="1" applyBorder="1" applyAlignment="1">
      <alignment horizontal="center" vertical="center"/>
    </xf>
    <xf numFmtId="2" fontId="10" fillId="4" borderId="5" xfId="0" applyNumberFormat="1" applyFont="1" applyFill="1" applyBorder="1" applyAlignment="1">
      <alignment horizontal="center" vertical="center"/>
    </xf>
    <xf numFmtId="0" fontId="10" fillId="4" borderId="5" xfId="0" applyFont="1" applyFill="1" applyBorder="1" applyAlignment="1">
      <alignment horizontal="center" vertical="center"/>
    </xf>
    <xf numFmtId="2" fontId="10" fillId="4" borderId="5" xfId="0" applyNumberFormat="1" applyFont="1" applyFill="1" applyBorder="1"/>
    <xf numFmtId="2" fontId="48" fillId="4" borderId="0" xfId="0" applyNumberFormat="1" applyFont="1" applyFill="1" applyAlignment="1">
      <alignment horizontal="center" vertical="center"/>
    </xf>
    <xf numFmtId="0" fontId="1" fillId="4" borderId="0" xfId="0" applyFont="1" applyFill="1"/>
    <xf numFmtId="0" fontId="48" fillId="4" borderId="6" xfId="0" applyFont="1" applyFill="1" applyBorder="1"/>
    <xf numFmtId="0" fontId="11" fillId="4" borderId="4" xfId="0" applyFont="1" applyFill="1" applyBorder="1" applyAlignment="1">
      <alignment horizontal="center"/>
    </xf>
    <xf numFmtId="2" fontId="10"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center" wrapText="1"/>
    </xf>
    <xf numFmtId="2" fontId="15" fillId="4" borderId="1" xfId="0" applyNumberFormat="1" applyFont="1" applyFill="1" applyBorder="1" applyAlignment="1">
      <alignment horizontal="center" vertical="top" wrapText="1"/>
    </xf>
    <xf numFmtId="0" fontId="13" fillId="4" borderId="4" xfId="0" applyFont="1" applyFill="1" applyBorder="1"/>
    <xf numFmtId="2" fontId="10" fillId="4" borderId="2" xfId="0" applyNumberFormat="1" applyFont="1" applyFill="1" applyBorder="1" applyAlignment="1">
      <alignment horizontal="center" vertical="center"/>
    </xf>
    <xf numFmtId="2" fontId="15" fillId="4" borderId="2" xfId="0" applyNumberFormat="1" applyFont="1" applyFill="1" applyBorder="1" applyAlignment="1">
      <alignment horizontal="center" vertical="center" wrapText="1"/>
    </xf>
    <xf numFmtId="0" fontId="10" fillId="4" borderId="6" xfId="0" applyFont="1" applyFill="1" applyBorder="1" applyAlignment="1">
      <alignment horizontal="center" vertical="center"/>
    </xf>
    <xf numFmtId="2" fontId="10" fillId="4" borderId="1" xfId="0" applyNumberFormat="1" applyFont="1" applyFill="1" applyBorder="1"/>
    <xf numFmtId="2" fontId="48" fillId="4" borderId="6" xfId="0" applyNumberFormat="1" applyFont="1" applyFill="1" applyBorder="1"/>
    <xf numFmtId="2" fontId="15" fillId="4" borderId="5"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xf>
    <xf numFmtId="0" fontId="87" fillId="5" borderId="6" xfId="0" applyFont="1" applyFill="1" applyBorder="1"/>
    <xf numFmtId="0" fontId="91" fillId="5" borderId="4" xfId="0" applyFont="1" applyFill="1" applyBorder="1" applyAlignment="1">
      <alignment horizontal="center"/>
    </xf>
    <xf numFmtId="0" fontId="87" fillId="5" borderId="0" xfId="0" applyFont="1" applyFill="1" applyAlignment="1">
      <alignment horizontal="center" vertical="center"/>
    </xf>
    <xf numFmtId="0" fontId="86" fillId="5" borderId="0" xfId="0" applyFont="1" applyFill="1"/>
    <xf numFmtId="0" fontId="93" fillId="5" borderId="1" xfId="0" applyFont="1" applyFill="1" applyBorder="1" applyAlignment="1">
      <alignment horizontal="right"/>
    </xf>
    <xf numFmtId="2" fontId="91" fillId="5" borderId="1" xfId="0" applyNumberFormat="1" applyFont="1" applyFill="1" applyBorder="1" applyAlignment="1">
      <alignment horizontal="center" vertical="center"/>
    </xf>
    <xf numFmtId="0" fontId="90" fillId="5" borderId="1" xfId="0" applyFont="1" applyFill="1" applyBorder="1" applyAlignment="1">
      <alignment horizontal="center"/>
    </xf>
    <xf numFmtId="0" fontId="10" fillId="4" borderId="5" xfId="0" quotePrefix="1" applyFont="1" applyFill="1" applyBorder="1" applyAlignment="1">
      <alignment horizontal="center"/>
    </xf>
    <xf numFmtId="0" fontId="48" fillId="4" borderId="5" xfId="0" applyFont="1" applyFill="1" applyBorder="1"/>
    <xf numFmtId="0" fontId="48" fillId="4" borderId="0" xfId="0" applyFont="1" applyFill="1" applyAlignment="1">
      <alignment horizontal="center" vertical="center"/>
    </xf>
    <xf numFmtId="0" fontId="87" fillId="4" borderId="6" xfId="0" applyFont="1" applyFill="1" applyBorder="1"/>
    <xf numFmtId="0" fontId="116" fillId="4" borderId="4" xfId="0" quotePrefix="1" applyFont="1" applyFill="1" applyBorder="1" applyAlignment="1">
      <alignment horizontal="center"/>
    </xf>
    <xf numFmtId="0" fontId="90" fillId="4" borderId="5" xfId="0" quotePrefix="1" applyFont="1" applyFill="1" applyBorder="1" applyAlignment="1">
      <alignment horizontal="center"/>
    </xf>
    <xf numFmtId="0" fontId="87" fillId="4" borderId="5" xfId="0" applyFont="1" applyFill="1" applyBorder="1"/>
    <xf numFmtId="2" fontId="90" fillId="4" borderId="5" xfId="0" applyNumberFormat="1" applyFont="1" applyFill="1" applyBorder="1" applyAlignment="1">
      <alignment horizontal="center" vertical="center"/>
    </xf>
    <xf numFmtId="0" fontId="90" fillId="4" borderId="5" xfId="0" applyFont="1" applyFill="1" applyBorder="1" applyAlignment="1">
      <alignment horizontal="center" vertical="center"/>
    </xf>
    <xf numFmtId="2" fontId="90" fillId="4" borderId="1" xfId="0" applyNumberFormat="1" applyFont="1" applyFill="1" applyBorder="1" applyAlignment="1">
      <alignment horizontal="center" vertical="center"/>
    </xf>
    <xf numFmtId="0" fontId="87" fillId="4" borderId="0" xfId="0" applyFont="1" applyFill="1" applyAlignment="1">
      <alignment horizontal="center" vertical="center"/>
    </xf>
    <xf numFmtId="0" fontId="86" fillId="4" borderId="0" xfId="0" applyFont="1" applyFill="1"/>
    <xf numFmtId="0" fontId="10" fillId="4" borderId="1" xfId="0" quotePrefix="1" applyFont="1" applyFill="1" applyBorder="1" applyAlignment="1">
      <alignment horizontal="center"/>
    </xf>
    <xf numFmtId="0" fontId="48" fillId="4" borderId="1" xfId="0" applyFont="1" applyFill="1" applyBorder="1"/>
    <xf numFmtId="0" fontId="48" fillId="4" borderId="1" xfId="0" quotePrefix="1" applyFont="1" applyFill="1" applyBorder="1"/>
    <xf numFmtId="2" fontId="8" fillId="4" borderId="1" xfId="0" applyNumberFormat="1" applyFont="1" applyFill="1" applyBorder="1" applyAlignment="1">
      <alignment horizontal="center" vertical="center"/>
    </xf>
    <xf numFmtId="2" fontId="10" fillId="4" borderId="1" xfId="0" applyNumberFormat="1" applyFont="1" applyFill="1" applyBorder="1" applyAlignment="1">
      <alignment horizontal="right"/>
    </xf>
    <xf numFmtId="0" fontId="48" fillId="4" borderId="1" xfId="0" applyFont="1" applyFill="1" applyBorder="1" applyAlignment="1">
      <alignment wrapText="1"/>
    </xf>
    <xf numFmtId="0" fontId="51" fillId="4" borderId="1" xfId="0" applyFont="1" applyFill="1" applyBorder="1"/>
    <xf numFmtId="0" fontId="46" fillId="4" borderId="1" xfId="0" applyFont="1" applyFill="1" applyBorder="1"/>
    <xf numFmtId="0" fontId="9" fillId="4" borderId="1" xfId="0" applyFont="1" applyFill="1" applyBorder="1" applyAlignment="1">
      <alignment horizontal="center"/>
    </xf>
    <xf numFmtId="0" fontId="9" fillId="4" borderId="1" xfId="0" applyFont="1" applyFill="1" applyBorder="1" applyAlignment="1">
      <alignment horizontal="center" vertical="center"/>
    </xf>
    <xf numFmtId="2" fontId="9" fillId="4" borderId="1" xfId="0" applyNumberFormat="1" applyFont="1" applyFill="1" applyBorder="1" applyAlignment="1">
      <alignment horizontal="center" vertical="center"/>
    </xf>
    <xf numFmtId="2" fontId="9" fillId="4" borderId="1" xfId="0" applyNumberFormat="1" applyFont="1" applyFill="1" applyBorder="1" applyAlignment="1">
      <alignment horizontal="center"/>
    </xf>
    <xf numFmtId="0" fontId="10" fillId="4" borderId="3" xfId="0" quotePrefix="1" applyFont="1" applyFill="1" applyBorder="1" applyAlignment="1">
      <alignment horizontal="center"/>
    </xf>
    <xf numFmtId="0" fontId="48" fillId="4" borderId="2" xfId="0" applyFont="1" applyFill="1" applyBorder="1"/>
    <xf numFmtId="2" fontId="10" fillId="4" borderId="6" xfId="0" applyNumberFormat="1" applyFont="1" applyFill="1" applyBorder="1" applyAlignment="1">
      <alignment horizontal="center" vertical="center"/>
    </xf>
    <xf numFmtId="0" fontId="9" fillId="4" borderId="2" xfId="0" applyFont="1" applyFill="1" applyBorder="1" applyAlignment="1">
      <alignment horizontal="center"/>
    </xf>
    <xf numFmtId="0" fontId="9" fillId="4" borderId="2" xfId="0" applyFont="1" applyFill="1" applyBorder="1" applyAlignment="1">
      <alignment horizontal="center" vertical="center"/>
    </xf>
    <xf numFmtId="0" fontId="46" fillId="4" borderId="2" xfId="0" applyFont="1" applyFill="1" applyBorder="1" applyAlignment="1">
      <alignment horizontal="center"/>
    </xf>
    <xf numFmtId="0" fontId="8" fillId="4" borderId="3" xfId="0" applyFont="1" applyFill="1" applyBorder="1" applyAlignment="1">
      <alignment horizontal="center"/>
    </xf>
    <xf numFmtId="0" fontId="10" fillId="4" borderId="3" xfId="0" applyFont="1" applyFill="1" applyBorder="1" applyAlignment="1">
      <alignment horizontal="center"/>
    </xf>
    <xf numFmtId="2" fontId="1" fillId="4" borderId="2" xfId="0" applyNumberFormat="1" applyFont="1" applyFill="1" applyBorder="1" applyAlignment="1">
      <alignment horizontal="center" vertical="center"/>
    </xf>
    <xf numFmtId="0" fontId="10" fillId="4" borderId="2" xfId="0" applyFont="1" applyFill="1" applyBorder="1" applyAlignment="1">
      <alignment horizontal="center" vertical="center"/>
    </xf>
    <xf numFmtId="0" fontId="48" fillId="4" borderId="6" xfId="0" applyFont="1" applyFill="1" applyBorder="1" applyAlignment="1">
      <alignment horizontal="center"/>
    </xf>
    <xf numFmtId="0" fontId="8" fillId="4" borderId="4" xfId="0" applyFont="1" applyFill="1" applyBorder="1" applyAlignment="1">
      <alignment horizontal="center"/>
    </xf>
    <xf numFmtId="0" fontId="1" fillId="4" borderId="7" xfId="0" applyFont="1" applyFill="1" applyBorder="1"/>
    <xf numFmtId="0" fontId="10" fillId="4" borderId="1" xfId="0" applyFont="1" applyFill="1" applyBorder="1" applyAlignment="1">
      <alignment horizontal="center" vertical="center"/>
    </xf>
    <xf numFmtId="0" fontId="48" fillId="4" borderId="1" xfId="0" applyFont="1" applyFill="1" applyBorder="1" applyAlignment="1">
      <alignment horizontal="left"/>
    </xf>
    <xf numFmtId="0" fontId="1" fillId="4" borderId="4" xfId="0" applyFont="1" applyFill="1" applyBorder="1"/>
    <xf numFmtId="0" fontId="48" fillId="4" borderId="2" xfId="0" applyFont="1" applyFill="1" applyBorder="1" applyAlignment="1">
      <alignment horizontal="center"/>
    </xf>
    <xf numFmtId="0" fontId="10" fillId="4" borderId="4" xfId="0" applyFont="1" applyFill="1" applyBorder="1" applyAlignment="1">
      <alignment horizontal="center"/>
    </xf>
    <xf numFmtId="0" fontId="46" fillId="4" borderId="1" xfId="0" applyFont="1" applyFill="1" applyBorder="1" applyAlignment="1">
      <alignment horizontal="right"/>
    </xf>
    <xf numFmtId="2" fontId="91" fillId="4" borderId="2" xfId="0" applyNumberFormat="1" applyFont="1" applyFill="1" applyBorder="1" applyAlignment="1">
      <alignment horizontal="center" vertical="center"/>
    </xf>
    <xf numFmtId="0" fontId="10" fillId="4" borderId="5" xfId="0" applyFont="1" applyFill="1" applyBorder="1" applyAlignment="1">
      <alignment horizontal="center"/>
    </xf>
    <xf numFmtId="2" fontId="10" fillId="4" borderId="5" xfId="0" applyNumberFormat="1" applyFont="1" applyFill="1" applyBorder="1" applyAlignment="1">
      <alignment horizontal="right"/>
    </xf>
    <xf numFmtId="0" fontId="48" fillId="4" borderId="10" xfId="0" applyFont="1" applyFill="1" applyBorder="1"/>
    <xf numFmtId="20" fontId="48" fillId="4" borderId="5" xfId="0" applyNumberFormat="1" applyFont="1" applyFill="1" applyBorder="1"/>
    <xf numFmtId="20" fontId="48" fillId="4" borderId="1" xfId="0" applyNumberFormat="1" applyFont="1" applyFill="1" applyBorder="1"/>
    <xf numFmtId="0" fontId="48" fillId="4" borderId="5" xfId="0" applyFont="1" applyFill="1" applyBorder="1" applyAlignment="1">
      <alignment wrapText="1"/>
    </xf>
    <xf numFmtId="0" fontId="51" fillId="4" borderId="5" xfId="0" applyFont="1" applyFill="1" applyBorder="1" applyAlignment="1">
      <alignment wrapText="1"/>
    </xf>
    <xf numFmtId="0" fontId="10" fillId="4" borderId="5" xfId="0" applyFont="1" applyFill="1" applyBorder="1"/>
    <xf numFmtId="0" fontId="10" fillId="4" borderId="1" xfId="0" applyFont="1" applyFill="1" applyBorder="1"/>
    <xf numFmtId="0" fontId="49" fillId="0" borderId="1" xfId="0" applyFont="1" applyFill="1" applyBorder="1" applyAlignment="1">
      <alignment horizontal="center"/>
    </xf>
    <xf numFmtId="2" fontId="48" fillId="0" borderId="9" xfId="0" applyNumberFormat="1" applyFont="1" applyFill="1" applyBorder="1" applyAlignment="1">
      <alignment horizontal="center" vertical="center"/>
    </xf>
    <xf numFmtId="0" fontId="48" fillId="6" borderId="5" xfId="0" applyFont="1" applyFill="1" applyBorder="1"/>
    <xf numFmtId="2" fontId="10" fillId="6" borderId="5" xfId="0" applyNumberFormat="1" applyFont="1" applyFill="1" applyBorder="1" applyAlignment="1">
      <alignment horizontal="center" vertical="center"/>
    </xf>
    <xf numFmtId="0" fontId="10" fillId="6" borderId="5" xfId="0" applyFont="1" applyFill="1" applyBorder="1"/>
    <xf numFmtId="0" fontId="48" fillId="6" borderId="1" xfId="0" applyFont="1" applyFill="1" applyBorder="1"/>
    <xf numFmtId="2" fontId="10" fillId="6" borderId="1" xfId="0" applyNumberFormat="1" applyFont="1" applyFill="1" applyBorder="1" applyAlignment="1">
      <alignment horizontal="center" vertical="center"/>
    </xf>
    <xf numFmtId="2" fontId="10" fillId="6" borderId="1" xfId="0" applyNumberFormat="1" applyFont="1" applyFill="1" applyBorder="1"/>
    <xf numFmtId="0" fontId="48" fillId="6" borderId="2" xfId="0" applyFont="1" applyFill="1" applyBorder="1" applyAlignment="1">
      <alignment horizontal="left"/>
    </xf>
    <xf numFmtId="165" fontId="10" fillId="0" borderId="1" xfId="0" applyNumberFormat="1" applyFont="1" applyFill="1" applyBorder="1" applyAlignment="1">
      <alignment horizontal="center"/>
    </xf>
    <xf numFmtId="0" fontId="95" fillId="0" borderId="1" xfId="0" applyFont="1" applyFill="1" applyBorder="1" applyAlignment="1">
      <alignment horizontal="center"/>
    </xf>
    <xf numFmtId="0" fontId="96" fillId="0" borderId="1" xfId="0" applyFont="1" applyFill="1" applyBorder="1" applyAlignment="1">
      <alignment horizontal="center"/>
    </xf>
    <xf numFmtId="165" fontId="10" fillId="0" borderId="1" xfId="0" applyNumberFormat="1" applyFont="1" applyFill="1" applyBorder="1" applyAlignment="1">
      <alignment horizontal="center" vertical="center" wrapText="1"/>
    </xf>
    <xf numFmtId="0" fontId="48" fillId="6" borderId="2" xfId="0" applyFont="1" applyFill="1" applyBorder="1"/>
    <xf numFmtId="2" fontId="10" fillId="6" borderId="1" xfId="0" applyNumberFormat="1" applyFont="1" applyFill="1" applyBorder="1" applyAlignment="1">
      <alignment horizontal="center" vertical="center" wrapText="1"/>
    </xf>
    <xf numFmtId="0" fontId="48" fillId="6" borderId="1" xfId="0" applyFont="1" applyFill="1" applyBorder="1" applyAlignment="1">
      <alignment horizontal="left" wrapText="1"/>
    </xf>
    <xf numFmtId="2" fontId="10" fillId="6" borderId="1" xfId="0" applyNumberFormat="1" applyFont="1" applyFill="1" applyBorder="1" applyAlignment="1">
      <alignment horizontal="center"/>
    </xf>
    <xf numFmtId="2" fontId="13" fillId="0" borderId="0" xfId="0" applyNumberFormat="1" applyFont="1" applyFill="1" applyBorder="1"/>
    <xf numFmtId="16" fontId="1" fillId="7" borderId="6" xfId="0" applyNumberFormat="1" applyFont="1" applyFill="1" applyBorder="1" applyAlignment="1">
      <alignment horizontal="center" vertical="center"/>
    </xf>
    <xf numFmtId="0" fontId="46" fillId="7" borderId="1" xfId="0" applyFont="1" applyFill="1" applyBorder="1" applyAlignment="1">
      <alignment horizontal="center" vertical="center" wrapText="1"/>
    </xf>
    <xf numFmtId="1" fontId="10" fillId="7" borderId="5" xfId="0" applyNumberFormat="1" applyFont="1" applyFill="1" applyBorder="1" applyAlignment="1">
      <alignment horizontal="center" vertical="center"/>
    </xf>
    <xf numFmtId="0" fontId="10" fillId="7" borderId="2" xfId="0" applyFont="1" applyFill="1" applyBorder="1" applyAlignment="1">
      <alignment horizontal="center" vertical="center"/>
    </xf>
    <xf numFmtId="2" fontId="48" fillId="7" borderId="1" xfId="0" applyNumberFormat="1" applyFont="1" applyFill="1" applyBorder="1" applyAlignment="1">
      <alignment horizontal="center" vertical="center"/>
    </xf>
    <xf numFmtId="165" fontId="10" fillId="7" borderId="5" xfId="0" applyNumberFormat="1" applyFont="1" applyFill="1" applyBorder="1" applyAlignment="1">
      <alignment horizontal="center" vertical="center"/>
    </xf>
    <xf numFmtId="2" fontId="8" fillId="7" borderId="1" xfId="0" applyNumberFormat="1" applyFont="1" applyFill="1" applyBorder="1" applyAlignment="1">
      <alignment horizontal="center" vertical="center"/>
    </xf>
    <xf numFmtId="165" fontId="48" fillId="7" borderId="1" xfId="0" applyNumberFormat="1" applyFont="1" applyFill="1" applyBorder="1" applyAlignment="1">
      <alignment horizontal="center" vertical="center"/>
    </xf>
    <xf numFmtId="2" fontId="12" fillId="7" borderId="1" xfId="0" applyNumberFormat="1" applyFont="1" applyFill="1" applyBorder="1" applyAlignment="1">
      <alignment horizontal="center" vertical="center"/>
    </xf>
    <xf numFmtId="165" fontId="10" fillId="7" borderId="1" xfId="0" applyNumberFormat="1" applyFont="1" applyFill="1" applyBorder="1" applyAlignment="1">
      <alignment horizontal="center" vertical="center"/>
    </xf>
    <xf numFmtId="165" fontId="8" fillId="7" borderId="5" xfId="0" applyNumberFormat="1" applyFont="1" applyFill="1" applyBorder="1" applyAlignment="1">
      <alignment horizontal="center" vertical="center"/>
    </xf>
    <xf numFmtId="1" fontId="8" fillId="7" borderId="0" xfId="0" applyNumberFormat="1" applyFont="1" applyFill="1" applyBorder="1" applyAlignment="1">
      <alignment horizontal="center" vertical="center"/>
    </xf>
    <xf numFmtId="0" fontId="14" fillId="7" borderId="0" xfId="0" applyFont="1" applyFill="1" applyBorder="1" applyAlignment="1">
      <alignment horizontal="center" vertical="center"/>
    </xf>
    <xf numFmtId="0" fontId="10" fillId="7" borderId="1" xfId="0" applyFont="1" applyFill="1" applyBorder="1" applyAlignment="1">
      <alignment horizontal="center" vertical="center"/>
    </xf>
    <xf numFmtId="0" fontId="22" fillId="7" borderId="1" xfId="0" applyFont="1" applyFill="1" applyBorder="1" applyAlignment="1">
      <alignment horizontal="center" vertical="center"/>
    </xf>
    <xf numFmtId="2" fontId="10" fillId="7" borderId="1" xfId="0" applyNumberFormat="1" applyFont="1" applyFill="1" applyBorder="1" applyAlignment="1">
      <alignment horizontal="center" vertical="center"/>
    </xf>
    <xf numFmtId="0" fontId="39" fillId="7" borderId="1" xfId="0" applyFont="1" applyFill="1" applyBorder="1" applyAlignment="1">
      <alignment horizontal="center" vertical="center"/>
    </xf>
    <xf numFmtId="2" fontId="39" fillId="7" borderId="1" xfId="0" applyNumberFormat="1" applyFont="1" applyFill="1" applyBorder="1" applyAlignment="1">
      <alignment horizontal="center" vertical="center"/>
    </xf>
    <xf numFmtId="0" fontId="1" fillId="7" borderId="0" xfId="0" applyFont="1" applyFill="1" applyAlignment="1">
      <alignment horizontal="center" vertical="center"/>
    </xf>
    <xf numFmtId="2" fontId="48" fillId="8" borderId="1" xfId="0" applyNumberFormat="1" applyFont="1" applyFill="1" applyBorder="1" applyAlignment="1">
      <alignment horizontal="center" vertical="center"/>
    </xf>
    <xf numFmtId="165" fontId="10" fillId="6" borderId="1" xfId="0" applyNumberFormat="1" applyFont="1" applyFill="1" applyBorder="1" applyAlignment="1">
      <alignment horizontal="center" vertical="center"/>
    </xf>
    <xf numFmtId="0" fontId="48" fillId="8" borderId="1" xfId="0" applyFont="1" applyFill="1" applyBorder="1" applyAlignment="1">
      <alignment horizontal="center" vertical="center"/>
    </xf>
    <xf numFmtId="165" fontId="10" fillId="3" borderId="1" xfId="4" applyNumberFormat="1" applyFont="1" applyFill="1" applyBorder="1" applyAlignment="1">
      <alignment horizontal="center" vertical="center"/>
    </xf>
    <xf numFmtId="0" fontId="48" fillId="8" borderId="1" xfId="4" applyFont="1" applyFill="1" applyBorder="1" applyAlignment="1">
      <alignment horizontal="center" vertical="center"/>
    </xf>
    <xf numFmtId="165" fontId="10" fillId="8" borderId="1" xfId="4" applyNumberFormat="1" applyFont="1" applyFill="1" applyBorder="1" applyAlignment="1">
      <alignment horizontal="center" vertical="center" wrapText="1"/>
    </xf>
    <xf numFmtId="165" fontId="48" fillId="8" borderId="1" xfId="4" applyNumberFormat="1" applyFont="1" applyFill="1" applyBorder="1" applyAlignment="1">
      <alignment horizontal="center" vertical="center"/>
    </xf>
    <xf numFmtId="165" fontId="10" fillId="2" borderId="5" xfId="0" applyNumberFormat="1" applyFont="1" applyFill="1" applyBorder="1" applyAlignment="1">
      <alignment horizontal="center" vertical="center"/>
    </xf>
    <xf numFmtId="2" fontId="10" fillId="4" borderId="1" xfId="0" applyNumberFormat="1" applyFont="1" applyFill="1" applyBorder="1" applyAlignment="1">
      <alignment horizontal="right" vertical="center" wrapText="1"/>
    </xf>
    <xf numFmtId="2" fontId="10" fillId="4" borderId="1" xfId="0" applyNumberFormat="1" applyFont="1" applyFill="1" applyBorder="1" applyAlignment="1">
      <alignment horizontal="right" vertical="center"/>
    </xf>
    <xf numFmtId="165" fontId="10" fillId="4" borderId="1" xfId="0" applyNumberFormat="1" applyFont="1" applyFill="1" applyBorder="1" applyAlignment="1">
      <alignment horizontal="right" vertical="center" wrapText="1"/>
    </xf>
    <xf numFmtId="0" fontId="46" fillId="4" borderId="2" xfId="0" applyFont="1" applyFill="1" applyBorder="1" applyAlignment="1">
      <alignment horizontal="right"/>
    </xf>
    <xf numFmtId="0" fontId="85" fillId="8" borderId="0" xfId="4" applyFont="1" applyFill="1" applyAlignment="1">
      <alignment vertical="center"/>
    </xf>
    <xf numFmtId="0" fontId="1" fillId="8" borderId="0" xfId="4" applyFill="1"/>
    <xf numFmtId="0" fontId="113" fillId="8" borderId="0" xfId="4" applyFont="1" applyFill="1" applyAlignment="1">
      <alignment vertical="center"/>
    </xf>
    <xf numFmtId="0" fontId="114" fillId="8" borderId="0" xfId="4" applyFont="1" applyFill="1" applyAlignment="1">
      <alignment vertical="center"/>
    </xf>
    <xf numFmtId="0" fontId="85" fillId="8" borderId="0" xfId="4" applyFont="1" applyFill="1"/>
    <xf numFmtId="0" fontId="113" fillId="8" borderId="0" xfId="4" applyFont="1" applyFill="1"/>
    <xf numFmtId="168" fontId="10" fillId="0" borderId="1" xfId="0" applyNumberFormat="1" applyFont="1" applyFill="1" applyBorder="1" applyAlignment="1">
      <alignment horizontal="center"/>
    </xf>
    <xf numFmtId="0" fontId="46" fillId="3" borderId="1" xfId="4" applyFont="1" applyFill="1" applyBorder="1" applyAlignment="1">
      <alignment horizontal="center" vertical="center"/>
    </xf>
    <xf numFmtId="2" fontId="46" fillId="3" borderId="1" xfId="4" applyNumberFormat="1" applyFont="1" applyFill="1" applyBorder="1" applyAlignment="1">
      <alignment horizontal="center" vertical="center"/>
    </xf>
    <xf numFmtId="2" fontId="8" fillId="3" borderId="1" xfId="4" applyNumberFormat="1" applyFont="1" applyFill="1" applyBorder="1" applyAlignment="1">
      <alignment horizontal="center" vertical="center"/>
    </xf>
    <xf numFmtId="165" fontId="8" fillId="3" borderId="1" xfId="4" applyNumberFormat="1" applyFont="1" applyFill="1" applyBorder="1" applyAlignment="1">
      <alignment horizontal="center" vertical="center" wrapText="1"/>
    </xf>
    <xf numFmtId="165" fontId="46" fillId="3" borderId="1" xfId="4" applyNumberFormat="1" applyFont="1" applyFill="1" applyBorder="1" applyAlignment="1">
      <alignment horizontal="center" vertical="center"/>
    </xf>
    <xf numFmtId="165" fontId="90" fillId="7" borderId="5" xfId="0" applyNumberFormat="1" applyFont="1" applyFill="1" applyBorder="1" applyAlignment="1">
      <alignment horizontal="center" vertical="center"/>
    </xf>
    <xf numFmtId="0" fontId="46" fillId="3" borderId="1" xfId="4" applyFont="1" applyFill="1" applyBorder="1" applyAlignment="1">
      <alignment horizontal="left" vertical="center"/>
    </xf>
    <xf numFmtId="0" fontId="48" fillId="4" borderId="1" xfId="0" quotePrefix="1" applyFont="1" applyFill="1" applyBorder="1" applyAlignment="1">
      <alignment horizontal="center"/>
    </xf>
    <xf numFmtId="2" fontId="10" fillId="4" borderId="1" xfId="0" applyNumberFormat="1" applyFont="1" applyFill="1" applyBorder="1" applyAlignment="1">
      <alignment horizontal="left" vertical="center"/>
    </xf>
    <xf numFmtId="2" fontId="8" fillId="4" borderId="1" xfId="0" applyNumberFormat="1" applyFont="1" applyFill="1" applyBorder="1" applyAlignment="1">
      <alignment horizontal="left" vertical="center"/>
    </xf>
    <xf numFmtId="0" fontId="10" fillId="4" borderId="7" xfId="0" quotePrefix="1" applyFont="1" applyFill="1" applyBorder="1" applyAlignment="1">
      <alignment horizontal="center"/>
    </xf>
    <xf numFmtId="2" fontId="8" fillId="4" borderId="1" xfId="0" applyNumberFormat="1" applyFont="1" applyFill="1" applyBorder="1"/>
    <xf numFmtId="2" fontId="8" fillId="4" borderId="2" xfId="0" applyNumberFormat="1" applyFont="1" applyFill="1" applyBorder="1" applyAlignment="1">
      <alignment horizontal="center" vertical="center"/>
    </xf>
    <xf numFmtId="1" fontId="48" fillId="4" borderId="1" xfId="0" applyNumberFormat="1" applyFont="1" applyFill="1" applyBorder="1" applyAlignment="1">
      <alignment horizontal="center" vertical="center"/>
    </xf>
    <xf numFmtId="0" fontId="92" fillId="0" borderId="4" xfId="0" applyFont="1" applyFill="1" applyBorder="1"/>
    <xf numFmtId="0" fontId="87" fillId="4" borderId="1" xfId="0" applyFont="1" applyFill="1" applyBorder="1"/>
    <xf numFmtId="2" fontId="90" fillId="4" borderId="1" xfId="0" applyNumberFormat="1" applyFont="1" applyFill="1" applyBorder="1"/>
    <xf numFmtId="0" fontId="90" fillId="4" borderId="1" xfId="0" quotePrefix="1" applyFont="1" applyFill="1" applyBorder="1" applyAlignment="1">
      <alignment horizontal="center"/>
    </xf>
    <xf numFmtId="2" fontId="8" fillId="6" borderId="1" xfId="0" applyNumberFormat="1" applyFont="1" applyFill="1" applyBorder="1" applyAlignment="1">
      <alignment horizontal="center" vertical="center"/>
    </xf>
    <xf numFmtId="2" fontId="41" fillId="6"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xf>
    <xf numFmtId="0" fontId="4" fillId="0" borderId="9" xfId="0" applyFont="1" applyFill="1" applyBorder="1" applyAlignment="1"/>
    <xf numFmtId="0" fontId="48" fillId="0" borderId="2" xfId="0" applyFont="1" applyFill="1" applyBorder="1" applyAlignment="1">
      <alignment horizontal="center"/>
    </xf>
    <xf numFmtId="168" fontId="48" fillId="0" borderId="2" xfId="0" applyNumberFormat="1" applyFont="1" applyFill="1" applyBorder="1" applyAlignment="1">
      <alignment horizontal="center"/>
    </xf>
    <xf numFmtId="0" fontId="10" fillId="4" borderId="7" xfId="0" applyFont="1" applyFill="1" applyBorder="1"/>
    <xf numFmtId="0" fontId="48" fillId="4" borderId="1" xfId="0" applyFont="1" applyFill="1" applyBorder="1" applyAlignment="1">
      <alignment horizontal="center"/>
    </xf>
    <xf numFmtId="168" fontId="4" fillId="0" borderId="7" xfId="0" applyNumberFormat="1" applyFont="1" applyFill="1" applyBorder="1" applyAlignment="1">
      <alignment horizontal="center" vertical="center"/>
    </xf>
    <xf numFmtId="0" fontId="101" fillId="0" borderId="1" xfId="0" applyFont="1" applyFill="1" applyBorder="1" applyAlignment="1">
      <alignment horizontal="center"/>
    </xf>
    <xf numFmtId="2" fontId="10" fillId="8" borderId="1" xfId="0" applyNumberFormat="1" applyFont="1" applyFill="1" applyBorder="1" applyAlignment="1">
      <alignment horizontal="center" vertical="center"/>
    </xf>
    <xf numFmtId="0" fontId="51" fillId="6" borderId="2" xfId="0" applyFont="1" applyFill="1" applyBorder="1"/>
    <xf numFmtId="0" fontId="46" fillId="6" borderId="2" xfId="0" applyFont="1" applyFill="1" applyBorder="1"/>
    <xf numFmtId="0" fontId="48" fillId="6" borderId="1" xfId="0" applyFont="1" applyFill="1" applyBorder="1" applyAlignment="1">
      <alignment horizontal="left"/>
    </xf>
    <xf numFmtId="0" fontId="46" fillId="6" borderId="2" xfId="0" applyFont="1" applyFill="1" applyBorder="1" applyAlignment="1">
      <alignment wrapText="1"/>
    </xf>
    <xf numFmtId="168" fontId="67" fillId="0" borderId="4" xfId="0" applyNumberFormat="1" applyFont="1" applyFill="1" applyBorder="1" applyAlignment="1">
      <alignment horizontal="center"/>
    </xf>
    <xf numFmtId="165" fontId="48" fillId="4" borderId="1" xfId="0" applyNumberFormat="1" applyFont="1" applyFill="1" applyBorder="1"/>
    <xf numFmtId="0" fontId="62" fillId="0" borderId="1" xfId="0" applyFont="1" applyFill="1" applyBorder="1" applyAlignment="1">
      <alignment horizontal="center"/>
    </xf>
    <xf numFmtId="168" fontId="62" fillId="0" borderId="1" xfId="0" applyNumberFormat="1" applyFont="1" applyFill="1" applyBorder="1" applyAlignment="1">
      <alignment horizontal="center"/>
    </xf>
    <xf numFmtId="0" fontId="13" fillId="0" borderId="5" xfId="0" applyFont="1" applyFill="1" applyBorder="1"/>
    <xf numFmtId="2" fontId="42" fillId="0" borderId="1" xfId="0" applyNumberFormat="1" applyFont="1" applyFill="1" applyBorder="1" applyAlignment="1">
      <alignment horizontal="center" vertical="center"/>
    </xf>
    <xf numFmtId="2" fontId="8" fillId="0" borderId="11" xfId="0" applyNumberFormat="1" applyFont="1" applyFill="1" applyBorder="1" applyAlignment="1">
      <alignment horizontal="center"/>
    </xf>
    <xf numFmtId="0" fontId="48" fillId="8" borderId="0" xfId="0" applyFont="1" applyFill="1"/>
    <xf numFmtId="0" fontId="1" fillId="8" borderId="0" xfId="4" applyFill="1" applyAlignment="1">
      <alignment vertical="center"/>
    </xf>
    <xf numFmtId="0" fontId="1" fillId="8" borderId="0" xfId="4" applyFill="1" applyAlignment="1">
      <alignment horizontal="center" vertical="center"/>
    </xf>
    <xf numFmtId="172" fontId="1" fillId="8" borderId="0" xfId="4" applyNumberFormat="1" applyFill="1" applyAlignment="1">
      <alignment horizontal="center" vertical="center"/>
    </xf>
    <xf numFmtId="0" fontId="72" fillId="8" borderId="1" xfId="0" applyFont="1" applyFill="1" applyBorder="1" applyAlignment="1">
      <alignment horizontal="center" vertical="center" wrapText="1"/>
    </xf>
    <xf numFmtId="0" fontId="72" fillId="8" borderId="1" xfId="4" applyFont="1" applyFill="1" applyBorder="1" applyAlignment="1">
      <alignment horizontal="center" vertical="center" wrapText="1"/>
    </xf>
    <xf numFmtId="0" fontId="72" fillId="0" borderId="1" xfId="4" applyFont="1" applyFill="1" applyBorder="1" applyAlignment="1">
      <alignment horizontal="center" vertical="center" wrapText="1"/>
    </xf>
    <xf numFmtId="0" fontId="75" fillId="8" borderId="0" xfId="4" applyFont="1" applyFill="1"/>
    <xf numFmtId="0" fontId="117" fillId="8" borderId="0" xfId="4" applyFont="1" applyFill="1"/>
    <xf numFmtId="0" fontId="75" fillId="8" borderId="0" xfId="4" applyFont="1" applyFill="1" applyAlignment="1">
      <alignment vertical="center"/>
    </xf>
    <xf numFmtId="0" fontId="75" fillId="8" borderId="0" xfId="4" applyFont="1" applyFill="1" applyAlignment="1">
      <alignment horizontal="center" vertical="center"/>
    </xf>
    <xf numFmtId="0" fontId="117" fillId="0" borderId="0" xfId="4" applyFont="1" applyFill="1"/>
    <xf numFmtId="0" fontId="58" fillId="8" borderId="8" xfId="4" applyFont="1" applyFill="1" applyBorder="1" applyAlignment="1">
      <alignment vertical="center"/>
    </xf>
    <xf numFmtId="0" fontId="58" fillId="8" borderId="1" xfId="4" applyFont="1" applyFill="1" applyBorder="1" applyAlignment="1">
      <alignment vertical="center"/>
    </xf>
    <xf numFmtId="0" fontId="58" fillId="8" borderId="1" xfId="4" applyFont="1" applyFill="1" applyBorder="1" applyAlignment="1">
      <alignment horizontal="center" vertical="center"/>
    </xf>
    <xf numFmtId="1" fontId="72" fillId="8" borderId="1" xfId="4" applyNumberFormat="1" applyFont="1" applyFill="1" applyBorder="1" applyAlignment="1">
      <alignment horizontal="center" vertical="center" wrapText="1"/>
    </xf>
    <xf numFmtId="0" fontId="72" fillId="8" borderId="1" xfId="4" applyFont="1" applyFill="1" applyBorder="1" applyAlignment="1">
      <alignment horizontal="left" vertical="center" wrapText="1"/>
    </xf>
    <xf numFmtId="0" fontId="118" fillId="0" borderId="1" xfId="4" applyFont="1" applyFill="1" applyBorder="1" applyAlignment="1">
      <alignment vertical="center"/>
    </xf>
    <xf numFmtId="0" fontId="72" fillId="8" borderId="1" xfId="4" applyFont="1" applyFill="1" applyBorder="1" applyAlignment="1">
      <alignment horizontal="center" vertical="center"/>
    </xf>
    <xf numFmtId="0" fontId="72" fillId="8" borderId="10" xfId="4" applyFont="1" applyFill="1" applyBorder="1" applyAlignment="1">
      <alignment horizontal="center" vertical="center"/>
    </xf>
    <xf numFmtId="0" fontId="72" fillId="8" borderId="1" xfId="4" applyFont="1" applyFill="1" applyBorder="1" applyAlignment="1">
      <alignment vertical="center" wrapText="1"/>
    </xf>
    <xf numFmtId="2" fontId="72" fillId="8" borderId="1" xfId="4" applyNumberFormat="1" applyFont="1" applyFill="1" applyBorder="1" applyAlignment="1">
      <alignment horizontal="center" vertical="center" wrapText="1"/>
    </xf>
    <xf numFmtId="1" fontId="72" fillId="8" borderId="1" xfId="4" applyNumberFormat="1" applyFont="1" applyFill="1" applyBorder="1" applyAlignment="1">
      <alignment horizontal="center" vertical="center"/>
    </xf>
    <xf numFmtId="0" fontId="117" fillId="8" borderId="1" xfId="0" applyFont="1" applyFill="1" applyBorder="1" applyAlignment="1">
      <alignment horizontal="center" vertical="center" wrapText="1"/>
    </xf>
    <xf numFmtId="0" fontId="117" fillId="8" borderId="1" xfId="0" applyFont="1" applyFill="1" applyBorder="1" applyAlignment="1">
      <alignment horizontal="left" vertical="center" wrapText="1"/>
    </xf>
    <xf numFmtId="168" fontId="117" fillId="8" borderId="1" xfId="0" applyNumberFormat="1" applyFont="1" applyFill="1" applyBorder="1" applyAlignment="1">
      <alignment horizontal="center" vertical="center" wrapText="1"/>
    </xf>
    <xf numFmtId="0" fontId="72" fillId="8" borderId="5" xfId="0" applyFont="1" applyFill="1" applyBorder="1" applyAlignment="1">
      <alignment horizontal="left" vertical="top" wrapText="1"/>
    </xf>
    <xf numFmtId="0" fontId="75" fillId="8" borderId="1" xfId="4" applyFont="1" applyFill="1" applyBorder="1"/>
    <xf numFmtId="0" fontId="72" fillId="8" borderId="3" xfId="4" applyFont="1" applyFill="1" applyBorder="1" applyAlignment="1">
      <alignment horizontal="center" vertical="center"/>
    </xf>
    <xf numFmtId="169" fontId="72" fillId="8" borderId="1" xfId="4" applyNumberFormat="1" applyFont="1" applyFill="1" applyBorder="1" applyAlignment="1">
      <alignment horizontal="center" vertical="center" wrapText="1"/>
    </xf>
    <xf numFmtId="168" fontId="72" fillId="8" borderId="1" xfId="4" applyNumberFormat="1" applyFont="1" applyFill="1" applyBorder="1" applyAlignment="1">
      <alignment horizontal="center" vertical="center" wrapText="1"/>
    </xf>
    <xf numFmtId="0" fontId="3" fillId="0" borderId="1" xfId="4" applyFont="1" applyFill="1" applyBorder="1" applyAlignment="1">
      <alignment horizontal="left" vertical="center" wrapText="1"/>
    </xf>
    <xf numFmtId="0" fontId="117" fillId="8" borderId="1" xfId="0" applyFont="1" applyFill="1" applyBorder="1" applyAlignment="1">
      <alignment horizontal="left" vertical="top" wrapText="1"/>
    </xf>
    <xf numFmtId="0" fontId="117" fillId="8" borderId="1" xfId="0" applyFont="1" applyFill="1" applyBorder="1" applyAlignment="1">
      <alignment horizontal="justify" vertical="top" wrapText="1"/>
    </xf>
    <xf numFmtId="170" fontId="72" fillId="8" borderId="1" xfId="4" applyNumberFormat="1" applyFont="1" applyFill="1" applyBorder="1" applyAlignment="1">
      <alignment horizontal="center" vertical="center" wrapText="1"/>
    </xf>
    <xf numFmtId="0" fontId="75" fillId="8" borderId="1" xfId="4" applyFont="1" applyFill="1" applyBorder="1" applyAlignment="1">
      <alignment vertical="center"/>
    </xf>
    <xf numFmtId="0" fontId="3" fillId="8" borderId="1" xfId="4" applyFont="1" applyFill="1" applyBorder="1" applyAlignment="1">
      <alignment horizontal="left" vertical="center" wrapText="1"/>
    </xf>
    <xf numFmtId="0" fontId="118" fillId="0" borderId="1" xfId="4" applyFont="1" applyFill="1" applyBorder="1"/>
    <xf numFmtId="1" fontId="72" fillId="8" borderId="10" xfId="4" applyNumberFormat="1" applyFont="1" applyFill="1" applyBorder="1" applyAlignment="1">
      <alignment horizontal="center" vertical="center"/>
    </xf>
    <xf numFmtId="0" fontId="58" fillId="0" borderId="1" xfId="4" applyFont="1" applyFill="1" applyBorder="1" applyAlignment="1">
      <alignment vertical="center"/>
    </xf>
    <xf numFmtId="168" fontId="72" fillId="8" borderId="1" xfId="0" applyNumberFormat="1" applyFont="1" applyFill="1" applyBorder="1" applyAlignment="1">
      <alignment horizontal="center" vertical="center"/>
    </xf>
    <xf numFmtId="0" fontId="118" fillId="8" borderId="1" xfId="4" applyFont="1" applyFill="1" applyBorder="1"/>
    <xf numFmtId="0" fontId="72" fillId="8" borderId="2" xfId="4" applyFont="1" applyFill="1" applyBorder="1" applyAlignment="1">
      <alignment horizontal="center" vertical="center"/>
    </xf>
    <xf numFmtId="0" fontId="117" fillId="8" borderId="1" xfId="4" applyFont="1" applyFill="1" applyBorder="1" applyAlignment="1">
      <alignment horizontal="left" vertical="center" wrapText="1"/>
    </xf>
    <xf numFmtId="2" fontId="72" fillId="8" borderId="1" xfId="4" applyNumberFormat="1" applyFont="1" applyFill="1" applyBorder="1" applyAlignment="1">
      <alignment horizontal="left" vertical="center" wrapText="1"/>
    </xf>
    <xf numFmtId="0" fontId="117" fillId="8" borderId="1" xfId="4" applyFont="1" applyFill="1" applyBorder="1" applyAlignment="1">
      <alignment horizontal="center" vertical="center" wrapText="1"/>
    </xf>
    <xf numFmtId="168" fontId="72" fillId="0" borderId="1" xfId="4" applyNumberFormat="1" applyFont="1" applyFill="1" applyBorder="1" applyAlignment="1">
      <alignment vertical="center" wrapText="1"/>
    </xf>
    <xf numFmtId="0" fontId="75" fillId="8" borderId="0" xfId="4" applyFont="1" applyFill="1" applyBorder="1"/>
    <xf numFmtId="0" fontId="75" fillId="8" borderId="0" xfId="0" applyFont="1" applyFill="1" applyAlignment="1">
      <alignment horizontal="left" vertical="center" indent="2" readingOrder="1"/>
    </xf>
    <xf numFmtId="0" fontId="72" fillId="8" borderId="6" xfId="4" applyFont="1" applyFill="1" applyBorder="1" applyAlignment="1">
      <alignment vertical="center" wrapText="1"/>
    </xf>
    <xf numFmtId="168" fontId="72" fillId="8" borderId="1" xfId="4" applyNumberFormat="1" applyFont="1" applyFill="1" applyBorder="1" applyAlignment="1">
      <alignment vertical="center" wrapText="1"/>
    </xf>
    <xf numFmtId="0" fontId="72" fillId="8" borderId="0" xfId="4" applyFont="1" applyFill="1" applyBorder="1" applyAlignment="1">
      <alignment horizontal="center" vertical="center" wrapText="1"/>
    </xf>
    <xf numFmtId="0" fontId="58" fillId="8" borderId="10" xfId="4" applyFont="1" applyFill="1" applyBorder="1" applyAlignment="1">
      <alignment vertical="center"/>
    </xf>
    <xf numFmtId="165" fontId="72" fillId="8" borderId="1" xfId="4" applyNumberFormat="1" applyFont="1" applyFill="1" applyBorder="1" applyAlignment="1">
      <alignment horizontal="center" vertical="center" wrapText="1"/>
    </xf>
    <xf numFmtId="169" fontId="72" fillId="8" borderId="1" xfId="4" applyNumberFormat="1" applyFont="1" applyFill="1" applyBorder="1" applyAlignment="1">
      <alignment horizontal="left" vertical="center" wrapText="1"/>
    </xf>
    <xf numFmtId="0" fontId="57" fillId="8" borderId="1" xfId="4" applyFont="1" applyFill="1" applyBorder="1" applyAlignment="1">
      <alignment vertical="center" wrapText="1"/>
    </xf>
    <xf numFmtId="0" fontId="54" fillId="0" borderId="1" xfId="0" applyFont="1" applyFill="1" applyBorder="1" applyAlignment="1">
      <alignment horizontal="center" vertical="center" wrapText="1"/>
    </xf>
    <xf numFmtId="2" fontId="117" fillId="8" borderId="1" xfId="4" applyNumberFormat="1" applyFont="1" applyFill="1" applyBorder="1" applyAlignment="1">
      <alignment horizontal="left" vertical="center" wrapText="1"/>
    </xf>
    <xf numFmtId="173" fontId="72" fillId="8" borderId="1" xfId="1" applyNumberFormat="1" applyFont="1" applyFill="1" applyBorder="1" applyAlignment="1">
      <alignment horizontal="left" vertical="center" wrapText="1"/>
    </xf>
    <xf numFmtId="2" fontId="117" fillId="8" borderId="1" xfId="0" applyNumberFormat="1" applyFont="1" applyFill="1" applyBorder="1" applyAlignment="1">
      <alignment horizontal="left" vertical="center" wrapText="1"/>
    </xf>
    <xf numFmtId="1" fontId="117" fillId="8" borderId="1" xfId="0" applyNumberFormat="1" applyFont="1" applyFill="1" applyBorder="1" applyAlignment="1">
      <alignment horizontal="left" vertical="center" wrapText="1"/>
    </xf>
    <xf numFmtId="2" fontId="54" fillId="0" borderId="1" xfId="0" applyNumberFormat="1" applyFont="1" applyFill="1" applyBorder="1" applyAlignment="1">
      <alignment horizontal="center" vertical="center" wrapText="1"/>
    </xf>
    <xf numFmtId="16" fontId="1" fillId="7" borderId="1" xfId="0" applyNumberFormat="1" applyFont="1" applyFill="1" applyBorder="1" applyAlignment="1">
      <alignment horizontal="center" vertical="center"/>
    </xf>
    <xf numFmtId="1" fontId="10" fillId="7" borderId="1" xfId="0" applyNumberFormat="1" applyFont="1" applyFill="1" applyBorder="1" applyAlignment="1">
      <alignment horizontal="center" vertical="center"/>
    </xf>
    <xf numFmtId="0" fontId="79" fillId="0" borderId="1" xfId="0" applyFont="1" applyBorder="1" applyAlignment="1">
      <alignment horizontal="center" vertical="center"/>
    </xf>
    <xf numFmtId="168" fontId="80" fillId="0" borderId="1" xfId="0" applyNumberFormat="1" applyFont="1" applyBorder="1"/>
    <xf numFmtId="0" fontId="80" fillId="0" borderId="1" xfId="0" applyFont="1" applyBorder="1"/>
    <xf numFmtId="2" fontId="80" fillId="0" borderId="1" xfId="0" applyNumberFormat="1" applyFont="1" applyBorder="1"/>
    <xf numFmtId="0" fontId="80" fillId="0" borderId="1" xfId="0" applyFont="1" applyBorder="1" applyAlignment="1">
      <alignment wrapText="1"/>
    </xf>
    <xf numFmtId="0" fontId="3" fillId="0" borderId="0" xfId="4" applyFont="1" applyFill="1" applyBorder="1"/>
    <xf numFmtId="2" fontId="48" fillId="0" borderId="0" xfId="4" applyNumberFormat="1" applyFont="1" applyFill="1" applyBorder="1" applyAlignment="1">
      <alignment horizontal="center" vertical="center"/>
    </xf>
    <xf numFmtId="0" fontId="0" fillId="8" borderId="1" xfId="0" applyFill="1" applyBorder="1"/>
    <xf numFmtId="1" fontId="101" fillId="8" borderId="1" xfId="0" applyNumberFormat="1" applyFont="1" applyFill="1" applyBorder="1" applyAlignment="1">
      <alignment horizontal="center" wrapText="1"/>
    </xf>
    <xf numFmtId="1" fontId="101" fillId="8" borderId="1" xfId="0" applyNumberFormat="1" applyFont="1" applyFill="1" applyBorder="1" applyAlignment="1">
      <alignment wrapText="1"/>
    </xf>
    <xf numFmtId="0" fontId="96" fillId="8" borderId="1" xfId="0" applyFont="1" applyFill="1" applyBorder="1" applyAlignment="1">
      <alignment wrapText="1"/>
    </xf>
    <xf numFmtId="165" fontId="101" fillId="8" borderId="1" xfId="0" applyNumberFormat="1" applyFont="1" applyFill="1" applyBorder="1" applyAlignment="1">
      <alignment wrapText="1"/>
    </xf>
    <xf numFmtId="0" fontId="101" fillId="8" borderId="1" xfId="0" applyFont="1" applyFill="1" applyBorder="1" applyAlignment="1">
      <alignment wrapText="1"/>
    </xf>
    <xf numFmtId="2" fontId="120" fillId="8" borderId="1" xfId="0" applyNumberFormat="1" applyFont="1" applyFill="1" applyBorder="1" applyAlignment="1">
      <alignment horizontal="center" vertical="center"/>
    </xf>
    <xf numFmtId="2" fontId="101" fillId="8" borderId="1" xfId="0" applyNumberFormat="1" applyFont="1" applyFill="1" applyBorder="1" applyAlignment="1">
      <alignment wrapText="1"/>
    </xf>
    <xf numFmtId="0" fontId="49" fillId="8" borderId="1" xfId="0" applyFont="1" applyFill="1" applyBorder="1" applyAlignment="1">
      <alignment horizontal="left"/>
    </xf>
    <xf numFmtId="2" fontId="96" fillId="8" borderId="1" xfId="0" applyNumberFormat="1" applyFont="1" applyFill="1" applyBorder="1" applyAlignment="1">
      <alignment wrapText="1"/>
    </xf>
    <xf numFmtId="2" fontId="46" fillId="8" borderId="1" xfId="0" applyNumberFormat="1" applyFont="1" applyFill="1" applyBorder="1" applyAlignment="1">
      <alignment horizontal="center" vertical="center"/>
    </xf>
    <xf numFmtId="0" fontId="48" fillId="9" borderId="1" xfId="0" applyFont="1" applyFill="1" applyBorder="1" applyAlignment="1">
      <alignment horizontal="center" vertical="center"/>
    </xf>
    <xf numFmtId="2" fontId="48" fillId="9" borderId="1" xfId="0" applyNumberFormat="1" applyFont="1" applyFill="1" applyBorder="1" applyAlignment="1">
      <alignment horizontal="center" vertical="center"/>
    </xf>
    <xf numFmtId="2" fontId="8" fillId="9" borderId="1" xfId="0" applyNumberFormat="1" applyFont="1" applyFill="1" applyBorder="1" applyAlignment="1">
      <alignment horizontal="center" vertical="center"/>
    </xf>
    <xf numFmtId="165" fontId="48" fillId="8" borderId="1" xfId="0" applyNumberFormat="1" applyFont="1" applyFill="1" applyBorder="1" applyAlignment="1">
      <alignment horizontal="center" vertical="center"/>
    </xf>
    <xf numFmtId="2" fontId="48" fillId="8" borderId="1" xfId="0" applyNumberFormat="1" applyFont="1" applyFill="1" applyBorder="1" applyAlignment="1">
      <alignment horizontal="center" vertical="center" wrapText="1"/>
    </xf>
    <xf numFmtId="2" fontId="48" fillId="0" borderId="10" xfId="4" applyNumberFormat="1" applyFont="1" applyFill="1" applyBorder="1" applyAlignment="1">
      <alignment horizontal="center" vertical="center"/>
    </xf>
    <xf numFmtId="2" fontId="46" fillId="0" borderId="10" xfId="4" applyNumberFormat="1" applyFont="1" applyFill="1" applyBorder="1" applyAlignment="1">
      <alignment horizontal="center"/>
    </xf>
    <xf numFmtId="0" fontId="125" fillId="0" borderId="0" xfId="4" applyNumberFormat="1" applyFont="1" applyFill="1"/>
    <xf numFmtId="0" fontId="3" fillId="0" borderId="1" xfId="4" applyFont="1" applyFill="1" applyBorder="1"/>
    <xf numFmtId="0" fontId="96" fillId="8" borderId="2" xfId="0" applyFont="1" applyFill="1" applyBorder="1" applyAlignment="1">
      <alignment wrapText="1"/>
    </xf>
    <xf numFmtId="0" fontId="96" fillId="8" borderId="5" xfId="0" applyFont="1" applyFill="1" applyBorder="1" applyAlignment="1">
      <alignment wrapText="1"/>
    </xf>
    <xf numFmtId="2" fontId="48" fillId="8" borderId="0" xfId="0" applyNumberFormat="1" applyFont="1" applyFill="1" applyAlignment="1">
      <alignment horizontal="center" vertical="center"/>
    </xf>
    <xf numFmtId="0" fontId="46" fillId="0" borderId="1" xfId="0" applyFont="1" applyFill="1" applyBorder="1" applyAlignment="1">
      <alignment horizontal="left"/>
    </xf>
    <xf numFmtId="0" fontId="46" fillId="0" borderId="1" xfId="0" applyFont="1" applyFill="1" applyBorder="1" applyAlignment="1">
      <alignment horizontal="center" vertical="center" wrapText="1"/>
    </xf>
    <xf numFmtId="0" fontId="46" fillId="0" borderId="1" xfId="0" applyFont="1" applyFill="1" applyBorder="1" applyAlignment="1">
      <alignment horizontal="center" vertical="center"/>
    </xf>
    <xf numFmtId="0" fontId="127" fillId="0" borderId="0" xfId="4" applyFont="1" applyFill="1" applyAlignment="1">
      <alignment horizontal="center"/>
    </xf>
    <xf numFmtId="0" fontId="127" fillId="0" borderId="0" xfId="4" applyFont="1" applyFill="1"/>
    <xf numFmtId="0" fontId="101" fillId="8" borderId="1" xfId="0" applyFont="1" applyFill="1" applyBorder="1" applyAlignment="1">
      <alignment horizontal="right" wrapText="1"/>
    </xf>
    <xf numFmtId="0" fontId="126" fillId="8" borderId="0" xfId="4" applyFont="1" applyFill="1" applyAlignment="1">
      <alignment wrapText="1"/>
    </xf>
    <xf numFmtId="0" fontId="96" fillId="2" borderId="1" xfId="4" applyFont="1" applyFill="1" applyBorder="1" applyAlignment="1">
      <alignment horizontal="center" vertical="center" wrapText="1"/>
    </xf>
    <xf numFmtId="0" fontId="96" fillId="2" borderId="1" xfId="0" applyFont="1" applyFill="1" applyBorder="1" applyAlignment="1">
      <alignment wrapText="1"/>
    </xf>
    <xf numFmtId="2" fontId="96" fillId="2" borderId="10" xfId="4" applyNumberFormat="1" applyFont="1" applyFill="1" applyBorder="1" applyAlignment="1">
      <alignment horizontal="center" vertical="center" wrapText="1"/>
    </xf>
    <xf numFmtId="0" fontId="48" fillId="8" borderId="0" xfId="0" applyFont="1" applyFill="1" applyAlignment="1">
      <alignment horizontal="center" vertical="center"/>
    </xf>
    <xf numFmtId="0" fontId="87" fillId="8" borderId="1" xfId="0" applyFont="1" applyFill="1" applyBorder="1" applyAlignment="1">
      <alignment wrapText="1"/>
    </xf>
    <xf numFmtId="172" fontId="48" fillId="9" borderId="1" xfId="0" applyNumberFormat="1" applyFont="1" applyFill="1" applyBorder="1" applyAlignment="1">
      <alignment horizontal="center" vertical="center"/>
    </xf>
    <xf numFmtId="174" fontId="48" fillId="9" borderId="1" xfId="0" applyNumberFormat="1" applyFont="1" applyFill="1" applyBorder="1" applyAlignment="1">
      <alignment horizontal="center" vertical="center"/>
    </xf>
    <xf numFmtId="2" fontId="48" fillId="10" borderId="1" xfId="0" applyNumberFormat="1" applyFont="1" applyFill="1" applyBorder="1" applyAlignment="1">
      <alignment horizontal="center" vertical="center"/>
    </xf>
    <xf numFmtId="0" fontId="48" fillId="2" borderId="1" xfId="0" applyFont="1" applyFill="1" applyBorder="1" applyAlignment="1">
      <alignment horizontal="center" vertical="center"/>
    </xf>
    <xf numFmtId="172" fontId="48" fillId="2" borderId="1" xfId="0" applyNumberFormat="1" applyFont="1" applyFill="1" applyBorder="1" applyAlignment="1">
      <alignment horizontal="center" vertical="center"/>
    </xf>
    <xf numFmtId="0" fontId="128" fillId="8" borderId="1" xfId="0" applyFont="1" applyFill="1" applyBorder="1" applyAlignment="1">
      <alignment vertical="center"/>
    </xf>
    <xf numFmtId="0" fontId="46" fillId="8" borderId="1" xfId="0" applyFont="1" applyFill="1" applyBorder="1" applyAlignment="1">
      <alignment horizontal="center" vertical="center"/>
    </xf>
    <xf numFmtId="0" fontId="46" fillId="8" borderId="1" xfId="0" applyFont="1" applyFill="1" applyBorder="1" applyAlignment="1">
      <alignment horizontal="center" vertical="center" wrapText="1"/>
    </xf>
    <xf numFmtId="0" fontId="107" fillId="8" borderId="1" xfId="0" applyFont="1" applyFill="1" applyBorder="1" applyAlignment="1">
      <alignment vertical="center"/>
    </xf>
    <xf numFmtId="2" fontId="48" fillId="3" borderId="1" xfId="0" applyNumberFormat="1" applyFont="1" applyFill="1" applyBorder="1" applyAlignment="1">
      <alignment horizontal="center" vertical="center"/>
    </xf>
    <xf numFmtId="0" fontId="48" fillId="3" borderId="1" xfId="0" applyFont="1" applyFill="1" applyBorder="1" applyAlignment="1">
      <alignment horizontal="center" vertical="center"/>
    </xf>
    <xf numFmtId="0" fontId="1" fillId="8" borderId="0" xfId="0" applyFont="1" applyFill="1" applyAlignment="1">
      <alignment horizontal="center" vertical="center"/>
    </xf>
    <xf numFmtId="0" fontId="96" fillId="3" borderId="1" xfId="0" applyFont="1" applyFill="1" applyBorder="1" applyAlignment="1">
      <alignment horizontal="center" vertical="center" wrapText="1"/>
    </xf>
    <xf numFmtId="2" fontId="96" fillId="3" borderId="1" xfId="0" applyNumberFormat="1" applyFont="1" applyFill="1" applyBorder="1" applyAlignment="1">
      <alignment horizontal="center" vertical="center" wrapText="1"/>
    </xf>
    <xf numFmtId="2" fontId="101" fillId="8" borderId="1" xfId="0" applyNumberFormat="1" applyFont="1" applyFill="1" applyBorder="1" applyAlignment="1">
      <alignment horizontal="center" vertical="center"/>
    </xf>
    <xf numFmtId="1" fontId="101" fillId="8" borderId="1" xfId="0" applyNumberFormat="1" applyFont="1" applyFill="1" applyBorder="1" applyAlignment="1">
      <alignment horizontal="center" vertical="center" wrapText="1"/>
    </xf>
    <xf numFmtId="1" fontId="46" fillId="8" borderId="1" xfId="0" applyNumberFormat="1" applyFont="1" applyFill="1" applyBorder="1" applyAlignment="1">
      <alignment horizontal="center" vertical="center" wrapText="1"/>
    </xf>
    <xf numFmtId="0" fontId="96" fillId="8" borderId="1" xfId="0" applyFont="1" applyFill="1" applyBorder="1" applyAlignment="1">
      <alignment horizontal="center" vertical="center" wrapText="1"/>
    </xf>
    <xf numFmtId="0" fontId="101" fillId="8" borderId="1" xfId="0" applyFont="1" applyFill="1" applyBorder="1" applyAlignment="1">
      <alignment horizontal="center" vertical="center" wrapText="1"/>
    </xf>
    <xf numFmtId="2" fontId="101" fillId="8" borderId="1" xfId="0" applyNumberFormat="1" applyFont="1" applyFill="1" applyBorder="1" applyAlignment="1">
      <alignment horizontal="center" vertical="center" wrapText="1"/>
    </xf>
    <xf numFmtId="0" fontId="92" fillId="8" borderId="0" xfId="0" applyFont="1" applyFill="1" applyAlignment="1">
      <alignment horizontal="center" vertical="center"/>
    </xf>
    <xf numFmtId="165" fontId="101" fillId="8"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xf>
    <xf numFmtId="0" fontId="86" fillId="8" borderId="0" xfId="0" applyFont="1" applyFill="1" applyAlignment="1">
      <alignment horizontal="center" vertical="center"/>
    </xf>
    <xf numFmtId="0" fontId="96" fillId="10" borderId="1" xfId="0" applyFont="1" applyFill="1" applyBorder="1" applyAlignment="1">
      <alignment horizontal="center" vertical="center" wrapText="1"/>
    </xf>
    <xf numFmtId="2" fontId="101" fillId="8" borderId="0" xfId="0" applyNumberFormat="1" applyFont="1" applyFill="1" applyBorder="1" applyAlignment="1">
      <alignment horizontal="center" vertical="center" wrapText="1"/>
    </xf>
    <xf numFmtId="2" fontId="101" fillId="10" borderId="1" xfId="0" applyNumberFormat="1" applyFont="1" applyFill="1" applyBorder="1" applyAlignment="1">
      <alignment horizontal="center" vertical="center" wrapText="1"/>
    </xf>
    <xf numFmtId="2" fontId="46" fillId="8" borderId="1" xfId="0" applyNumberFormat="1" applyFont="1" applyFill="1" applyBorder="1" applyAlignment="1">
      <alignment horizontal="center" vertical="center" wrapText="1"/>
    </xf>
    <xf numFmtId="165" fontId="46" fillId="8" borderId="1" xfId="0" applyNumberFormat="1" applyFont="1" applyFill="1" applyBorder="1" applyAlignment="1">
      <alignment horizontal="center" vertical="center" wrapText="1"/>
    </xf>
    <xf numFmtId="0" fontId="13" fillId="8" borderId="0" xfId="0" applyFont="1" applyFill="1" applyAlignment="1">
      <alignment horizontal="center" vertical="center"/>
    </xf>
    <xf numFmtId="0" fontId="49" fillId="8" borderId="1" xfId="0" applyFont="1" applyFill="1" applyBorder="1" applyAlignment="1">
      <alignment horizontal="center" vertical="center"/>
    </xf>
    <xf numFmtId="2" fontId="96" fillId="8" borderId="1" xfId="0" applyNumberFormat="1" applyFont="1" applyFill="1" applyBorder="1" applyAlignment="1">
      <alignment horizontal="center" vertical="center" wrapText="1"/>
    </xf>
    <xf numFmtId="165" fontId="119" fillId="8" borderId="1" xfId="0" applyNumberFormat="1" applyFont="1" applyFill="1" applyBorder="1" applyAlignment="1">
      <alignment horizontal="center" vertical="center"/>
    </xf>
    <xf numFmtId="0" fontId="96" fillId="10" borderId="1" xfId="0" applyFont="1" applyFill="1" applyBorder="1" applyAlignment="1">
      <alignment horizontal="center" vertical="center"/>
    </xf>
    <xf numFmtId="2" fontId="96" fillId="10" borderId="1" xfId="0" applyNumberFormat="1" applyFont="1" applyFill="1" applyBorder="1" applyAlignment="1">
      <alignment horizontal="center" vertical="center"/>
    </xf>
    <xf numFmtId="0" fontId="48" fillId="10" borderId="1" xfId="0" applyFont="1" applyFill="1" applyBorder="1" applyAlignment="1">
      <alignment horizontal="center" vertical="center" wrapText="1"/>
    </xf>
    <xf numFmtId="2" fontId="46" fillId="10" borderId="1" xfId="0" applyNumberFormat="1" applyFont="1" applyFill="1" applyBorder="1" applyAlignment="1">
      <alignment horizontal="center" vertical="center" wrapText="1"/>
    </xf>
    <xf numFmtId="2" fontId="101" fillId="10" borderId="10" xfId="0" applyNumberFormat="1" applyFont="1" applyFill="1" applyBorder="1" applyAlignment="1">
      <alignment horizontal="center" vertical="center" wrapText="1"/>
    </xf>
    <xf numFmtId="2" fontId="101" fillId="10" borderId="1" xfId="0" applyNumberFormat="1" applyFont="1" applyFill="1" applyBorder="1" applyAlignment="1">
      <alignment horizontal="center" vertical="center"/>
    </xf>
    <xf numFmtId="2" fontId="46" fillId="10" borderId="1" xfId="0" applyNumberFormat="1" applyFont="1" applyFill="1" applyBorder="1" applyAlignment="1">
      <alignment horizontal="center" vertical="center"/>
    </xf>
    <xf numFmtId="0" fontId="46" fillId="10" borderId="1" xfId="0" applyFont="1" applyFill="1" applyBorder="1" applyAlignment="1">
      <alignment horizontal="center" vertical="center" wrapText="1"/>
    </xf>
    <xf numFmtId="1" fontId="101" fillId="8" borderId="1" xfId="4" applyNumberFormat="1" applyFont="1" applyFill="1" applyBorder="1" applyAlignment="1">
      <alignment horizontal="right" vertical="center" wrapText="1"/>
    </xf>
    <xf numFmtId="2" fontId="101" fillId="8" borderId="1" xfId="4" applyNumberFormat="1" applyFont="1" applyFill="1" applyBorder="1" applyAlignment="1">
      <alignment horizontal="right" vertical="center" wrapText="1"/>
    </xf>
    <xf numFmtId="168" fontId="124" fillId="8" borderId="1" xfId="0" applyNumberFormat="1" applyFont="1" applyFill="1" applyBorder="1" applyAlignment="1">
      <alignment horizontal="right"/>
    </xf>
    <xf numFmtId="2" fontId="46" fillId="8" borderId="1" xfId="4" applyNumberFormat="1" applyFont="1" applyFill="1" applyBorder="1" applyAlignment="1">
      <alignment horizontal="right" vertical="center"/>
    </xf>
    <xf numFmtId="168" fontId="123" fillId="8" borderId="1" xfId="0" applyNumberFormat="1" applyFont="1" applyFill="1" applyBorder="1" applyAlignment="1">
      <alignment horizontal="right"/>
    </xf>
    <xf numFmtId="2" fontId="48" fillId="8" borderId="1" xfId="4" applyNumberFormat="1" applyFont="1" applyFill="1" applyBorder="1" applyAlignment="1">
      <alignment horizontal="right" vertical="center"/>
    </xf>
    <xf numFmtId="0" fontId="3" fillId="8" borderId="1" xfId="4" applyFont="1" applyFill="1" applyBorder="1"/>
    <xf numFmtId="168" fontId="107" fillId="8" borderId="1" xfId="0" applyNumberFormat="1" applyFont="1" applyFill="1" applyBorder="1" applyAlignment="1">
      <alignment vertical="center"/>
    </xf>
    <xf numFmtId="169" fontId="107" fillId="8" borderId="1" xfId="0" applyNumberFormat="1" applyFont="1" applyFill="1" applyBorder="1" applyAlignment="1">
      <alignment vertical="center"/>
    </xf>
    <xf numFmtId="0" fontId="107" fillId="8" borderId="1" xfId="0" applyFont="1" applyFill="1" applyBorder="1" applyAlignment="1">
      <alignment horizontal="right"/>
    </xf>
    <xf numFmtId="165" fontId="48" fillId="8" borderId="1" xfId="4" applyNumberFormat="1" applyFont="1" applyFill="1" applyBorder="1" applyAlignment="1">
      <alignment vertical="center"/>
    </xf>
    <xf numFmtId="170" fontId="107" fillId="8" borderId="1" xfId="0" applyNumberFormat="1" applyFont="1" applyFill="1" applyBorder="1" applyAlignment="1">
      <alignment vertical="center"/>
    </xf>
    <xf numFmtId="0" fontId="55" fillId="8" borderId="1" xfId="4" applyFont="1" applyFill="1" applyBorder="1" applyAlignment="1">
      <alignment horizontal="right"/>
    </xf>
    <xf numFmtId="2" fontId="107" fillId="8" borderId="1" xfId="0" applyNumberFormat="1" applyFont="1" applyFill="1" applyBorder="1" applyAlignment="1">
      <alignment vertical="center"/>
    </xf>
    <xf numFmtId="2" fontId="62" fillId="8" borderId="1" xfId="0" applyNumberFormat="1" applyFont="1" applyFill="1" applyBorder="1" applyAlignment="1">
      <alignment horizontal="center" vertical="center" wrapText="1"/>
    </xf>
    <xf numFmtId="2" fontId="62" fillId="8" borderId="1" xfId="0" applyNumberFormat="1" applyFont="1" applyFill="1" applyBorder="1" applyAlignment="1">
      <alignment horizontal="right" vertical="center"/>
    </xf>
    <xf numFmtId="0" fontId="62" fillId="8" borderId="1" xfId="0" applyFont="1" applyFill="1" applyBorder="1"/>
    <xf numFmtId="0" fontId="62" fillId="8" borderId="1" xfId="0" applyFont="1" applyFill="1" applyBorder="1" applyAlignment="1">
      <alignment horizontal="right" vertical="center"/>
    </xf>
    <xf numFmtId="0" fontId="107" fillId="8" borderId="5" xfId="0" applyFont="1" applyFill="1" applyBorder="1" applyAlignment="1">
      <alignment vertical="center"/>
    </xf>
    <xf numFmtId="1" fontId="46" fillId="8" borderId="1" xfId="4" applyNumberFormat="1" applyFont="1" applyFill="1" applyBorder="1" applyAlignment="1">
      <alignment horizontal="right" vertical="center"/>
    </xf>
    <xf numFmtId="0" fontId="48" fillId="0" borderId="1" xfId="0" applyFont="1" applyBorder="1"/>
    <xf numFmtId="168" fontId="48" fillId="0" borderId="1" xfId="0" applyNumberFormat="1" applyFont="1" applyBorder="1"/>
    <xf numFmtId="168" fontId="48" fillId="0" borderId="0" xfId="0" applyNumberFormat="1" applyFont="1" applyAlignment="1">
      <alignment horizontal="center"/>
    </xf>
    <xf numFmtId="168" fontId="0" fillId="0" borderId="0" xfId="0" applyNumberFormat="1" applyBorder="1" applyAlignment="1">
      <alignment horizontal="center"/>
    </xf>
    <xf numFmtId="0" fontId="0" fillId="0" borderId="0" xfId="0" applyAlignment="1"/>
    <xf numFmtId="168" fontId="48" fillId="0" borderId="0" xfId="0" applyNumberFormat="1" applyFont="1" applyBorder="1" applyAlignment="1">
      <alignment horizontal="center"/>
    </xf>
    <xf numFmtId="0" fontId="48" fillId="0" borderId="0" xfId="0" applyFont="1" applyBorder="1" applyAlignment="1"/>
    <xf numFmtId="0" fontId="48" fillId="0" borderId="0" xfId="0" applyFont="1" applyAlignment="1"/>
    <xf numFmtId="0" fontId="54" fillId="0" borderId="0" xfId="4" applyFont="1" applyFill="1" applyAlignment="1">
      <alignment horizontal="center"/>
    </xf>
    <xf numFmtId="0" fontId="54" fillId="0" borderId="0" xfId="4" applyFont="1" applyFill="1" applyAlignment="1">
      <alignment horizontal="center" wrapText="1"/>
    </xf>
    <xf numFmtId="0" fontId="46" fillId="0" borderId="0" xfId="4" applyFont="1" applyFill="1" applyAlignment="1">
      <alignment horizontal="center"/>
    </xf>
    <xf numFmtId="0" fontId="46" fillId="0" borderId="0" xfId="4" applyFont="1" applyFill="1" applyBorder="1" applyAlignment="1">
      <alignment horizontal="center"/>
    </xf>
    <xf numFmtId="0" fontId="46" fillId="0" borderId="1" xfId="4" applyFont="1" applyFill="1" applyBorder="1" applyAlignment="1">
      <alignment horizontal="center" vertical="center"/>
    </xf>
    <xf numFmtId="2" fontId="46" fillId="0" borderId="1" xfId="4" applyNumberFormat="1" applyFont="1" applyFill="1" applyBorder="1" applyAlignment="1">
      <alignment horizontal="center"/>
    </xf>
    <xf numFmtId="0" fontId="127" fillId="0" borderId="1" xfId="4" applyFont="1" applyFill="1" applyBorder="1"/>
    <xf numFmtId="0" fontId="46" fillId="8" borderId="1" xfId="0" applyFont="1" applyFill="1" applyBorder="1" applyAlignment="1">
      <alignment horizontal="center" vertical="center"/>
    </xf>
    <xf numFmtId="0" fontId="62" fillId="8" borderId="5" xfId="0" applyFont="1" applyFill="1" applyBorder="1" applyAlignment="1">
      <alignment horizontal="center" vertical="center"/>
    </xf>
    <xf numFmtId="2" fontId="62" fillId="8" borderId="1" xfId="0" applyNumberFormat="1" applyFont="1" applyFill="1" applyBorder="1" applyAlignment="1">
      <alignment horizontal="center" vertical="center"/>
    </xf>
    <xf numFmtId="0" fontId="62" fillId="8" borderId="1" xfId="0" applyFont="1" applyFill="1" applyBorder="1" applyAlignment="1">
      <alignment horizontal="center" vertical="center"/>
    </xf>
    <xf numFmtId="168" fontId="131" fillId="3" borderId="1" xfId="0" applyNumberFormat="1" applyFont="1" applyFill="1" applyBorder="1" applyAlignment="1">
      <alignment horizontal="center" vertical="center"/>
    </xf>
    <xf numFmtId="168" fontId="132" fillId="3" borderId="1" xfId="0" applyNumberFormat="1" applyFont="1" applyFill="1" applyBorder="1" applyAlignment="1">
      <alignment horizontal="center" vertical="center"/>
    </xf>
    <xf numFmtId="172" fontId="133" fillId="11" borderId="1" xfId="0" applyNumberFormat="1" applyFont="1" applyFill="1" applyBorder="1" applyAlignment="1">
      <alignment horizontal="center" vertical="center"/>
    </xf>
    <xf numFmtId="168" fontId="133" fillId="11" borderId="1" xfId="0" applyNumberFormat="1" applyFont="1" applyFill="1" applyBorder="1" applyAlignment="1">
      <alignment horizontal="center" vertical="center"/>
    </xf>
    <xf numFmtId="174" fontId="133" fillId="11" borderId="1" xfId="0" applyNumberFormat="1" applyFont="1" applyFill="1" applyBorder="1" applyAlignment="1">
      <alignment horizontal="center" vertical="center" wrapText="1"/>
    </xf>
    <xf numFmtId="174" fontId="133" fillId="11" borderId="1" xfId="0" applyNumberFormat="1" applyFont="1" applyFill="1" applyBorder="1" applyAlignment="1">
      <alignment horizontal="center" vertical="center"/>
    </xf>
    <xf numFmtId="2" fontId="46" fillId="11" borderId="1" xfId="0" applyNumberFormat="1" applyFont="1" applyFill="1" applyBorder="1" applyAlignment="1">
      <alignment horizontal="center" vertical="center"/>
    </xf>
    <xf numFmtId="168" fontId="131" fillId="11" borderId="1" xfId="0" applyNumberFormat="1" applyFont="1" applyFill="1" applyBorder="1" applyAlignment="1">
      <alignment horizontal="center" vertical="center"/>
    </xf>
    <xf numFmtId="172" fontId="133" fillId="10" borderId="1" xfId="0" applyNumberFormat="1" applyFont="1" applyFill="1" applyBorder="1" applyAlignment="1">
      <alignment horizontal="center" vertical="center"/>
    </xf>
    <xf numFmtId="172" fontId="133" fillId="10" borderId="1" xfId="0" applyNumberFormat="1" applyFont="1" applyFill="1" applyBorder="1" applyAlignment="1">
      <alignment horizontal="center" vertical="center" wrapText="1"/>
    </xf>
    <xf numFmtId="168" fontId="133" fillId="10" borderId="1" xfId="0" applyNumberFormat="1" applyFont="1" applyFill="1" applyBorder="1" applyAlignment="1">
      <alignment horizontal="center" vertical="center"/>
    </xf>
    <xf numFmtId="174" fontId="133" fillId="10" borderId="1" xfId="0" applyNumberFormat="1" applyFont="1" applyFill="1" applyBorder="1" applyAlignment="1">
      <alignment horizontal="center" vertical="center"/>
    </xf>
    <xf numFmtId="174" fontId="133" fillId="10" borderId="1" xfId="0" applyNumberFormat="1" applyFont="1" applyFill="1" applyBorder="1" applyAlignment="1">
      <alignment horizontal="center" vertical="center" wrapText="1"/>
    </xf>
    <xf numFmtId="168" fontId="133" fillId="10" borderId="1" xfId="0" applyNumberFormat="1" applyFont="1" applyFill="1" applyBorder="1" applyAlignment="1">
      <alignment horizontal="center" vertical="center" wrapText="1"/>
    </xf>
    <xf numFmtId="172" fontId="48" fillId="10" borderId="1" xfId="0" applyNumberFormat="1" applyFont="1" applyFill="1" applyBorder="1" applyAlignment="1">
      <alignment horizontal="center" vertical="center"/>
    </xf>
    <xf numFmtId="172" fontId="133" fillId="4" borderId="1" xfId="0" applyNumberFormat="1" applyFont="1" applyFill="1" applyBorder="1" applyAlignment="1">
      <alignment horizontal="center" vertical="center"/>
    </xf>
    <xf numFmtId="168" fontId="133" fillId="4" borderId="1" xfId="0" applyNumberFormat="1" applyFont="1" applyFill="1" applyBorder="1" applyAlignment="1">
      <alignment horizontal="center" vertical="center"/>
    </xf>
    <xf numFmtId="2" fontId="48" fillId="4" borderId="1" xfId="0" applyNumberFormat="1" applyFont="1" applyFill="1" applyBorder="1" applyAlignment="1">
      <alignment horizontal="center" vertical="center"/>
    </xf>
    <xf numFmtId="174" fontId="133" fillId="4" borderId="1" xfId="0" applyNumberFormat="1" applyFont="1" applyFill="1" applyBorder="1" applyAlignment="1">
      <alignment horizontal="center" vertical="center"/>
    </xf>
    <xf numFmtId="172" fontId="133" fillId="4" borderId="1" xfId="0" applyNumberFormat="1" applyFont="1" applyFill="1" applyBorder="1" applyAlignment="1">
      <alignment horizontal="center" vertical="center" wrapText="1"/>
    </xf>
    <xf numFmtId="174" fontId="133" fillId="4" borderId="1" xfId="0" applyNumberFormat="1" applyFont="1" applyFill="1" applyBorder="1" applyAlignment="1">
      <alignment horizontal="center" vertical="center" wrapText="1"/>
    </xf>
    <xf numFmtId="2" fontId="46" fillId="4" borderId="1" xfId="0" applyNumberFormat="1" applyFont="1" applyFill="1" applyBorder="1" applyAlignment="1">
      <alignment horizontal="center" vertical="center"/>
    </xf>
    <xf numFmtId="168" fontId="131" fillId="12" borderId="1" xfId="0" applyNumberFormat="1" applyFont="1" applyFill="1" applyBorder="1" applyAlignment="1">
      <alignment horizontal="center" vertical="center"/>
    </xf>
    <xf numFmtId="2" fontId="46" fillId="12" borderId="1" xfId="0" applyNumberFormat="1" applyFont="1" applyFill="1" applyBorder="1" applyAlignment="1">
      <alignment horizontal="center" vertical="center"/>
    </xf>
    <xf numFmtId="2" fontId="101" fillId="13" borderId="1" xfId="0" applyNumberFormat="1" applyFont="1" applyFill="1" applyBorder="1" applyAlignment="1">
      <alignment horizontal="center" vertical="center" wrapText="1"/>
    </xf>
    <xf numFmtId="168" fontId="134" fillId="0" borderId="1" xfId="0" applyNumberFormat="1" applyFont="1" applyBorder="1" applyAlignment="1">
      <alignment horizontal="center"/>
    </xf>
    <xf numFmtId="1" fontId="107" fillId="8" borderId="1" xfId="0" applyNumberFormat="1" applyFont="1" applyFill="1" applyBorder="1" applyAlignment="1">
      <alignment horizontal="center" vertical="center"/>
    </xf>
    <xf numFmtId="1" fontId="107" fillId="8" borderId="1" xfId="0" applyNumberFormat="1" applyFont="1" applyFill="1" applyBorder="1" applyAlignment="1">
      <alignment horizontal="center" vertical="center" wrapText="1"/>
    </xf>
    <xf numFmtId="2" fontId="107" fillId="8" borderId="1" xfId="0" applyNumberFormat="1" applyFont="1" applyFill="1" applyBorder="1" applyAlignment="1">
      <alignment horizontal="center" vertical="center" wrapText="1"/>
    </xf>
    <xf numFmtId="0" fontId="107" fillId="8" borderId="1" xfId="0" applyFont="1" applyFill="1" applyBorder="1" applyAlignment="1">
      <alignment horizontal="center" vertical="center"/>
    </xf>
    <xf numFmtId="1" fontId="46" fillId="8" borderId="1" xfId="4" applyNumberFormat="1" applyFont="1" applyFill="1" applyBorder="1" applyAlignment="1">
      <alignment horizontal="center" vertical="center"/>
    </xf>
    <xf numFmtId="168" fontId="130" fillId="8" borderId="1" xfId="0" applyNumberFormat="1" applyFont="1" applyFill="1" applyBorder="1" applyAlignment="1">
      <alignment horizontal="center" vertical="center"/>
    </xf>
    <xf numFmtId="169" fontId="122" fillId="8" borderId="1" xfId="0" applyNumberFormat="1" applyFont="1" applyFill="1" applyBorder="1" applyAlignment="1">
      <alignment horizontal="center" vertical="center"/>
    </xf>
    <xf numFmtId="171" fontId="55" fillId="0" borderId="1" xfId="0" applyNumberFormat="1" applyFont="1" applyBorder="1" applyAlignment="1"/>
    <xf numFmtId="171" fontId="55" fillId="0" borderId="0" xfId="0" applyNumberFormat="1" applyFont="1" applyBorder="1" applyAlignment="1"/>
    <xf numFmtId="168" fontId="101" fillId="8" borderId="1" xfId="0" applyNumberFormat="1" applyFont="1" applyFill="1" applyBorder="1" applyAlignment="1">
      <alignment horizontal="center" vertical="center" wrapText="1"/>
    </xf>
    <xf numFmtId="2" fontId="62" fillId="0" borderId="1" xfId="0" applyNumberFormat="1" applyFont="1" applyBorder="1" applyAlignment="1">
      <alignment horizontal="center" vertical="center"/>
    </xf>
    <xf numFmtId="0" fontId="62" fillId="0" borderId="1" xfId="0" applyFont="1" applyBorder="1" applyAlignment="1">
      <alignment horizontal="center" vertical="center"/>
    </xf>
    <xf numFmtId="0" fontId="107" fillId="0" borderId="1" xfId="0" applyFont="1" applyBorder="1" applyAlignment="1">
      <alignment horizontal="center" vertical="center"/>
    </xf>
    <xf numFmtId="172" fontId="62" fillId="8" borderId="1" xfId="0" applyNumberFormat="1" applyFont="1" applyFill="1" applyBorder="1" applyAlignment="1">
      <alignment horizontal="center" vertical="center"/>
    </xf>
    <xf numFmtId="1" fontId="101" fillId="8" borderId="1" xfId="4" quotePrefix="1" applyNumberFormat="1" applyFont="1" applyFill="1" applyBorder="1" applyAlignment="1">
      <alignment horizontal="center" vertical="center" wrapText="1"/>
    </xf>
    <xf numFmtId="2" fontId="101" fillId="8" borderId="1" xfId="4" quotePrefix="1" applyNumberFormat="1" applyFont="1" applyFill="1" applyBorder="1" applyAlignment="1">
      <alignment horizontal="center" vertical="center" wrapText="1"/>
    </xf>
    <xf numFmtId="2" fontId="96" fillId="10" borderId="1" xfId="0" applyNumberFormat="1" applyFont="1" applyFill="1" applyBorder="1" applyAlignment="1">
      <alignment horizontal="center" vertical="center" wrapText="1"/>
    </xf>
    <xf numFmtId="172" fontId="46" fillId="9" borderId="1" xfId="0" applyNumberFormat="1" applyFont="1" applyFill="1" applyBorder="1" applyAlignment="1">
      <alignment horizontal="center" vertical="center"/>
    </xf>
    <xf numFmtId="172" fontId="101" fillId="8" borderId="1" xfId="0" applyNumberFormat="1" applyFont="1" applyFill="1" applyBorder="1" applyAlignment="1">
      <alignment horizontal="center" vertical="center" wrapText="1"/>
    </xf>
    <xf numFmtId="167" fontId="101" fillId="13" borderId="1" xfId="0" applyNumberFormat="1" applyFont="1" applyFill="1" applyBorder="1" applyAlignment="1">
      <alignment horizontal="center" vertical="center" wrapText="1"/>
    </xf>
    <xf numFmtId="168" fontId="55" fillId="8" borderId="1" xfId="4" applyNumberFormat="1" applyFont="1" applyFill="1" applyBorder="1" applyAlignment="1">
      <alignment horizontal="right"/>
    </xf>
    <xf numFmtId="2" fontId="46" fillId="0" borderId="1" xfId="4" applyNumberFormat="1" applyFont="1" applyFill="1" applyBorder="1" applyAlignment="1">
      <alignment horizontal="center" vertical="center"/>
    </xf>
    <xf numFmtId="168" fontId="124" fillId="0" borderId="1" xfId="0" applyNumberFormat="1" applyFont="1" applyBorder="1" applyAlignment="1">
      <alignment horizontal="center"/>
    </xf>
    <xf numFmtId="168" fontId="107" fillId="0" borderId="1" xfId="0" applyNumberFormat="1" applyFont="1" applyBorder="1" applyAlignment="1">
      <alignment horizontal="center" vertical="center"/>
    </xf>
    <xf numFmtId="168" fontId="107" fillId="8" borderId="1" xfId="0" applyNumberFormat="1" applyFont="1" applyFill="1" applyBorder="1" applyAlignment="1">
      <alignment horizontal="center" vertical="center"/>
    </xf>
    <xf numFmtId="176" fontId="124" fillId="0" borderId="0" xfId="0" applyNumberFormat="1" applyFont="1"/>
    <xf numFmtId="1" fontId="96" fillId="8" borderId="1" xfId="4" applyNumberFormat="1" applyFont="1" applyFill="1" applyBorder="1" applyAlignment="1">
      <alignment horizontal="right" vertical="center" wrapText="1"/>
    </xf>
    <xf numFmtId="176" fontId="123" fillId="0" borderId="0" xfId="0" applyNumberFormat="1" applyFont="1"/>
    <xf numFmtId="1" fontId="48" fillId="8" borderId="1" xfId="4" applyNumberFormat="1" applyFont="1" applyFill="1" applyBorder="1" applyAlignment="1">
      <alignment horizontal="center" vertical="center"/>
    </xf>
    <xf numFmtId="0" fontId="54" fillId="8" borderId="1" xfId="4" applyFont="1" applyFill="1" applyBorder="1" applyAlignment="1">
      <alignment horizontal="right"/>
    </xf>
    <xf numFmtId="168" fontId="122" fillId="0" borderId="1" xfId="0" applyNumberFormat="1" applyFont="1" applyBorder="1" applyAlignment="1">
      <alignment vertical="center"/>
    </xf>
    <xf numFmtId="0" fontId="49" fillId="8" borderId="1" xfId="0" applyFont="1" applyFill="1" applyBorder="1" applyAlignment="1">
      <alignment horizontal="center" vertical="center" wrapText="1"/>
    </xf>
    <xf numFmtId="0" fontId="87" fillId="2" borderId="1" xfId="0" applyFont="1" applyFill="1" applyBorder="1" applyAlignment="1">
      <alignment wrapText="1"/>
    </xf>
    <xf numFmtId="2" fontId="87" fillId="10" borderId="1" xfId="0" applyNumberFormat="1" applyFont="1" applyFill="1" applyBorder="1" applyAlignment="1">
      <alignment horizontal="center" vertical="center"/>
    </xf>
    <xf numFmtId="0" fontId="48" fillId="8" borderId="10" xfId="0" applyFont="1" applyFill="1" applyBorder="1" applyAlignment="1">
      <alignment horizontal="center" vertical="center"/>
    </xf>
    <xf numFmtId="0" fontId="48" fillId="8" borderId="9" xfId="0" applyFont="1" applyFill="1" applyBorder="1" applyAlignment="1">
      <alignment horizontal="center" vertical="center"/>
    </xf>
    <xf numFmtId="0" fontId="48" fillId="8" borderId="11" xfId="0" applyFont="1" applyFill="1" applyBorder="1" applyAlignment="1">
      <alignment horizontal="center" vertical="center"/>
    </xf>
    <xf numFmtId="172" fontId="87" fillId="10" borderId="1" xfId="0" applyNumberFormat="1" applyFont="1" applyFill="1" applyBorder="1" applyAlignment="1">
      <alignment horizontal="center" vertical="center" wrapText="1"/>
    </xf>
    <xf numFmtId="172" fontId="87" fillId="10" borderId="1" xfId="0" applyNumberFormat="1" applyFont="1" applyFill="1" applyBorder="1" applyAlignment="1">
      <alignment horizontal="center" vertical="center"/>
    </xf>
    <xf numFmtId="2" fontId="135" fillId="10" borderId="1" xfId="0" applyNumberFormat="1" applyFont="1" applyFill="1" applyBorder="1" applyAlignment="1">
      <alignment horizontal="center" vertical="center"/>
    </xf>
    <xf numFmtId="0" fontId="108" fillId="0" borderId="16" xfId="0" applyFont="1" applyBorder="1" applyAlignment="1">
      <alignment wrapText="1"/>
    </xf>
    <xf numFmtId="168" fontId="108" fillId="0" borderId="16" xfId="0" applyNumberFormat="1" applyFont="1" applyBorder="1" applyAlignment="1">
      <alignment wrapText="1"/>
    </xf>
    <xf numFmtId="172" fontId="108" fillId="0" borderId="16" xfId="0" applyNumberFormat="1" applyFont="1" applyBorder="1" applyAlignment="1">
      <alignment wrapText="1"/>
    </xf>
    <xf numFmtId="174" fontId="108" fillId="0" borderId="16" xfId="0" applyNumberFormat="1" applyFont="1" applyBorder="1" applyAlignment="1">
      <alignment wrapText="1"/>
    </xf>
    <xf numFmtId="0" fontId="108" fillId="0" borderId="17" xfId="0" applyFont="1" applyBorder="1" applyAlignment="1">
      <alignment wrapText="1"/>
    </xf>
    <xf numFmtId="0" fontId="108" fillId="0" borderId="18" xfId="0" applyFont="1" applyBorder="1" applyAlignment="1">
      <alignment wrapText="1"/>
    </xf>
    <xf numFmtId="0" fontId="0" fillId="0" borderId="16" xfId="0" applyBorder="1" applyAlignment="1">
      <alignment wrapText="1"/>
    </xf>
    <xf numFmtId="0" fontId="119" fillId="0" borderId="16" xfId="0" applyFont="1" applyBorder="1" applyAlignment="1">
      <alignment horizontal="center" vertical="center" wrapText="1"/>
    </xf>
    <xf numFmtId="0" fontId="108" fillId="0" borderId="23" xfId="0" applyFont="1" applyBorder="1" applyAlignment="1">
      <alignment wrapText="1"/>
    </xf>
    <xf numFmtId="0" fontId="119" fillId="0" borderId="20" xfId="0" applyFont="1" applyBorder="1" applyAlignment="1">
      <alignment horizontal="center" vertical="center" wrapText="1"/>
    </xf>
    <xf numFmtId="170" fontId="108" fillId="0" borderId="16" xfId="0" applyNumberFormat="1" applyFont="1" applyBorder="1" applyAlignment="1">
      <alignment wrapText="1"/>
    </xf>
    <xf numFmtId="175" fontId="108" fillId="0" borderId="16" xfId="0" applyNumberFormat="1" applyFont="1" applyBorder="1" applyAlignment="1">
      <alignment wrapText="1"/>
    </xf>
    <xf numFmtId="168" fontId="108" fillId="0" borderId="16" xfId="0" applyNumberFormat="1" applyFont="1" applyBorder="1" applyAlignment="1">
      <alignment horizontal="right" vertical="center" wrapText="1"/>
    </xf>
    <xf numFmtId="172" fontId="108" fillId="0" borderId="16" xfId="0" applyNumberFormat="1" applyFont="1" applyBorder="1" applyAlignment="1">
      <alignment horizontal="right" vertical="center" wrapText="1"/>
    </xf>
    <xf numFmtId="174" fontId="108" fillId="0" borderId="16" xfId="0" applyNumberFormat="1" applyFont="1" applyBorder="1" applyAlignment="1">
      <alignment horizontal="right" vertical="center" wrapText="1"/>
    </xf>
    <xf numFmtId="0" fontId="108" fillId="0" borderId="16" xfId="0" applyFont="1" applyBorder="1" applyAlignment="1">
      <alignment horizontal="right" vertical="center" wrapText="1"/>
    </xf>
    <xf numFmtId="170" fontId="136" fillId="0" borderId="16" xfId="0" applyNumberFormat="1" applyFont="1" applyBorder="1" applyAlignment="1">
      <alignment wrapText="1"/>
    </xf>
    <xf numFmtId="170" fontId="108" fillId="0" borderId="16" xfId="0" applyNumberFormat="1" applyFont="1" applyBorder="1" applyAlignment="1">
      <alignment horizontal="right" vertical="center" wrapText="1"/>
    </xf>
    <xf numFmtId="168" fontId="108" fillId="0" borderId="23" xfId="0" applyNumberFormat="1" applyFont="1" applyBorder="1" applyAlignment="1">
      <alignment wrapText="1"/>
    </xf>
    <xf numFmtId="172" fontId="108" fillId="0" borderId="23" xfId="0" applyNumberFormat="1" applyFont="1" applyBorder="1" applyAlignment="1">
      <alignment wrapText="1"/>
    </xf>
    <xf numFmtId="172" fontId="108" fillId="0" borderId="0" xfId="0" applyNumberFormat="1" applyFont="1" applyBorder="1" applyAlignment="1">
      <alignment wrapText="1"/>
    </xf>
    <xf numFmtId="168" fontId="108" fillId="0" borderId="0" xfId="0" applyNumberFormat="1" applyFont="1" applyBorder="1" applyAlignment="1">
      <alignment wrapText="1"/>
    </xf>
    <xf numFmtId="170" fontId="108" fillId="0" borderId="0" xfId="0" applyNumberFormat="1" applyFont="1" applyBorder="1" applyAlignment="1">
      <alignment wrapText="1"/>
    </xf>
    <xf numFmtId="0" fontId="0" fillId="0" borderId="0" xfId="0" applyBorder="1" applyAlignment="1">
      <alignment wrapText="1"/>
    </xf>
    <xf numFmtId="170" fontId="119" fillId="0" borderId="16" xfId="0" applyNumberFormat="1" applyFont="1" applyBorder="1" applyAlignment="1">
      <alignment wrapText="1"/>
    </xf>
    <xf numFmtId="168" fontId="108" fillId="0" borderId="18" xfId="0" applyNumberFormat="1" applyFont="1" applyBorder="1" applyAlignment="1">
      <alignment wrapText="1"/>
    </xf>
    <xf numFmtId="172" fontId="108" fillId="0" borderId="18" xfId="0" applyNumberFormat="1" applyFont="1" applyBorder="1" applyAlignment="1">
      <alignment wrapText="1"/>
    </xf>
    <xf numFmtId="174" fontId="108" fillId="0" borderId="18" xfId="0" applyNumberFormat="1" applyFont="1" applyBorder="1" applyAlignment="1">
      <alignment wrapText="1"/>
    </xf>
    <xf numFmtId="0" fontId="0" fillId="0" borderId="19" xfId="0" applyBorder="1" applyAlignment="1">
      <alignment wrapText="1"/>
    </xf>
    <xf numFmtId="165" fontId="0" fillId="0" borderId="0" xfId="0" applyNumberFormat="1"/>
    <xf numFmtId="0" fontId="3" fillId="0" borderId="0" xfId="4" applyFont="1" applyFill="1" applyAlignment="1">
      <alignment horizontal="left" vertical="center" wrapText="1"/>
    </xf>
    <xf numFmtId="0" fontId="48" fillId="0" borderId="1" xfId="0" applyFont="1" applyBorder="1" applyAlignment="1">
      <alignment horizontal="left" wrapText="1"/>
    </xf>
    <xf numFmtId="168" fontId="48" fillId="0" borderId="0" xfId="0" applyNumberFormat="1" applyFont="1" applyAlignment="1"/>
    <xf numFmtId="0" fontId="1" fillId="0" borderId="0" xfId="0" applyFont="1" applyAlignment="1"/>
    <xf numFmtId="0" fontId="108" fillId="0" borderId="18" xfId="0" applyFont="1" applyBorder="1" applyAlignment="1">
      <alignment wrapText="1"/>
    </xf>
    <xf numFmtId="0" fontId="108" fillId="0" borderId="23" xfId="0" applyFont="1" applyBorder="1" applyAlignment="1">
      <alignment wrapText="1"/>
    </xf>
    <xf numFmtId="170" fontId="107" fillId="8" borderId="1" xfId="0" applyNumberFormat="1" applyFont="1" applyFill="1" applyBorder="1" applyAlignment="1">
      <alignment horizontal="center" vertical="center"/>
    </xf>
    <xf numFmtId="0" fontId="108" fillId="0" borderId="16" xfId="0" applyFont="1" applyBorder="1" applyAlignment="1">
      <alignment vertical="center" wrapText="1"/>
    </xf>
    <xf numFmtId="168" fontId="108" fillId="0" borderId="16" xfId="0" applyNumberFormat="1" applyFont="1" applyBorder="1" applyAlignment="1">
      <alignment vertical="center" wrapText="1"/>
    </xf>
    <xf numFmtId="175" fontId="108" fillId="0" borderId="16" xfId="0" applyNumberFormat="1" applyFont="1" applyBorder="1" applyAlignment="1">
      <alignment horizontal="right" vertical="center" wrapText="1"/>
    </xf>
    <xf numFmtId="0" fontId="46" fillId="0" borderId="1" xfId="0" applyFont="1" applyFill="1" applyBorder="1" applyAlignment="1">
      <alignment horizontal="center"/>
    </xf>
    <xf numFmtId="0" fontId="46" fillId="0" borderId="1" xfId="0" quotePrefix="1" applyFont="1" applyFill="1" applyBorder="1" applyAlignment="1">
      <alignment horizontal="center"/>
    </xf>
    <xf numFmtId="0" fontId="5" fillId="0" borderId="10" xfId="0" applyFont="1" applyFill="1" applyBorder="1" applyAlignment="1">
      <alignment horizontal="right"/>
    </xf>
    <xf numFmtId="0" fontId="5" fillId="0" borderId="9" xfId="0" applyFont="1" applyFill="1" applyBorder="1" applyAlignment="1">
      <alignment horizontal="right"/>
    </xf>
    <xf numFmtId="0" fontId="5" fillId="0" borderId="11" xfId="0" applyFont="1" applyFill="1" applyBorder="1" applyAlignment="1">
      <alignment horizontal="right"/>
    </xf>
    <xf numFmtId="0" fontId="17" fillId="0" borderId="1" xfId="0" applyFont="1" applyFill="1" applyBorder="1" applyAlignment="1">
      <alignment horizontal="center"/>
    </xf>
    <xf numFmtId="0" fontId="62" fillId="8" borderId="10" xfId="0" applyFont="1" applyFill="1" applyBorder="1" applyAlignment="1">
      <alignment horizontal="center" vertical="center"/>
    </xf>
    <xf numFmtId="0" fontId="62" fillId="8" borderId="11" xfId="0" applyFont="1" applyFill="1" applyBorder="1" applyAlignment="1">
      <alignment horizontal="center" vertical="center"/>
    </xf>
    <xf numFmtId="2" fontId="67" fillId="8" borderId="10" xfId="0" applyNumberFormat="1" applyFont="1" applyFill="1" applyBorder="1" applyAlignment="1">
      <alignment horizontal="center" vertical="center"/>
    </xf>
    <xf numFmtId="2" fontId="67" fillId="8" borderId="11" xfId="0" applyNumberFormat="1" applyFont="1" applyFill="1" applyBorder="1" applyAlignment="1">
      <alignment horizontal="center" vertical="center"/>
    </xf>
    <xf numFmtId="0" fontId="48" fillId="8" borderId="10" xfId="0" applyFont="1" applyFill="1" applyBorder="1" applyAlignment="1">
      <alignment horizontal="center" vertical="center"/>
    </xf>
    <xf numFmtId="0" fontId="48" fillId="8" borderId="9" xfId="0" applyFont="1" applyFill="1" applyBorder="1" applyAlignment="1">
      <alignment horizontal="center" vertical="center"/>
    </xf>
    <xf numFmtId="0" fontId="48" fillId="8" borderId="11" xfId="0" applyFont="1" applyFill="1" applyBorder="1" applyAlignment="1">
      <alignment horizontal="center" vertical="center"/>
    </xf>
    <xf numFmtId="0" fontId="67" fillId="8" borderId="10" xfId="0" applyFont="1" applyFill="1" applyBorder="1" applyAlignment="1">
      <alignment horizontal="center" vertical="center" wrapText="1"/>
    </xf>
    <xf numFmtId="0" fontId="67" fillId="8" borderId="9" xfId="0" applyFont="1" applyFill="1" applyBorder="1" applyAlignment="1">
      <alignment horizontal="center" vertical="center" wrapText="1"/>
    </xf>
    <xf numFmtId="0" fontId="67" fillId="8" borderId="11" xfId="0" applyFont="1" applyFill="1" applyBorder="1" applyAlignment="1">
      <alignment horizontal="center" vertical="center" wrapText="1"/>
    </xf>
    <xf numFmtId="0" fontId="108" fillId="0" borderId="17" xfId="0" applyFont="1" applyBorder="1" applyAlignment="1">
      <alignment wrapText="1"/>
    </xf>
    <xf numFmtId="0" fontId="108" fillId="0" borderId="18" xfId="0" applyFont="1" applyBorder="1" applyAlignment="1">
      <alignment wrapText="1"/>
    </xf>
    <xf numFmtId="0" fontId="119" fillId="0" borderId="22" xfId="0" applyFont="1" applyBorder="1" applyAlignment="1">
      <alignment horizontal="center" vertical="center" wrapText="1"/>
    </xf>
    <xf numFmtId="0" fontId="119" fillId="0" borderId="20" xfId="0" applyFont="1" applyBorder="1" applyAlignment="1">
      <alignment horizontal="center" vertical="center" wrapText="1"/>
    </xf>
    <xf numFmtId="0" fontId="108" fillId="0" borderId="19" xfId="0" applyFont="1" applyBorder="1" applyAlignment="1">
      <alignment wrapText="1"/>
    </xf>
    <xf numFmtId="0" fontId="119" fillId="0" borderId="17" xfId="0" applyFont="1" applyBorder="1" applyAlignment="1">
      <alignment horizontal="center" vertical="center" wrapText="1"/>
    </xf>
    <xf numFmtId="0" fontId="119" fillId="0" borderId="18" xfId="0" applyFont="1" applyBorder="1" applyAlignment="1">
      <alignment horizontal="center" vertical="center" wrapText="1"/>
    </xf>
    <xf numFmtId="0" fontId="119" fillId="0" borderId="19" xfId="0" applyFont="1" applyBorder="1" applyAlignment="1">
      <alignment horizontal="center" vertical="center" wrapText="1"/>
    </xf>
    <xf numFmtId="0" fontId="119" fillId="0" borderId="1" xfId="0" applyFont="1" applyBorder="1" applyAlignment="1">
      <alignment horizontal="center" vertical="center" wrapText="1"/>
    </xf>
    <xf numFmtId="0" fontId="119" fillId="0" borderId="24" xfId="0" applyFont="1" applyBorder="1" applyAlignment="1">
      <alignment horizontal="center" vertical="center" wrapText="1"/>
    </xf>
    <xf numFmtId="0" fontId="119" fillId="0" borderId="21" xfId="0" applyFont="1" applyBorder="1" applyAlignment="1">
      <alignment horizontal="center" vertical="center" wrapText="1"/>
    </xf>
    <xf numFmtId="0" fontId="79" fillId="0" borderId="1" xfId="0" applyFont="1" applyBorder="1" applyAlignment="1">
      <alignment horizontal="center" vertical="center"/>
    </xf>
    <xf numFmtId="0" fontId="78" fillId="0" borderId="0" xfId="0" applyFont="1" applyAlignment="1">
      <alignment horizontal="center" vertical="center"/>
    </xf>
    <xf numFmtId="0" fontId="78" fillId="0" borderId="8" xfId="0" applyFont="1" applyBorder="1" applyAlignment="1">
      <alignment horizontal="center" vertical="center"/>
    </xf>
    <xf numFmtId="0" fontId="27" fillId="0" borderId="10" xfId="0" applyFont="1" applyFill="1" applyBorder="1" applyAlignment="1">
      <alignment horizontal="left" vertical="center"/>
    </xf>
    <xf numFmtId="0" fontId="27" fillId="0" borderId="9" xfId="0" applyFont="1" applyFill="1" applyBorder="1" applyAlignment="1">
      <alignment horizontal="left" vertical="center"/>
    </xf>
    <xf numFmtId="0" fontId="27" fillId="0" borderId="11" xfId="0" applyFont="1" applyFill="1" applyBorder="1" applyAlignment="1">
      <alignment horizontal="left" vertical="center"/>
    </xf>
    <xf numFmtId="0" fontId="51" fillId="0" borderId="10" xfId="0" applyFont="1" applyFill="1" applyBorder="1" applyAlignment="1">
      <alignment horizontal="left"/>
    </xf>
    <xf numFmtId="0" fontId="46" fillId="0" borderId="9" xfId="0" applyFont="1" applyFill="1" applyBorder="1" applyAlignment="1">
      <alignment horizontal="left"/>
    </xf>
    <xf numFmtId="0" fontId="46" fillId="0" borderId="11" xfId="0" applyFont="1" applyFill="1" applyBorder="1" applyAlignment="1">
      <alignment horizontal="left"/>
    </xf>
    <xf numFmtId="0" fontId="2" fillId="0" borderId="0" xfId="0" quotePrefix="1" applyFont="1" applyFill="1" applyAlignment="1">
      <alignment horizontal="center"/>
    </xf>
    <xf numFmtId="0" fontId="5" fillId="0" borderId="0" xfId="0" applyFont="1" applyFill="1" applyAlignment="1">
      <alignment horizontal="center"/>
    </xf>
    <xf numFmtId="0" fontId="5" fillId="0" borderId="0" xfId="0" quotePrefix="1" applyFont="1" applyFill="1" applyAlignment="1">
      <alignment horizontal="center"/>
    </xf>
    <xf numFmtId="0" fontId="2" fillId="0" borderId="0" xfId="0" applyFont="1" applyFill="1" applyAlignment="1">
      <alignment horizontal="center"/>
    </xf>
    <xf numFmtId="0" fontId="17" fillId="0" borderId="0" xfId="0" applyFont="1" applyFill="1" applyBorder="1" applyAlignment="1">
      <alignment horizontal="center"/>
    </xf>
    <xf numFmtId="0" fontId="46" fillId="8" borderId="1" xfId="0" applyFont="1" applyFill="1" applyBorder="1" applyAlignment="1">
      <alignment horizontal="center" vertical="center"/>
    </xf>
    <xf numFmtId="0" fontId="46" fillId="8" borderId="1"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46" fillId="8" borderId="1" xfId="0" quotePrefix="1" applyFont="1" applyFill="1" applyBorder="1" applyAlignment="1">
      <alignment horizontal="center" vertical="center"/>
    </xf>
    <xf numFmtId="0" fontId="46" fillId="8" borderId="10" xfId="0" applyFont="1" applyFill="1" applyBorder="1" applyAlignment="1">
      <alignment horizontal="center" vertical="center"/>
    </xf>
    <xf numFmtId="0" fontId="46" fillId="8" borderId="9" xfId="0" applyFont="1" applyFill="1" applyBorder="1" applyAlignment="1">
      <alignment horizontal="center" vertical="center"/>
    </xf>
    <xf numFmtId="0" fontId="46" fillId="8" borderId="11" xfId="0" applyFont="1" applyFill="1" applyBorder="1" applyAlignment="1">
      <alignment horizontal="center" vertical="center"/>
    </xf>
    <xf numFmtId="0" fontId="5" fillId="0" borderId="1" xfId="0" applyFont="1" applyFill="1" applyBorder="1" applyAlignment="1">
      <alignment horizontal="right"/>
    </xf>
    <xf numFmtId="2" fontId="46" fillId="0" borderId="1" xfId="0" applyNumberFormat="1" applyFont="1" applyFill="1" applyBorder="1" applyAlignment="1">
      <alignment horizontal="left"/>
    </xf>
    <xf numFmtId="2" fontId="48" fillId="0" borderId="1" xfId="0" applyNumberFormat="1" applyFont="1" applyFill="1" applyBorder="1" applyAlignment="1">
      <alignment horizontal="left"/>
    </xf>
    <xf numFmtId="0" fontId="46" fillId="0" borderId="1" xfId="0" applyFont="1" applyFill="1" applyBorder="1" applyAlignment="1">
      <alignment horizontal="center" vertical="center" wrapText="1"/>
    </xf>
    <xf numFmtId="2" fontId="51" fillId="0" borderId="1" xfId="0" applyNumberFormat="1" applyFont="1" applyFill="1" applyBorder="1" applyAlignment="1">
      <alignment horizontal="left"/>
    </xf>
    <xf numFmtId="0" fontId="46" fillId="0" borderId="1" xfId="0" applyFont="1" applyFill="1" applyBorder="1" applyAlignment="1">
      <alignment horizontal="center" vertical="center"/>
    </xf>
    <xf numFmtId="0" fontId="48" fillId="0" borderId="1" xfId="0" applyFont="1" applyFill="1" applyBorder="1" applyAlignment="1">
      <alignment horizontal="center"/>
    </xf>
    <xf numFmtId="0" fontId="46" fillId="0" borderId="1" xfId="0" applyFont="1" applyFill="1" applyBorder="1" applyAlignment="1">
      <alignment horizontal="left"/>
    </xf>
    <xf numFmtId="2" fontId="48" fillId="0" borderId="1" xfId="0" applyNumberFormat="1" applyFont="1" applyFill="1" applyBorder="1" applyAlignment="1">
      <alignment horizontal="center"/>
    </xf>
    <xf numFmtId="0" fontId="48" fillId="0" borderId="1" xfId="0" applyFont="1" applyFill="1" applyBorder="1"/>
    <xf numFmtId="2" fontId="48" fillId="0" borderId="1" xfId="0" applyNumberFormat="1" applyFont="1" applyFill="1" applyBorder="1" applyAlignment="1">
      <alignment horizontal="center" wrapText="1"/>
    </xf>
    <xf numFmtId="0" fontId="48" fillId="0" borderId="1" xfId="0" applyFont="1" applyFill="1" applyBorder="1" applyAlignment="1">
      <alignment horizontal="center" wrapText="1"/>
    </xf>
    <xf numFmtId="0" fontId="63" fillId="0" borderId="2" xfId="0" applyFont="1" applyFill="1" applyBorder="1" applyAlignment="1">
      <alignment horizontal="center" wrapText="1"/>
    </xf>
    <xf numFmtId="0" fontId="63" fillId="0" borderId="6" xfId="0" applyFont="1" applyFill="1" applyBorder="1" applyAlignment="1">
      <alignment horizontal="center" wrapText="1"/>
    </xf>
    <xf numFmtId="0" fontId="63" fillId="0" borderId="5" xfId="0" applyFont="1" applyFill="1" applyBorder="1" applyAlignment="1">
      <alignment horizontal="center" wrapText="1"/>
    </xf>
    <xf numFmtId="0" fontId="55" fillId="0" borderId="1" xfId="0" applyFont="1" applyFill="1" applyBorder="1" applyAlignment="1">
      <alignment horizontal="center"/>
    </xf>
    <xf numFmtId="0" fontId="55" fillId="0" borderId="1" xfId="0" quotePrefix="1" applyFont="1" applyFill="1" applyBorder="1" applyAlignment="1">
      <alignment horizontal="center"/>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54" fillId="0" borderId="0" xfId="4" applyFont="1" applyFill="1" applyAlignment="1">
      <alignment horizontal="center"/>
    </xf>
    <xf numFmtId="0" fontId="54" fillId="0" borderId="0" xfId="4" applyFont="1" applyFill="1" applyAlignment="1">
      <alignment horizontal="center" wrapText="1"/>
    </xf>
    <xf numFmtId="0" fontId="46" fillId="0" borderId="0" xfId="4" applyFont="1" applyFill="1" applyAlignment="1">
      <alignment horizontal="center"/>
    </xf>
    <xf numFmtId="0" fontId="46" fillId="0" borderId="8" xfId="4" applyFont="1" applyFill="1" applyBorder="1" applyAlignment="1">
      <alignment horizontal="center"/>
    </xf>
    <xf numFmtId="0" fontId="46" fillId="0" borderId="0" xfId="4" applyFont="1" applyFill="1" applyBorder="1" applyAlignment="1">
      <alignment horizontal="center"/>
    </xf>
    <xf numFmtId="0" fontId="46" fillId="0" borderId="1" xfId="4" applyFont="1" applyFill="1" applyBorder="1" applyAlignment="1">
      <alignment horizontal="center" vertical="center"/>
    </xf>
    <xf numFmtId="0" fontId="46" fillId="0" borderId="10" xfId="4" applyFont="1" applyFill="1" applyBorder="1" applyAlignment="1">
      <alignment horizontal="center" vertical="center"/>
    </xf>
    <xf numFmtId="0" fontId="46" fillId="0" borderId="9" xfId="4" applyFont="1" applyFill="1" applyBorder="1" applyAlignment="1">
      <alignment horizontal="center" vertical="center"/>
    </xf>
    <xf numFmtId="0" fontId="46" fillId="0" borderId="11" xfId="4" applyFont="1" applyFill="1" applyBorder="1" applyAlignment="1">
      <alignment horizontal="center" vertical="center"/>
    </xf>
    <xf numFmtId="0" fontId="46" fillId="0" borderId="0" xfId="4" applyFont="1" applyFill="1" applyAlignment="1">
      <alignment horizontal="center" wrapText="1"/>
    </xf>
    <xf numFmtId="0" fontId="4" fillId="0" borderId="1" xfId="4" applyFont="1" applyFill="1" applyBorder="1" applyAlignment="1">
      <alignment vertical="top" wrapText="1"/>
    </xf>
    <xf numFmtId="0" fontId="48" fillId="0" borderId="10" xfId="4" applyFont="1" applyFill="1" applyBorder="1" applyAlignment="1">
      <alignment horizontal="left" vertical="top" wrapText="1"/>
    </xf>
    <xf numFmtId="0" fontId="48" fillId="0" borderId="9" xfId="4" applyFont="1" applyFill="1" applyBorder="1" applyAlignment="1">
      <alignment horizontal="left" vertical="top" wrapText="1"/>
    </xf>
    <xf numFmtId="0" fontId="48" fillId="0" borderId="11" xfId="4" applyFont="1" applyFill="1" applyBorder="1" applyAlignment="1">
      <alignment horizontal="left" vertical="top" wrapText="1"/>
    </xf>
    <xf numFmtId="0" fontId="57" fillId="0" borderId="0" xfId="4" applyFont="1" applyFill="1" applyAlignment="1">
      <alignment horizontal="center" vertical="center"/>
    </xf>
    <xf numFmtId="0" fontId="55" fillId="0" borderId="0" xfId="4" applyFont="1" applyFill="1" applyAlignment="1">
      <alignment horizontal="center" vertical="center"/>
    </xf>
    <xf numFmtId="0" fontId="57" fillId="0" borderId="0" xfId="4" applyFont="1" applyFill="1" applyAlignment="1">
      <alignment horizontal="left" vertical="center"/>
    </xf>
    <xf numFmtId="0" fontId="48" fillId="0" borderId="1" xfId="4" applyFont="1" applyFill="1" applyBorder="1" applyAlignment="1">
      <alignment horizontal="center" vertical="center" wrapText="1"/>
    </xf>
    <xf numFmtId="0" fontId="72" fillId="8" borderId="1" xfId="4" applyFont="1" applyFill="1" applyBorder="1" applyAlignment="1">
      <alignment horizontal="center" vertical="center" wrapText="1"/>
    </xf>
    <xf numFmtId="0" fontId="72" fillId="0" borderId="1" xfId="4" applyFont="1" applyFill="1" applyBorder="1" applyAlignment="1">
      <alignment horizontal="center" vertical="center" wrapText="1"/>
    </xf>
    <xf numFmtId="0" fontId="118" fillId="8" borderId="10" xfId="4" applyFont="1" applyFill="1" applyBorder="1" applyAlignment="1">
      <alignment horizontal="center" wrapText="1"/>
    </xf>
    <xf numFmtId="0" fontId="118" fillId="8" borderId="9" xfId="4" applyFont="1" applyFill="1" applyBorder="1" applyAlignment="1">
      <alignment horizontal="center" wrapText="1"/>
    </xf>
    <xf numFmtId="0" fontId="118" fillId="8" borderId="11" xfId="4" applyFont="1" applyFill="1" applyBorder="1" applyAlignment="1">
      <alignment horizontal="center" wrapText="1"/>
    </xf>
    <xf numFmtId="0" fontId="117" fillId="0" borderId="0" xfId="4" applyFont="1" applyFill="1" applyAlignment="1">
      <alignment horizontal="center"/>
    </xf>
    <xf numFmtId="0" fontId="118" fillId="8" borderId="1" xfId="4" applyFont="1" applyFill="1" applyBorder="1" applyAlignment="1">
      <alignment horizontal="center" vertical="center"/>
    </xf>
    <xf numFmtId="0" fontId="72" fillId="8" borderId="10" xfId="4" applyFont="1" applyFill="1" applyBorder="1" applyAlignment="1">
      <alignment horizontal="center" vertical="center" wrapText="1"/>
    </xf>
    <xf numFmtId="0" fontId="72" fillId="8" borderId="2" xfId="4" applyFont="1" applyFill="1" applyBorder="1" applyAlignment="1">
      <alignment horizontal="center" vertical="center" wrapText="1"/>
    </xf>
    <xf numFmtId="0" fontId="72" fillId="8" borderId="5" xfId="4" applyFont="1" applyFill="1" applyBorder="1" applyAlignment="1">
      <alignment horizontal="center" vertical="center" wrapText="1"/>
    </xf>
    <xf numFmtId="0" fontId="112" fillId="0" borderId="10" xfId="4" applyFont="1" applyFill="1" applyBorder="1" applyAlignment="1">
      <alignment horizontal="center" wrapText="1"/>
    </xf>
    <xf numFmtId="0" fontId="112" fillId="0" borderId="9" xfId="4" applyFont="1" applyFill="1" applyBorder="1" applyAlignment="1">
      <alignment horizontal="center" wrapText="1"/>
    </xf>
    <xf numFmtId="0" fontId="112" fillId="0" borderId="11" xfId="4" applyFont="1" applyFill="1" applyBorder="1" applyAlignment="1">
      <alignment horizontal="center" wrapText="1"/>
    </xf>
    <xf numFmtId="0" fontId="121" fillId="0" borderId="0" xfId="4" applyFont="1" applyFill="1" applyAlignment="1">
      <alignment horizontal="center"/>
    </xf>
    <xf numFmtId="0" fontId="107" fillId="0" borderId="0" xfId="4" applyFont="1" applyFill="1" applyAlignment="1">
      <alignment horizontal="center"/>
    </xf>
    <xf numFmtId="0" fontId="109" fillId="0" borderId="1" xfId="4" applyFont="1" applyFill="1" applyBorder="1" applyAlignment="1">
      <alignment horizontal="center" vertical="center"/>
    </xf>
    <xf numFmtId="0" fontId="48" fillId="0" borderId="10" xfId="4" applyFont="1" applyFill="1" applyBorder="1" applyAlignment="1">
      <alignment horizontal="center" vertical="center" wrapText="1"/>
    </xf>
    <xf numFmtId="0" fontId="48" fillId="0" borderId="2" xfId="4" applyFont="1" applyFill="1" applyBorder="1" applyAlignment="1">
      <alignment horizontal="center" vertical="center" wrapText="1"/>
    </xf>
    <xf numFmtId="0" fontId="48" fillId="0" borderId="5" xfId="4" applyFont="1" applyFill="1" applyBorder="1" applyAlignment="1">
      <alignment horizontal="center" vertical="center" wrapText="1"/>
    </xf>
    <xf numFmtId="0" fontId="46" fillId="3" borderId="10" xfId="4" applyFont="1" applyFill="1" applyBorder="1" applyAlignment="1">
      <alignment horizontal="center" vertical="center"/>
    </xf>
    <xf numFmtId="0" fontId="46" fillId="3" borderId="11" xfId="4" applyFont="1" applyFill="1" applyBorder="1" applyAlignment="1">
      <alignment horizontal="center" vertical="center"/>
    </xf>
    <xf numFmtId="0" fontId="48" fillId="0" borderId="9" xfId="4" applyFont="1" applyFill="1" applyBorder="1" applyAlignment="1">
      <alignment horizontal="center" vertical="center" wrapText="1"/>
    </xf>
    <xf numFmtId="0" fontId="48" fillId="0" borderId="11" xfId="4" applyFont="1" applyFill="1" applyBorder="1" applyAlignment="1">
      <alignment horizontal="center" vertical="center" wrapText="1"/>
    </xf>
    <xf numFmtId="0" fontId="48" fillId="0" borderId="2" xfId="4" applyFont="1" applyFill="1" applyBorder="1" applyAlignment="1">
      <alignment horizontal="center" wrapText="1"/>
    </xf>
    <xf numFmtId="0" fontId="48" fillId="0" borderId="5" xfId="4" applyFont="1" applyFill="1" applyBorder="1" applyAlignment="1">
      <alignment horizontal="center" wrapText="1"/>
    </xf>
    <xf numFmtId="0" fontId="53" fillId="0" borderId="0" xfId="4" applyFont="1" applyFill="1" applyAlignment="1">
      <alignment horizontal="center"/>
    </xf>
    <xf numFmtId="0" fontId="48" fillId="0" borderId="1" xfId="4" applyFont="1" applyFill="1" applyBorder="1" applyAlignment="1">
      <alignment horizontal="center" vertical="center"/>
    </xf>
    <xf numFmtId="0" fontId="24" fillId="0" borderId="0" xfId="4" applyFont="1" applyFill="1" applyAlignment="1">
      <alignment horizontal="center" vertical="center"/>
    </xf>
    <xf numFmtId="0" fontId="48" fillId="0" borderId="1" xfId="0" applyFont="1" applyBorder="1" applyAlignment="1">
      <alignment horizont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 xfId="0" applyFont="1" applyBorder="1" applyAlignment="1">
      <alignment wrapText="1"/>
    </xf>
    <xf numFmtId="0" fontId="48" fillId="0" borderId="1" xfId="0" applyFont="1" applyBorder="1" applyAlignment="1">
      <alignment horizontal="center"/>
    </xf>
    <xf numFmtId="0" fontId="48" fillId="0" borderId="10" xfId="0" applyFont="1" applyBorder="1" applyAlignment="1">
      <alignment horizontal="center"/>
    </xf>
    <xf numFmtId="0" fontId="48" fillId="0" borderId="9" xfId="0" applyFont="1" applyBorder="1" applyAlignment="1">
      <alignment horizontal="center"/>
    </xf>
    <xf numFmtId="0" fontId="48" fillId="0" borderId="11" xfId="0" applyFont="1" applyBorder="1" applyAlignment="1">
      <alignment horizontal="center"/>
    </xf>
    <xf numFmtId="0" fontId="48" fillId="0" borderId="0" xfId="0" applyFont="1" applyAlignment="1">
      <alignment horizontal="center"/>
    </xf>
    <xf numFmtId="0" fontId="0" fillId="0" borderId="0" xfId="0" applyAlignment="1">
      <alignment horizontal="center"/>
    </xf>
    <xf numFmtId="0" fontId="0" fillId="0" borderId="12" xfId="0" applyBorder="1" applyAlignment="1">
      <alignment horizontal="center"/>
    </xf>
    <xf numFmtId="0" fontId="48" fillId="0" borderId="0" xfId="0" applyFont="1" applyAlignment="1">
      <alignment horizontal="left"/>
    </xf>
    <xf numFmtId="0" fontId="48" fillId="0" borderId="0" xfId="0" applyFont="1" applyBorder="1" applyAlignment="1">
      <alignment horizontal="center"/>
    </xf>
    <xf numFmtId="0" fontId="62" fillId="8" borderId="7" xfId="0" applyFont="1" applyFill="1" applyBorder="1" applyAlignment="1">
      <alignment horizontal="center" vertical="center"/>
    </xf>
    <xf numFmtId="2" fontId="62" fillId="8" borderId="10" xfId="0" applyNumberFormat="1" applyFont="1" applyFill="1" applyBorder="1" applyAlignment="1">
      <alignment horizontal="center" vertical="center"/>
    </xf>
    <xf numFmtId="0" fontId="108" fillId="0" borderId="17" xfId="0" applyFont="1" applyBorder="1" applyAlignment="1">
      <alignment horizontal="left" wrapText="1"/>
    </xf>
    <xf numFmtId="0" fontId="108" fillId="0" borderId="18" xfId="0" applyFont="1" applyBorder="1" applyAlignment="1">
      <alignment horizontal="left" wrapText="1"/>
    </xf>
    <xf numFmtId="0" fontId="108" fillId="0" borderId="19" xfId="0" applyFont="1" applyBorder="1" applyAlignment="1">
      <alignment horizontal="left" wrapText="1"/>
    </xf>
    <xf numFmtId="0" fontId="108" fillId="0" borderId="0" xfId="0" applyFont="1" applyBorder="1" applyAlignment="1">
      <alignment wrapText="1"/>
    </xf>
    <xf numFmtId="0" fontId="108" fillId="0" borderId="0" xfId="0" applyFont="1" applyBorder="1" applyAlignment="1">
      <alignment horizontal="center" wrapText="1"/>
    </xf>
    <xf numFmtId="0" fontId="108" fillId="0" borderId="0" xfId="0" applyFont="1" applyBorder="1" applyAlignment="1">
      <alignment wrapText="1"/>
    </xf>
  </cellXfs>
  <cellStyles count="15">
    <cellStyle name="Comma" xfId="1" builtinId="3"/>
    <cellStyle name="Comma 2" xfId="2"/>
    <cellStyle name="Normal" xfId="0" builtinId="0"/>
    <cellStyle name="Normal 10" xfId="3"/>
    <cellStyle name="Normal 2" xfId="4"/>
    <cellStyle name="Normal 2 2" xfId="5"/>
    <cellStyle name="Normal 2 3" xfId="6"/>
    <cellStyle name="Normal 3" xfId="7"/>
    <cellStyle name="Normal 4" xfId="8"/>
    <cellStyle name="Normal 5" xfId="9"/>
    <cellStyle name="Normal 5 2" xfId="10"/>
    <cellStyle name="Normal 6" xfId="11"/>
    <cellStyle name="Normal 6 2" xfId="12"/>
    <cellStyle name="Normal 7" xfId="13"/>
    <cellStyle name="Normal 8"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285750</xdr:colOff>
      <xdr:row>61</xdr:row>
      <xdr:rowOff>209550</xdr:rowOff>
    </xdr:from>
    <xdr:to>
      <xdr:col>13</xdr:col>
      <xdr:colOff>228600</xdr:colOff>
      <xdr:row>62</xdr:row>
      <xdr:rowOff>133350</xdr:rowOff>
    </xdr:to>
    <xdr:sp macro="" textlink="">
      <xdr:nvSpPr>
        <xdr:cNvPr id="7169" name="Rectangle 1"/>
        <xdr:cNvSpPr>
          <a:spLocks noChangeArrowheads="1"/>
        </xdr:cNvSpPr>
      </xdr:nvSpPr>
      <xdr:spPr bwMode="auto">
        <a:xfrm>
          <a:off x="11201400" y="16992600"/>
          <a:ext cx="685800" cy="171450"/>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285750</xdr:colOff>
      <xdr:row>61</xdr:row>
      <xdr:rowOff>209550</xdr:rowOff>
    </xdr:from>
    <xdr:to>
      <xdr:col>13</xdr:col>
      <xdr:colOff>228600</xdr:colOff>
      <xdr:row>62</xdr:row>
      <xdr:rowOff>133350</xdr:rowOff>
    </xdr:to>
    <xdr:sp macro="" textlink="">
      <xdr:nvSpPr>
        <xdr:cNvPr id="7170" name="Rectangle 2"/>
        <xdr:cNvSpPr>
          <a:spLocks noChangeArrowheads="1"/>
        </xdr:cNvSpPr>
      </xdr:nvSpPr>
      <xdr:spPr bwMode="auto">
        <a:xfrm>
          <a:off x="11201400" y="16992600"/>
          <a:ext cx="685800" cy="171450"/>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285750</xdr:colOff>
      <xdr:row>74</xdr:row>
      <xdr:rowOff>180975</xdr:rowOff>
    </xdr:from>
    <xdr:to>
      <xdr:col>13</xdr:col>
      <xdr:colOff>228600</xdr:colOff>
      <xdr:row>75</xdr:row>
      <xdr:rowOff>104775</xdr:rowOff>
    </xdr:to>
    <xdr:sp macro="" textlink="">
      <xdr:nvSpPr>
        <xdr:cNvPr id="7171" name="Rectangle 3"/>
        <xdr:cNvSpPr>
          <a:spLocks noChangeArrowheads="1"/>
        </xdr:cNvSpPr>
      </xdr:nvSpPr>
      <xdr:spPr bwMode="auto">
        <a:xfrm>
          <a:off x="11201400" y="20183475"/>
          <a:ext cx="685800" cy="171450"/>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866"/>
  <sheetViews>
    <sheetView view="pageBreakPreview" topLeftCell="A5" zoomScale="86" zoomScaleSheetLayoutView="86" workbookViewId="0">
      <pane xSplit="4" ySplit="1" topLeftCell="E713" activePane="bottomRight" state="frozen"/>
      <selection activeCell="A5" sqref="A5"/>
      <selection pane="topRight" activeCell="E5" sqref="E5"/>
      <selection pane="bottomLeft" activeCell="A6" sqref="A6"/>
      <selection pane="bottomRight" activeCell="H685" sqref="H685"/>
    </sheetView>
  </sheetViews>
  <sheetFormatPr defaultColWidth="11.140625" defaultRowHeight="19.5"/>
  <cols>
    <col min="1" max="1" width="5.140625" style="23" customWidth="1"/>
    <col min="2" max="2" width="17.85546875" style="23" customWidth="1"/>
    <col min="3" max="3" width="8.28515625" style="36" customWidth="1"/>
    <col min="4" max="4" width="41.7109375" style="285" customWidth="1"/>
    <col min="5" max="5" width="16.140625" style="35" customWidth="1"/>
    <col min="6" max="6" width="16" style="36" customWidth="1"/>
    <col min="7" max="7" width="12" style="36" customWidth="1"/>
    <col min="8" max="8" width="11.42578125" style="740" customWidth="1"/>
    <col min="9" max="9" width="12.28515625" style="97" customWidth="1"/>
    <col min="10" max="10" width="11.140625" style="36" customWidth="1"/>
    <col min="11" max="11" width="10.7109375" style="36" customWidth="1"/>
    <col min="12" max="12" width="6.28515625" style="23" customWidth="1"/>
    <col min="13" max="16384" width="11.140625" style="23"/>
  </cols>
  <sheetData>
    <row r="1" spans="1:12">
      <c r="A1" s="1092" t="s">
        <v>318</v>
      </c>
      <c r="B1" s="1092"/>
      <c r="C1" s="1092"/>
      <c r="D1" s="1092"/>
      <c r="E1" s="1092"/>
      <c r="F1" s="1092"/>
      <c r="G1" s="1092"/>
      <c r="H1" s="1092"/>
      <c r="I1" s="1092"/>
      <c r="J1" s="1092"/>
      <c r="K1" s="1092"/>
      <c r="L1" s="25"/>
    </row>
    <row r="2" spans="1:12">
      <c r="A2" s="1092" t="s">
        <v>319</v>
      </c>
      <c r="B2" s="1093"/>
      <c r="C2" s="1093"/>
      <c r="D2" s="1093"/>
      <c r="E2" s="1093"/>
      <c r="F2" s="1093"/>
      <c r="G2" s="1093"/>
      <c r="H2" s="1093"/>
      <c r="I2" s="1093"/>
      <c r="J2" s="1093"/>
      <c r="K2" s="1093"/>
      <c r="L2" s="25"/>
    </row>
    <row r="3" spans="1:12">
      <c r="A3" s="1092" t="s">
        <v>726</v>
      </c>
      <c r="B3" s="1092"/>
      <c r="C3" s="1092"/>
      <c r="D3" s="1092"/>
      <c r="E3" s="1092"/>
      <c r="F3" s="1092"/>
      <c r="G3" s="1092"/>
      <c r="H3" s="1092"/>
      <c r="I3" s="1092"/>
      <c r="J3" s="1092"/>
      <c r="K3" s="1092"/>
      <c r="L3" s="25"/>
    </row>
    <row r="4" spans="1:12" hidden="1">
      <c r="A4" s="151" t="s">
        <v>320</v>
      </c>
      <c r="B4" s="277"/>
      <c r="C4" s="71"/>
      <c r="D4" s="396"/>
      <c r="E4" s="28"/>
      <c r="F4" s="426"/>
      <c r="G4" s="109"/>
      <c r="H4" s="722"/>
      <c r="I4" s="278"/>
      <c r="J4" s="361"/>
      <c r="K4" s="361"/>
      <c r="L4" s="74"/>
    </row>
    <row r="5" spans="1:12" s="80" customFormat="1" ht="58.5">
      <c r="A5" s="112" t="s">
        <v>23</v>
      </c>
      <c r="B5" s="112" t="s">
        <v>34</v>
      </c>
      <c r="C5" s="112" t="s">
        <v>23</v>
      </c>
      <c r="D5" s="394" t="s">
        <v>24</v>
      </c>
      <c r="E5" s="111" t="s">
        <v>727</v>
      </c>
      <c r="F5" s="393" t="s">
        <v>728</v>
      </c>
      <c r="G5" s="111" t="s">
        <v>316</v>
      </c>
      <c r="H5" s="723" t="s">
        <v>317</v>
      </c>
      <c r="I5" s="111" t="s">
        <v>522</v>
      </c>
      <c r="J5" s="112" t="s">
        <v>314</v>
      </c>
      <c r="K5" s="111" t="s">
        <v>522</v>
      </c>
      <c r="L5" s="395" t="s">
        <v>376</v>
      </c>
    </row>
    <row r="6" spans="1:12" s="81" customFormat="1" ht="12.75">
      <c r="A6" s="32">
        <v>1</v>
      </c>
      <c r="B6" s="32">
        <v>2</v>
      </c>
      <c r="C6" s="32">
        <v>3</v>
      </c>
      <c r="D6" s="397">
        <v>4</v>
      </c>
      <c r="E6" s="166">
        <v>5</v>
      </c>
      <c r="F6" s="427">
        <v>6</v>
      </c>
      <c r="G6" s="32">
        <v>7</v>
      </c>
      <c r="H6" s="724">
        <v>8</v>
      </c>
      <c r="I6" s="32">
        <v>9</v>
      </c>
      <c r="J6" s="32">
        <v>10</v>
      </c>
      <c r="K6" s="31">
        <v>11</v>
      </c>
      <c r="L6" s="82"/>
    </row>
    <row r="7" spans="1:12">
      <c r="A7" s="273" t="str">
        <f>'Programe Budget 2073-74'!A7</f>
        <v>पहिलो प्राथमिकतामा परेका आयोजनाहरु  (P1)</v>
      </c>
      <c r="B7" s="274"/>
      <c r="C7" s="275"/>
      <c r="D7" s="398"/>
      <c r="E7" s="56"/>
      <c r="F7" s="428"/>
      <c r="G7" s="54"/>
      <c r="H7" s="725"/>
      <c r="I7" s="88"/>
      <c r="J7" s="54"/>
      <c r="K7" s="98"/>
      <c r="L7" s="272"/>
    </row>
    <row r="8" spans="1:12">
      <c r="A8" s="1">
        <f>'Programe Budget 2073-74'!A8</f>
        <v>1</v>
      </c>
      <c r="B8" s="1" t="str">
        <f>'Programe Budget 2073-74'!B8</f>
        <v>312103-3/4</v>
      </c>
      <c r="C8" s="33">
        <f>'Programe Budget 2073-74'!C8</f>
        <v>1</v>
      </c>
      <c r="D8" s="399" t="str">
        <f>'Programe Budget 2073-74'!D8</f>
        <v>माटो व्यवस्थापन, विशेष कृषि उत्पादन कार्यक्रम</v>
      </c>
      <c r="E8" s="59"/>
      <c r="F8" s="429"/>
      <c r="G8" s="57"/>
      <c r="H8" s="726"/>
      <c r="I8" s="57"/>
      <c r="J8" s="57"/>
      <c r="K8" s="218"/>
      <c r="L8" s="260" t="str">
        <f>'Programe Budget 2073-74'!Q8</f>
        <v>ना</v>
      </c>
    </row>
    <row r="9" spans="1:12">
      <c r="A9" s="279"/>
      <c r="B9" s="64"/>
      <c r="C9" s="33">
        <f>'Programe Budget 2073-74'!C9</f>
        <v>1</v>
      </c>
      <c r="D9" s="400" t="str">
        <f>'Programe Budget 2073-74'!D9</f>
        <v>माटो व्यवस्थापन निर्देशनालय, हरिहरभवन</v>
      </c>
      <c r="E9" s="34" t="e">
        <f>#REF!</f>
        <v>#REF!</v>
      </c>
      <c r="F9" s="430" t="e">
        <f t="shared" ref="F9:F67" si="0">E9</f>
        <v>#REF!</v>
      </c>
      <c r="G9" s="30" t="e">
        <f t="shared" ref="G9:G67" si="1">F9/$F$68*100</f>
        <v>#REF!</v>
      </c>
      <c r="H9" s="727">
        <v>80</v>
      </c>
      <c r="I9" s="172" t="e">
        <f>H9*G9/100</f>
        <v>#REF!</v>
      </c>
      <c r="J9" s="45"/>
      <c r="K9" s="367"/>
      <c r="L9" s="260" t="str">
        <f>'Programe Budget 2073-74'!Q9</f>
        <v>नि</v>
      </c>
    </row>
    <row r="10" spans="1:12">
      <c r="A10" s="261"/>
      <c r="B10" s="72"/>
      <c r="C10" s="33">
        <f>'Programe Budget 2073-74'!C10</f>
        <v>2</v>
      </c>
      <c r="D10" s="400" t="str">
        <f>'Programe Budget 2073-74'!D10</f>
        <v>क्षेत्रीय माटो परिक्षण प्रयोगशाला, झुम्का, सुनसरी</v>
      </c>
      <c r="E10" s="34" t="e">
        <f>#REF!</f>
        <v>#REF!</v>
      </c>
      <c r="F10" s="430" t="e">
        <f t="shared" si="0"/>
        <v>#REF!</v>
      </c>
      <c r="G10" s="30" t="e">
        <f t="shared" si="1"/>
        <v>#REF!</v>
      </c>
      <c r="H10" s="727">
        <v>100</v>
      </c>
      <c r="I10" s="172" t="e">
        <f t="shared" ref="I10:I67" si="2">H10*G10/100</f>
        <v>#REF!</v>
      </c>
      <c r="J10" s="57"/>
      <c r="K10" s="218"/>
      <c r="L10" s="260" t="str">
        <f>'Programe Budget 2073-74'!Q10</f>
        <v>नि</v>
      </c>
    </row>
    <row r="11" spans="1:12">
      <c r="A11" s="261"/>
      <c r="B11" s="72"/>
      <c r="C11" s="33">
        <f>'Programe Budget 2073-74'!C11</f>
        <v>3</v>
      </c>
      <c r="D11" s="400" t="str">
        <f>'Programe Budget 2073-74'!D11</f>
        <v>क्षेत्रीय माटो परिक्षण प्रयोगशाला, हेटौंडा</v>
      </c>
      <c r="E11" s="34" t="e">
        <f>#REF!</f>
        <v>#REF!</v>
      </c>
      <c r="F11" s="430" t="e">
        <f t="shared" si="0"/>
        <v>#REF!</v>
      </c>
      <c r="G11" s="30" t="e">
        <f t="shared" si="1"/>
        <v>#REF!</v>
      </c>
      <c r="H11" s="727">
        <v>0</v>
      </c>
      <c r="I11" s="172" t="e">
        <f t="shared" si="2"/>
        <v>#REF!</v>
      </c>
      <c r="J11" s="57"/>
      <c r="K11" s="218"/>
      <c r="L11" s="260" t="str">
        <f>'Programe Budget 2073-74'!Q11</f>
        <v>नि</v>
      </c>
    </row>
    <row r="12" spans="1:12">
      <c r="A12" s="261"/>
      <c r="B12" s="72"/>
      <c r="C12" s="33">
        <f>'Programe Budget 2073-74'!C12</f>
        <v>4</v>
      </c>
      <c r="D12" s="400" t="str">
        <f>'Programe Budget 2073-74'!D12</f>
        <v>क्षेत्रीय माटो परिक्षण प्रयोगशाला, पोखरा</v>
      </c>
      <c r="E12" s="34" t="e">
        <f>#REF!</f>
        <v>#REF!</v>
      </c>
      <c r="F12" s="430" t="e">
        <f t="shared" si="0"/>
        <v>#REF!</v>
      </c>
      <c r="G12" s="30" t="e">
        <f t="shared" si="1"/>
        <v>#REF!</v>
      </c>
      <c r="H12" s="727">
        <v>0</v>
      </c>
      <c r="I12" s="172" t="e">
        <f t="shared" si="2"/>
        <v>#REF!</v>
      </c>
      <c r="J12" s="57"/>
      <c r="K12" s="218"/>
      <c r="L12" s="260" t="str">
        <f>'Programe Budget 2073-74'!Q12</f>
        <v>नि</v>
      </c>
    </row>
    <row r="13" spans="1:12">
      <c r="A13" s="261"/>
      <c r="B13" s="72"/>
      <c r="C13" s="33">
        <f>'Programe Budget 2073-74'!C13</f>
        <v>5</v>
      </c>
      <c r="D13" s="400" t="str">
        <f>'Programe Budget 2073-74'!D13</f>
        <v>क्षेत्रीय माटो परिक्षण प्रयोगशाला, खजुरा, बाँके</v>
      </c>
      <c r="E13" s="34" t="e">
        <f>#REF!</f>
        <v>#REF!</v>
      </c>
      <c r="F13" s="430" t="e">
        <f t="shared" si="0"/>
        <v>#REF!</v>
      </c>
      <c r="G13" s="30" t="e">
        <f t="shared" si="1"/>
        <v>#REF!</v>
      </c>
      <c r="H13" s="727">
        <v>100</v>
      </c>
      <c r="I13" s="172" t="e">
        <f t="shared" si="2"/>
        <v>#REF!</v>
      </c>
      <c r="J13" s="57"/>
      <c r="K13" s="218"/>
      <c r="L13" s="260" t="str">
        <f>'Programe Budget 2073-74'!Q13</f>
        <v>नि</v>
      </c>
    </row>
    <row r="14" spans="1:12">
      <c r="A14" s="261"/>
      <c r="B14" s="72"/>
      <c r="C14" s="33">
        <f>'Programe Budget 2073-74'!C14</f>
        <v>6</v>
      </c>
      <c r="D14" s="400" t="str">
        <f>'Programe Budget 2073-74'!D14</f>
        <v>क्षेत्रीय माटो परिक्षण प्रयोगशाला, सुन्दरपुर</v>
      </c>
      <c r="E14" s="34" t="e">
        <f>#REF!</f>
        <v>#REF!</v>
      </c>
      <c r="F14" s="430" t="e">
        <f t="shared" si="0"/>
        <v>#REF!</v>
      </c>
      <c r="G14" s="30" t="e">
        <f t="shared" si="1"/>
        <v>#REF!</v>
      </c>
      <c r="H14" s="727">
        <v>0</v>
      </c>
      <c r="I14" s="172" t="e">
        <f t="shared" si="2"/>
        <v>#REF!</v>
      </c>
      <c r="J14" s="57"/>
      <c r="K14" s="218"/>
      <c r="L14" s="260" t="str">
        <f>'Programe Budget 2073-74'!Q14</f>
        <v>नि</v>
      </c>
    </row>
    <row r="15" spans="1:12">
      <c r="A15" s="261"/>
      <c r="B15" s="72"/>
      <c r="C15" s="33">
        <f>'Programe Budget 2073-74'!C15</f>
        <v>7</v>
      </c>
      <c r="D15" s="400" t="str">
        <f>'Programe Budget 2073-74'!D15</f>
        <v>माटो परिक्षण प्रयोगशाला, सुरुङ्गा, झापा</v>
      </c>
      <c r="E15" s="34" t="e">
        <f>#REF!</f>
        <v>#REF!</v>
      </c>
      <c r="F15" s="430" t="e">
        <f t="shared" si="0"/>
        <v>#REF!</v>
      </c>
      <c r="G15" s="30" t="e">
        <f t="shared" si="1"/>
        <v>#REF!</v>
      </c>
      <c r="H15" s="727">
        <v>0</v>
      </c>
      <c r="I15" s="172" t="e">
        <f t="shared" si="2"/>
        <v>#REF!</v>
      </c>
      <c r="J15" s="57"/>
      <c r="K15" s="218"/>
      <c r="L15" s="260" t="str">
        <f>'Programe Budget 2073-74'!Q15</f>
        <v>नि</v>
      </c>
    </row>
    <row r="16" spans="1:12">
      <c r="A16" s="261"/>
      <c r="B16" s="72"/>
      <c r="C16" s="33">
        <f>'Programe Budget 2073-74'!C16</f>
        <v>8</v>
      </c>
      <c r="D16" s="400" t="str">
        <f>'Programe Budget 2073-74'!D16</f>
        <v>जिल्ला कृषि विकास कार्यालय, ताप्लेजुड</v>
      </c>
      <c r="E16" s="34" t="e">
        <f>#REF!</f>
        <v>#REF!</v>
      </c>
      <c r="F16" s="430" t="e">
        <f t="shared" si="0"/>
        <v>#REF!</v>
      </c>
      <c r="G16" s="30" t="e">
        <f t="shared" si="1"/>
        <v>#REF!</v>
      </c>
      <c r="H16" s="727">
        <v>50</v>
      </c>
      <c r="I16" s="172" t="e">
        <f t="shared" si="2"/>
        <v>#REF!</v>
      </c>
      <c r="J16" s="57"/>
      <c r="K16" s="218"/>
      <c r="L16" s="260" t="str">
        <f>'Programe Budget 2073-74'!Q16</f>
        <v>वि</v>
      </c>
    </row>
    <row r="17" spans="1:12">
      <c r="A17" s="261"/>
      <c r="B17" s="72"/>
      <c r="C17" s="33">
        <f>'Programe Budget 2073-74'!C17</f>
        <v>9</v>
      </c>
      <c r="D17" s="400" t="str">
        <f>'Programe Budget 2073-74'!D17</f>
        <v>जिल्ला कृषि विकास कार्यालय, झापा</v>
      </c>
      <c r="E17" s="34" t="e">
        <f>#REF!</f>
        <v>#REF!</v>
      </c>
      <c r="F17" s="430" t="e">
        <f t="shared" si="0"/>
        <v>#REF!</v>
      </c>
      <c r="G17" s="30" t="e">
        <f t="shared" si="1"/>
        <v>#REF!</v>
      </c>
      <c r="H17" s="727">
        <v>0</v>
      </c>
      <c r="I17" s="172" t="e">
        <f t="shared" si="2"/>
        <v>#REF!</v>
      </c>
      <c r="J17" s="57"/>
      <c r="K17" s="218"/>
      <c r="L17" s="260" t="str">
        <f>'Programe Budget 2073-74'!Q17</f>
        <v>वि</v>
      </c>
    </row>
    <row r="18" spans="1:12">
      <c r="A18" s="261"/>
      <c r="B18" s="72"/>
      <c r="C18" s="33">
        <f>'Programe Budget 2073-74'!C18</f>
        <v>10</v>
      </c>
      <c r="D18" s="400" t="str">
        <f>'Programe Budget 2073-74'!D18</f>
        <v>जिल्ला कृषि विकास कार्यालय, संखुवासभा</v>
      </c>
      <c r="E18" s="34" t="e">
        <f>#REF!</f>
        <v>#REF!</v>
      </c>
      <c r="F18" s="430" t="e">
        <f t="shared" si="0"/>
        <v>#REF!</v>
      </c>
      <c r="G18" s="30" t="e">
        <f t="shared" si="1"/>
        <v>#REF!</v>
      </c>
      <c r="H18" s="727">
        <v>83.33</v>
      </c>
      <c r="I18" s="172" t="e">
        <f t="shared" si="2"/>
        <v>#REF!</v>
      </c>
      <c r="J18" s="57"/>
      <c r="K18" s="218"/>
      <c r="L18" s="260" t="str">
        <f>'Programe Budget 2073-74'!Q18</f>
        <v>वि</v>
      </c>
    </row>
    <row r="19" spans="1:12">
      <c r="A19" s="261"/>
      <c r="B19" s="72"/>
      <c r="C19" s="33">
        <f>'Programe Budget 2073-74'!C19</f>
        <v>11</v>
      </c>
      <c r="D19" s="400" t="str">
        <f>'Programe Budget 2073-74'!D19</f>
        <v>जिल्ला कृषि विकास कार्यालय, तेह्रथुम</v>
      </c>
      <c r="E19" s="34" t="e">
        <f>#REF!</f>
        <v>#REF!</v>
      </c>
      <c r="F19" s="430" t="e">
        <f t="shared" si="0"/>
        <v>#REF!</v>
      </c>
      <c r="G19" s="30" t="e">
        <f t="shared" si="1"/>
        <v>#REF!</v>
      </c>
      <c r="H19" s="727">
        <v>0</v>
      </c>
      <c r="I19" s="172" t="e">
        <f t="shared" si="2"/>
        <v>#REF!</v>
      </c>
      <c r="J19" s="57"/>
      <c r="K19" s="218"/>
      <c r="L19" s="260" t="str">
        <f>'Programe Budget 2073-74'!Q19</f>
        <v>वि</v>
      </c>
    </row>
    <row r="20" spans="1:12">
      <c r="A20" s="261"/>
      <c r="B20" s="72"/>
      <c r="C20" s="33">
        <f>'Programe Budget 2073-74'!C20</f>
        <v>12</v>
      </c>
      <c r="D20" s="400" t="str">
        <f>'Programe Budget 2073-74'!D20</f>
        <v>जिल्ला कृषि विकास कार्यालय, धनकुटा</v>
      </c>
      <c r="E20" s="34" t="e">
        <f>#REF!</f>
        <v>#REF!</v>
      </c>
      <c r="F20" s="430" t="e">
        <f t="shared" si="0"/>
        <v>#REF!</v>
      </c>
      <c r="G20" s="30" t="e">
        <f t="shared" si="1"/>
        <v>#REF!</v>
      </c>
      <c r="H20" s="727">
        <v>50</v>
      </c>
      <c r="I20" s="172" t="e">
        <f t="shared" si="2"/>
        <v>#REF!</v>
      </c>
      <c r="J20" s="57"/>
      <c r="K20" s="218"/>
      <c r="L20" s="260" t="str">
        <f>'Programe Budget 2073-74'!Q20</f>
        <v>वि</v>
      </c>
    </row>
    <row r="21" spans="1:12">
      <c r="A21" s="261"/>
      <c r="B21" s="72"/>
      <c r="C21" s="33">
        <f>'Programe Budget 2073-74'!C21</f>
        <v>13</v>
      </c>
      <c r="D21" s="400" t="str">
        <f>'Programe Budget 2073-74'!D21</f>
        <v>जिल्ला कृषि विकास कार्यालय, सुनसरी</v>
      </c>
      <c r="E21" s="34" t="e">
        <f>#REF!</f>
        <v>#REF!</v>
      </c>
      <c r="F21" s="430" t="e">
        <f t="shared" si="0"/>
        <v>#REF!</v>
      </c>
      <c r="G21" s="30" t="e">
        <f t="shared" si="1"/>
        <v>#REF!</v>
      </c>
      <c r="H21" s="727">
        <v>52</v>
      </c>
      <c r="I21" s="172" t="e">
        <f t="shared" si="2"/>
        <v>#REF!</v>
      </c>
      <c r="J21" s="57"/>
      <c r="K21" s="218"/>
      <c r="L21" s="260" t="str">
        <f>'Programe Budget 2073-74'!Q21</f>
        <v>वि</v>
      </c>
    </row>
    <row r="22" spans="1:12">
      <c r="A22" s="261"/>
      <c r="B22" s="72"/>
      <c r="C22" s="33">
        <f>'Programe Budget 2073-74'!C22</f>
        <v>14</v>
      </c>
      <c r="D22" s="400" t="str">
        <f>'Programe Budget 2073-74'!D22</f>
        <v>जिल्ला कृषि विकास कार्यालय, मोरङ्ग</v>
      </c>
      <c r="E22" s="34" t="e">
        <f>#REF!</f>
        <v>#REF!</v>
      </c>
      <c r="F22" s="430" t="e">
        <f t="shared" si="0"/>
        <v>#REF!</v>
      </c>
      <c r="G22" s="30" t="e">
        <f t="shared" si="1"/>
        <v>#REF!</v>
      </c>
      <c r="H22" s="727">
        <v>31</v>
      </c>
      <c r="I22" s="172" t="e">
        <f t="shared" si="2"/>
        <v>#REF!</v>
      </c>
      <c r="J22" s="57"/>
      <c r="K22" s="218"/>
      <c r="L22" s="260" t="str">
        <f>'Programe Budget 2073-74'!Q22</f>
        <v>वि</v>
      </c>
    </row>
    <row r="23" spans="1:12">
      <c r="A23" s="261"/>
      <c r="B23" s="72"/>
      <c r="C23" s="33">
        <f>'Programe Budget 2073-74'!C23</f>
        <v>15</v>
      </c>
      <c r="D23" s="400" t="str">
        <f>'Programe Budget 2073-74'!D23</f>
        <v>जिल्ला कृषि विकास कार्यालय, सोलुखुम्बु</v>
      </c>
      <c r="E23" s="34" t="e">
        <f>#REF!</f>
        <v>#REF!</v>
      </c>
      <c r="F23" s="430" t="e">
        <f t="shared" si="0"/>
        <v>#REF!</v>
      </c>
      <c r="G23" s="30" t="e">
        <f t="shared" si="1"/>
        <v>#REF!</v>
      </c>
      <c r="H23" s="727">
        <v>100</v>
      </c>
      <c r="I23" s="172" t="e">
        <f t="shared" si="2"/>
        <v>#REF!</v>
      </c>
      <c r="J23" s="57"/>
      <c r="K23" s="218"/>
      <c r="L23" s="260" t="str">
        <f>'Programe Budget 2073-74'!Q23</f>
        <v>वि</v>
      </c>
    </row>
    <row r="24" spans="1:12">
      <c r="A24" s="261"/>
      <c r="B24" s="72"/>
      <c r="C24" s="33">
        <f>'Programe Budget 2073-74'!C24</f>
        <v>16</v>
      </c>
      <c r="D24" s="400" t="str">
        <f>'Programe Budget 2073-74'!D24</f>
        <v>जिल्ला कृषि विकास कार्यालय, खोटाङ्ग</v>
      </c>
      <c r="E24" s="34" t="e">
        <f>#REF!</f>
        <v>#REF!</v>
      </c>
      <c r="F24" s="430" t="e">
        <f t="shared" si="0"/>
        <v>#REF!</v>
      </c>
      <c r="G24" s="30" t="e">
        <f t="shared" si="1"/>
        <v>#REF!</v>
      </c>
      <c r="H24" s="727">
        <v>40</v>
      </c>
      <c r="I24" s="172" t="e">
        <f t="shared" si="2"/>
        <v>#REF!</v>
      </c>
      <c r="J24" s="57"/>
      <c r="K24" s="218"/>
      <c r="L24" s="260" t="str">
        <f>'Programe Budget 2073-74'!Q24</f>
        <v>वि</v>
      </c>
    </row>
    <row r="25" spans="1:12">
      <c r="A25" s="261"/>
      <c r="B25" s="72"/>
      <c r="C25" s="33">
        <f>'Programe Budget 2073-74'!C25</f>
        <v>17</v>
      </c>
      <c r="D25" s="400" t="str">
        <f>'Programe Budget 2073-74'!D25</f>
        <v>जिल्ला कृषि विकास कार्यालय, ओखलढुङ्गा</v>
      </c>
      <c r="E25" s="34" t="e">
        <f>#REF!</f>
        <v>#REF!</v>
      </c>
      <c r="F25" s="430" t="e">
        <f t="shared" si="0"/>
        <v>#REF!</v>
      </c>
      <c r="G25" s="30" t="e">
        <f t="shared" si="1"/>
        <v>#REF!</v>
      </c>
      <c r="H25" s="727">
        <v>0</v>
      </c>
      <c r="I25" s="172" t="e">
        <f t="shared" si="2"/>
        <v>#REF!</v>
      </c>
      <c r="J25" s="57"/>
      <c r="K25" s="218"/>
      <c r="L25" s="260" t="str">
        <f>'Programe Budget 2073-74'!Q25</f>
        <v>वि</v>
      </c>
    </row>
    <row r="26" spans="1:12">
      <c r="A26" s="261"/>
      <c r="B26" s="72"/>
      <c r="C26" s="33">
        <f>'Programe Budget 2073-74'!C26</f>
        <v>18</v>
      </c>
      <c r="D26" s="400" t="str">
        <f>'Programe Budget 2073-74'!D26</f>
        <v>जिल्ला कृषि विकास कार्यालय, उदयपुर</v>
      </c>
      <c r="E26" s="34" t="e">
        <f>#REF!</f>
        <v>#REF!</v>
      </c>
      <c r="F26" s="430" t="e">
        <f t="shared" si="0"/>
        <v>#REF!</v>
      </c>
      <c r="G26" s="30" t="e">
        <f t="shared" si="1"/>
        <v>#REF!</v>
      </c>
      <c r="H26" s="727">
        <v>0</v>
      </c>
      <c r="I26" s="172" t="e">
        <f t="shared" si="2"/>
        <v>#REF!</v>
      </c>
      <c r="J26" s="57"/>
      <c r="K26" s="218"/>
      <c r="L26" s="260" t="str">
        <f>'Programe Budget 2073-74'!Q26</f>
        <v>वि</v>
      </c>
    </row>
    <row r="27" spans="1:12">
      <c r="A27" s="261"/>
      <c r="B27" s="72"/>
      <c r="C27" s="33">
        <f>'Programe Budget 2073-74'!C27</f>
        <v>19</v>
      </c>
      <c r="D27" s="400" t="str">
        <f>'Programe Budget 2073-74'!D27</f>
        <v>जिल्ला कृषि विकास कार्यालय, सप्तरी</v>
      </c>
      <c r="E27" s="34" t="e">
        <f>#REF!</f>
        <v>#REF!</v>
      </c>
      <c r="F27" s="430" t="e">
        <f t="shared" si="0"/>
        <v>#REF!</v>
      </c>
      <c r="G27" s="30" t="e">
        <f t="shared" si="1"/>
        <v>#REF!</v>
      </c>
      <c r="H27" s="727">
        <v>37.33</v>
      </c>
      <c r="I27" s="172" t="e">
        <f t="shared" si="2"/>
        <v>#REF!</v>
      </c>
      <c r="J27" s="57"/>
      <c r="K27" s="218"/>
      <c r="L27" s="260" t="str">
        <f>'Programe Budget 2073-74'!Q27</f>
        <v>वि</v>
      </c>
    </row>
    <row r="28" spans="1:12">
      <c r="A28" s="261"/>
      <c r="B28" s="72"/>
      <c r="C28" s="33">
        <f>'Programe Budget 2073-74'!C28</f>
        <v>20</v>
      </c>
      <c r="D28" s="400" t="str">
        <f>'Programe Budget 2073-74'!D28</f>
        <v>जिल्ला कृषि विकास कार्यालय, सिराह</v>
      </c>
      <c r="E28" s="34" t="e">
        <f>#REF!</f>
        <v>#REF!</v>
      </c>
      <c r="F28" s="430" t="e">
        <f t="shared" si="0"/>
        <v>#REF!</v>
      </c>
      <c r="G28" s="30" t="e">
        <f t="shared" si="1"/>
        <v>#REF!</v>
      </c>
      <c r="H28" s="727">
        <v>45</v>
      </c>
      <c r="I28" s="172" t="e">
        <f t="shared" si="2"/>
        <v>#REF!</v>
      </c>
      <c r="J28" s="57"/>
      <c r="K28" s="218"/>
      <c r="L28" s="260" t="str">
        <f>'Programe Budget 2073-74'!Q28</f>
        <v>वि</v>
      </c>
    </row>
    <row r="29" spans="1:12">
      <c r="A29" s="261"/>
      <c r="B29" s="72"/>
      <c r="C29" s="33">
        <f>'Programe Budget 2073-74'!C29</f>
        <v>21</v>
      </c>
      <c r="D29" s="400" t="str">
        <f>'Programe Budget 2073-74'!D29</f>
        <v>जिल्ला कृषि विकास कार्यालय, दोलखा</v>
      </c>
      <c r="E29" s="34" t="e">
        <f>#REF!</f>
        <v>#REF!</v>
      </c>
      <c r="F29" s="430" t="e">
        <f t="shared" si="0"/>
        <v>#REF!</v>
      </c>
      <c r="G29" s="30" t="e">
        <f t="shared" si="1"/>
        <v>#REF!</v>
      </c>
      <c r="H29" s="727">
        <v>8</v>
      </c>
      <c r="I29" s="172" t="e">
        <f t="shared" si="2"/>
        <v>#REF!</v>
      </c>
      <c r="J29" s="57"/>
      <c r="K29" s="218"/>
      <c r="L29" s="260" t="str">
        <f>'Programe Budget 2073-74'!Q29</f>
        <v>का</v>
      </c>
    </row>
    <row r="30" spans="1:12">
      <c r="A30" s="261"/>
      <c r="B30" s="72"/>
      <c r="C30" s="33">
        <f>'Programe Budget 2073-74'!C30</f>
        <v>22</v>
      </c>
      <c r="D30" s="400" t="str">
        <f>'Programe Budget 2073-74'!D30</f>
        <v>जिल्ला कृषि विकास कार्यालय, रामेछाप</v>
      </c>
      <c r="E30" s="34" t="e">
        <f>#REF!</f>
        <v>#REF!</v>
      </c>
      <c r="F30" s="430" t="e">
        <f t="shared" si="0"/>
        <v>#REF!</v>
      </c>
      <c r="G30" s="30" t="e">
        <f t="shared" si="1"/>
        <v>#REF!</v>
      </c>
      <c r="H30" s="727">
        <v>0</v>
      </c>
      <c r="I30" s="172" t="e">
        <f t="shared" si="2"/>
        <v>#REF!</v>
      </c>
      <c r="J30" s="57"/>
      <c r="K30" s="218"/>
      <c r="L30" s="260" t="str">
        <f>'Programe Budget 2073-74'!Q30</f>
        <v>का</v>
      </c>
    </row>
    <row r="31" spans="1:12">
      <c r="A31" s="261"/>
      <c r="B31" s="72"/>
      <c r="C31" s="33">
        <f>'Programe Budget 2073-74'!C31</f>
        <v>23</v>
      </c>
      <c r="D31" s="400" t="str">
        <f>'Programe Budget 2073-74'!D31</f>
        <v>जिल्ला कृषि विकास कार्यालय, सिन्धुली</v>
      </c>
      <c r="E31" s="34" t="e">
        <f>#REF!</f>
        <v>#REF!</v>
      </c>
      <c r="F31" s="430" t="e">
        <f t="shared" si="0"/>
        <v>#REF!</v>
      </c>
      <c r="G31" s="30" t="e">
        <f t="shared" si="1"/>
        <v>#REF!</v>
      </c>
      <c r="H31" s="727">
        <v>16.66</v>
      </c>
      <c r="I31" s="172" t="e">
        <f t="shared" si="2"/>
        <v>#REF!</v>
      </c>
      <c r="J31" s="57"/>
      <c r="K31" s="218"/>
      <c r="L31" s="260" t="str">
        <f>'Programe Budget 2073-74'!Q31</f>
        <v>का</v>
      </c>
    </row>
    <row r="32" spans="1:12">
      <c r="A32" s="261"/>
      <c r="B32" s="72"/>
      <c r="C32" s="33">
        <f>'Programe Budget 2073-74'!C32</f>
        <v>24</v>
      </c>
      <c r="D32" s="400" t="str">
        <f>'Programe Budget 2073-74'!D32</f>
        <v>जिल्ला कृषि विकास कार्यालय, धनुषा</v>
      </c>
      <c r="E32" s="34" t="e">
        <f>#REF!</f>
        <v>#REF!</v>
      </c>
      <c r="F32" s="430" t="e">
        <f t="shared" si="0"/>
        <v>#REF!</v>
      </c>
      <c r="G32" s="30" t="e">
        <f t="shared" si="1"/>
        <v>#REF!</v>
      </c>
      <c r="H32" s="727">
        <v>80</v>
      </c>
      <c r="I32" s="172" t="e">
        <f t="shared" si="2"/>
        <v>#REF!</v>
      </c>
      <c r="J32" s="57"/>
      <c r="K32" s="218"/>
      <c r="L32" s="260" t="str">
        <f>'Programe Budget 2073-74'!Q32</f>
        <v>का</v>
      </c>
    </row>
    <row r="33" spans="1:12">
      <c r="A33" s="261"/>
      <c r="B33" s="72"/>
      <c r="C33" s="33">
        <f>'Programe Budget 2073-74'!C33</f>
        <v>25</v>
      </c>
      <c r="D33" s="400" t="str">
        <f>'Programe Budget 2073-74'!D33</f>
        <v>जिल्ला कृषि विकास कार्यालय, महोत्तरी</v>
      </c>
      <c r="E33" s="34" t="e">
        <f>#REF!</f>
        <v>#REF!</v>
      </c>
      <c r="F33" s="430" t="e">
        <f t="shared" si="0"/>
        <v>#REF!</v>
      </c>
      <c r="G33" s="30" t="e">
        <f t="shared" si="1"/>
        <v>#REF!</v>
      </c>
      <c r="H33" s="727">
        <v>16</v>
      </c>
      <c r="I33" s="172" t="e">
        <f t="shared" si="2"/>
        <v>#REF!</v>
      </c>
      <c r="J33" s="57"/>
      <c r="K33" s="218"/>
      <c r="L33" s="260" t="str">
        <f>'Programe Budget 2073-74'!Q33</f>
        <v>का</v>
      </c>
    </row>
    <row r="34" spans="1:12">
      <c r="A34" s="261"/>
      <c r="B34" s="72"/>
      <c r="C34" s="33">
        <f>'Programe Budget 2073-74'!C34</f>
        <v>26</v>
      </c>
      <c r="D34" s="400" t="str">
        <f>'Programe Budget 2073-74'!D34</f>
        <v>जिल्ला कृषि विकास कार्यालय, धादिङ्ग</v>
      </c>
      <c r="E34" s="34" t="e">
        <f>#REF!</f>
        <v>#REF!</v>
      </c>
      <c r="F34" s="430" t="e">
        <f t="shared" si="0"/>
        <v>#REF!</v>
      </c>
      <c r="G34" s="30" t="e">
        <f t="shared" si="1"/>
        <v>#REF!</v>
      </c>
      <c r="H34" s="727">
        <v>0</v>
      </c>
      <c r="I34" s="172" t="e">
        <f t="shared" si="2"/>
        <v>#REF!</v>
      </c>
      <c r="J34" s="57"/>
      <c r="K34" s="218"/>
      <c r="L34" s="260" t="str">
        <f>'Programe Budget 2073-74'!Q34</f>
        <v>का</v>
      </c>
    </row>
    <row r="35" spans="1:12">
      <c r="A35" s="261"/>
      <c r="B35" s="72"/>
      <c r="C35" s="33">
        <f>'Programe Budget 2073-74'!C35</f>
        <v>27</v>
      </c>
      <c r="D35" s="400" t="str">
        <f>'Programe Budget 2073-74'!D35</f>
        <v>जिल्ला कृषि विकास कार्यालय, सिन्धुपालाञ्चोक</v>
      </c>
      <c r="E35" s="34" t="e">
        <f>#REF!</f>
        <v>#REF!</v>
      </c>
      <c r="F35" s="430" t="e">
        <f t="shared" si="0"/>
        <v>#REF!</v>
      </c>
      <c r="G35" s="30" t="e">
        <f t="shared" si="1"/>
        <v>#REF!</v>
      </c>
      <c r="H35" s="727">
        <v>100</v>
      </c>
      <c r="I35" s="172" t="e">
        <f t="shared" si="2"/>
        <v>#REF!</v>
      </c>
      <c r="J35" s="57"/>
      <c r="K35" s="218"/>
      <c r="L35" s="260" t="str">
        <f>'Programe Budget 2073-74'!Q35</f>
        <v>का</v>
      </c>
    </row>
    <row r="36" spans="1:12">
      <c r="A36" s="261"/>
      <c r="B36" s="72"/>
      <c r="C36" s="33">
        <f>'Programe Budget 2073-74'!C36</f>
        <v>28</v>
      </c>
      <c r="D36" s="400" t="str">
        <f>'Programe Budget 2073-74'!D36</f>
        <v>जिल्ला कृषि विकास कार्यालय, काभ्रेपलाञ्चोक</v>
      </c>
      <c r="E36" s="34" t="e">
        <f>#REF!</f>
        <v>#REF!</v>
      </c>
      <c r="F36" s="430" t="e">
        <f t="shared" si="0"/>
        <v>#REF!</v>
      </c>
      <c r="G36" s="30" t="e">
        <f t="shared" si="1"/>
        <v>#REF!</v>
      </c>
      <c r="H36" s="727">
        <v>50</v>
      </c>
      <c r="I36" s="172" t="e">
        <f t="shared" si="2"/>
        <v>#REF!</v>
      </c>
      <c r="J36" s="57"/>
      <c r="K36" s="218"/>
      <c r="L36" s="260" t="str">
        <f>'Programe Budget 2073-74'!Q36</f>
        <v>का</v>
      </c>
    </row>
    <row r="37" spans="1:12">
      <c r="A37" s="261"/>
      <c r="B37" s="72"/>
      <c r="C37" s="33">
        <f>'Programe Budget 2073-74'!C37</f>
        <v>29</v>
      </c>
      <c r="D37" s="400" t="str">
        <f>'Programe Budget 2073-74'!D37</f>
        <v>जिल्ला कृषि विकास कार्यालय, काठमाण्डौं</v>
      </c>
      <c r="E37" s="34" t="e">
        <f>#REF!</f>
        <v>#REF!</v>
      </c>
      <c r="F37" s="430" t="e">
        <f t="shared" si="0"/>
        <v>#REF!</v>
      </c>
      <c r="G37" s="30" t="e">
        <f t="shared" si="1"/>
        <v>#REF!</v>
      </c>
      <c r="H37" s="727">
        <v>33.33</v>
      </c>
      <c r="I37" s="172" t="e">
        <f t="shared" si="2"/>
        <v>#REF!</v>
      </c>
      <c r="J37" s="57"/>
      <c r="K37" s="218"/>
      <c r="L37" s="260" t="str">
        <f>'Programe Budget 2073-74'!Q37</f>
        <v>का</v>
      </c>
    </row>
    <row r="38" spans="1:12">
      <c r="A38" s="261"/>
      <c r="B38" s="72"/>
      <c r="C38" s="33">
        <f>'Programe Budget 2073-74'!C38</f>
        <v>30</v>
      </c>
      <c r="D38" s="400" t="str">
        <f>'Programe Budget 2073-74'!D38</f>
        <v>जिल्ला कृषि विकास कार्यालय, भक्तपुर</v>
      </c>
      <c r="E38" s="34" t="e">
        <f>#REF!</f>
        <v>#REF!</v>
      </c>
      <c r="F38" s="430" t="e">
        <f t="shared" si="0"/>
        <v>#REF!</v>
      </c>
      <c r="G38" s="30" t="e">
        <f t="shared" si="1"/>
        <v>#REF!</v>
      </c>
      <c r="H38" s="727">
        <v>50.93</v>
      </c>
      <c r="I38" s="172" t="e">
        <f t="shared" si="2"/>
        <v>#REF!</v>
      </c>
      <c r="J38" s="57"/>
      <c r="K38" s="218"/>
      <c r="L38" s="260" t="str">
        <f>'Programe Budget 2073-74'!Q38</f>
        <v>का</v>
      </c>
    </row>
    <row r="39" spans="1:12">
      <c r="A39" s="261"/>
      <c r="B39" s="72"/>
      <c r="C39" s="33">
        <f>'Programe Budget 2073-74'!C39</f>
        <v>31</v>
      </c>
      <c r="D39" s="400" t="str">
        <f>'Programe Budget 2073-74'!D39</f>
        <v>जिल्ला कृषि विकास कार्यालय, चितवन</v>
      </c>
      <c r="E39" s="34" t="e">
        <f>#REF!</f>
        <v>#REF!</v>
      </c>
      <c r="F39" s="430" t="e">
        <f t="shared" si="0"/>
        <v>#REF!</v>
      </c>
      <c r="G39" s="30" t="e">
        <f t="shared" si="1"/>
        <v>#REF!</v>
      </c>
      <c r="H39" s="727">
        <v>50</v>
      </c>
      <c r="I39" s="172" t="e">
        <f t="shared" si="2"/>
        <v>#REF!</v>
      </c>
      <c r="J39" s="57"/>
      <c r="K39" s="218"/>
      <c r="L39" s="260" t="str">
        <f>'Programe Budget 2073-74'!Q39</f>
        <v>का</v>
      </c>
    </row>
    <row r="40" spans="1:12">
      <c r="A40" s="261"/>
      <c r="B40" s="72"/>
      <c r="C40" s="33">
        <f>'Programe Budget 2073-74'!C40</f>
        <v>32</v>
      </c>
      <c r="D40" s="400" t="str">
        <f>'Programe Budget 2073-74'!D40</f>
        <v>जिल्ला कृषि विकास कार्यालय, मकवानपुर</v>
      </c>
      <c r="E40" s="34" t="e">
        <f>#REF!</f>
        <v>#REF!</v>
      </c>
      <c r="F40" s="430" t="e">
        <f t="shared" si="0"/>
        <v>#REF!</v>
      </c>
      <c r="G40" s="30" t="e">
        <f t="shared" si="1"/>
        <v>#REF!</v>
      </c>
      <c r="H40" s="727">
        <v>40.08</v>
      </c>
      <c r="I40" s="172" t="e">
        <f t="shared" si="2"/>
        <v>#REF!</v>
      </c>
      <c r="J40" s="57"/>
      <c r="K40" s="218"/>
      <c r="L40" s="260" t="str">
        <f>'Programe Budget 2073-74'!Q40</f>
        <v>का</v>
      </c>
    </row>
    <row r="41" spans="1:12">
      <c r="A41" s="261"/>
      <c r="B41" s="72"/>
      <c r="C41" s="33">
        <f>'Programe Budget 2073-74'!C41</f>
        <v>33</v>
      </c>
      <c r="D41" s="400" t="str">
        <f>'Programe Budget 2073-74'!D41</f>
        <v>जिल्ला कृषि विकास कार्यालय, गोरखा</v>
      </c>
      <c r="E41" s="34" t="e">
        <f>#REF!</f>
        <v>#REF!</v>
      </c>
      <c r="F41" s="430" t="e">
        <f t="shared" si="0"/>
        <v>#REF!</v>
      </c>
      <c r="G41" s="30" t="e">
        <f t="shared" si="1"/>
        <v>#REF!</v>
      </c>
      <c r="H41" s="727">
        <v>10</v>
      </c>
      <c r="I41" s="172" t="e">
        <f t="shared" si="2"/>
        <v>#REF!</v>
      </c>
      <c r="J41" s="57"/>
      <c r="K41" s="218"/>
      <c r="L41" s="260" t="str">
        <f>'Programe Budget 2073-74'!Q41</f>
        <v>का</v>
      </c>
    </row>
    <row r="42" spans="1:12">
      <c r="A42" s="261"/>
      <c r="B42" s="72"/>
      <c r="C42" s="33">
        <f>'Programe Budget 2073-74'!C42</f>
        <v>34</v>
      </c>
      <c r="D42" s="400" t="str">
        <f>'Programe Budget 2073-74'!D42</f>
        <v>जिल्ला कृषि विकास कार्यालय, लमजुङ्ग</v>
      </c>
      <c r="E42" s="34" t="e">
        <f>#REF!</f>
        <v>#REF!</v>
      </c>
      <c r="F42" s="430" t="e">
        <f t="shared" si="0"/>
        <v>#REF!</v>
      </c>
      <c r="G42" s="30" t="e">
        <f t="shared" si="1"/>
        <v>#REF!</v>
      </c>
      <c r="H42" s="727">
        <v>16.66</v>
      </c>
      <c r="I42" s="172" t="e">
        <f t="shared" si="2"/>
        <v>#REF!</v>
      </c>
      <c r="J42" s="57"/>
      <c r="K42" s="218"/>
      <c r="L42" s="260" t="str">
        <f>'Programe Budget 2073-74'!Q42</f>
        <v>का</v>
      </c>
    </row>
    <row r="43" spans="1:12">
      <c r="A43" s="261"/>
      <c r="B43" s="72"/>
      <c r="C43" s="33">
        <f>'Programe Budget 2073-74'!C43</f>
        <v>35</v>
      </c>
      <c r="D43" s="400" t="str">
        <f>'Programe Budget 2073-74'!D43</f>
        <v>जिल्ला कृषि विकास कार्यालय, कास्की</v>
      </c>
      <c r="E43" s="34" t="e">
        <f>#REF!</f>
        <v>#REF!</v>
      </c>
      <c r="F43" s="430" t="e">
        <f t="shared" si="0"/>
        <v>#REF!</v>
      </c>
      <c r="G43" s="30" t="e">
        <f t="shared" si="1"/>
        <v>#REF!</v>
      </c>
      <c r="H43" s="727">
        <v>69.87</v>
      </c>
      <c r="I43" s="172" t="e">
        <f t="shared" si="2"/>
        <v>#REF!</v>
      </c>
      <c r="J43" s="57"/>
      <c r="K43" s="218"/>
      <c r="L43" s="260" t="str">
        <f>'Programe Budget 2073-74'!Q43</f>
        <v>का</v>
      </c>
    </row>
    <row r="44" spans="1:12" ht="20.25" customHeight="1">
      <c r="A44" s="261"/>
      <c r="B44" s="72"/>
      <c r="C44" s="33">
        <f>'Programe Budget 2073-74'!C44</f>
        <v>36</v>
      </c>
      <c r="D44" s="400" t="str">
        <f>'Programe Budget 2073-74'!D44</f>
        <v>जिल्ला कृषि विकास कार्यालय, स्याङ्गजा</v>
      </c>
      <c r="E44" s="34" t="e">
        <f>#REF!</f>
        <v>#REF!</v>
      </c>
      <c r="F44" s="430" t="e">
        <f t="shared" si="0"/>
        <v>#REF!</v>
      </c>
      <c r="G44" s="30" t="e">
        <f t="shared" si="1"/>
        <v>#REF!</v>
      </c>
      <c r="H44" s="727">
        <v>0</v>
      </c>
      <c r="I44" s="172" t="e">
        <f t="shared" si="2"/>
        <v>#REF!</v>
      </c>
      <c r="J44" s="57"/>
      <c r="K44" s="218"/>
      <c r="L44" s="260" t="str">
        <f>'Programe Budget 2073-74'!Q44</f>
        <v>का</v>
      </c>
    </row>
    <row r="45" spans="1:12" ht="20.25" customHeight="1">
      <c r="A45" s="261"/>
      <c r="B45" s="72"/>
      <c r="C45" s="33">
        <f>'Programe Budget 2073-74'!C45</f>
        <v>37</v>
      </c>
      <c r="D45" s="400" t="str">
        <f>'Programe Budget 2073-74'!D45</f>
        <v>जिल्ला कृषि विकास कार्यालय, पर्वत</v>
      </c>
      <c r="E45" s="34" t="e">
        <f>#REF!</f>
        <v>#REF!</v>
      </c>
      <c r="F45" s="430" t="e">
        <f t="shared" si="0"/>
        <v>#REF!</v>
      </c>
      <c r="G45" s="30" t="e">
        <f t="shared" si="1"/>
        <v>#REF!</v>
      </c>
      <c r="H45" s="727">
        <v>100</v>
      </c>
      <c r="I45" s="172" t="e">
        <f t="shared" si="2"/>
        <v>#REF!</v>
      </c>
      <c r="J45" s="57"/>
      <c r="K45" s="218"/>
      <c r="L45" s="260" t="str">
        <f>'Programe Budget 2073-74'!Q45</f>
        <v>का</v>
      </c>
    </row>
    <row r="46" spans="1:12" ht="20.25" customHeight="1">
      <c r="A46" s="261"/>
      <c r="B46" s="72"/>
      <c r="C46" s="33">
        <f>'Programe Budget 2073-74'!C46</f>
        <v>38</v>
      </c>
      <c r="D46" s="400" t="str">
        <f>'Programe Budget 2073-74'!D46</f>
        <v>जिल्ला कृषि विकास कार्यालय, मुस्ताड</v>
      </c>
      <c r="E46" s="34" t="e">
        <f>#REF!</f>
        <v>#REF!</v>
      </c>
      <c r="F46" s="430" t="e">
        <f t="shared" si="0"/>
        <v>#REF!</v>
      </c>
      <c r="G46" s="30" t="e">
        <f t="shared" si="1"/>
        <v>#REF!</v>
      </c>
      <c r="H46" s="727">
        <v>100</v>
      </c>
      <c r="I46" s="172" t="e">
        <f t="shared" si="2"/>
        <v>#REF!</v>
      </c>
      <c r="J46" s="57"/>
      <c r="K46" s="218"/>
      <c r="L46" s="260" t="str">
        <f>'Programe Budget 2073-74'!Q46</f>
        <v>का</v>
      </c>
    </row>
    <row r="47" spans="1:12" ht="20.25" customHeight="1">
      <c r="A47" s="261"/>
      <c r="B47" s="72"/>
      <c r="C47" s="33">
        <f>'Programe Budget 2073-74'!C47</f>
        <v>39</v>
      </c>
      <c r="D47" s="400" t="str">
        <f>'Programe Budget 2073-74'!D47</f>
        <v>जिल्ला कृषि विकास कार्यालय, अर्घाखाँची</v>
      </c>
      <c r="E47" s="34" t="e">
        <f>#REF!</f>
        <v>#REF!</v>
      </c>
      <c r="F47" s="430" t="e">
        <f t="shared" si="0"/>
        <v>#REF!</v>
      </c>
      <c r="G47" s="30" t="e">
        <f t="shared" si="1"/>
        <v>#REF!</v>
      </c>
      <c r="H47" s="727">
        <v>0</v>
      </c>
      <c r="I47" s="172" t="e">
        <f t="shared" si="2"/>
        <v>#REF!</v>
      </c>
      <c r="J47" s="57"/>
      <c r="K47" s="218"/>
      <c r="L47" s="260" t="str">
        <f>'Programe Budget 2073-74'!Q47</f>
        <v>का</v>
      </c>
    </row>
    <row r="48" spans="1:12" ht="20.25" customHeight="1">
      <c r="A48" s="261"/>
      <c r="B48" s="72"/>
      <c r="C48" s="33">
        <f>'Programe Budget 2073-74'!C48</f>
        <v>40</v>
      </c>
      <c r="D48" s="400" t="str">
        <f>'Programe Budget 2073-74'!D48</f>
        <v>जिल्ला कृषि विकास कार्यालय, पाल्पा</v>
      </c>
      <c r="E48" s="34" t="e">
        <f>#REF!</f>
        <v>#REF!</v>
      </c>
      <c r="F48" s="430" t="e">
        <f t="shared" si="0"/>
        <v>#REF!</v>
      </c>
      <c r="G48" s="30" t="e">
        <f t="shared" si="1"/>
        <v>#REF!</v>
      </c>
      <c r="H48" s="727">
        <v>0</v>
      </c>
      <c r="I48" s="172" t="e">
        <f t="shared" si="2"/>
        <v>#REF!</v>
      </c>
      <c r="J48" s="57"/>
      <c r="K48" s="218"/>
      <c r="L48" s="260" t="str">
        <f>'Programe Budget 2073-74'!Q48</f>
        <v>का</v>
      </c>
    </row>
    <row r="49" spans="1:12" ht="20.25" customHeight="1">
      <c r="A49" s="261"/>
      <c r="B49" s="72"/>
      <c r="C49" s="33">
        <f>'Programe Budget 2073-74'!C49</f>
        <v>41</v>
      </c>
      <c r="D49" s="400" t="str">
        <f>'Programe Budget 2073-74'!D49</f>
        <v>जिल्ला कृषि विकास कार्यालय, नवलपरासी</v>
      </c>
      <c r="E49" s="34" t="e">
        <f>#REF!</f>
        <v>#REF!</v>
      </c>
      <c r="F49" s="430" t="e">
        <f t="shared" si="0"/>
        <v>#REF!</v>
      </c>
      <c r="G49" s="30" t="e">
        <f t="shared" si="1"/>
        <v>#REF!</v>
      </c>
      <c r="H49" s="727">
        <v>40.83</v>
      </c>
      <c r="I49" s="172" t="e">
        <f t="shared" si="2"/>
        <v>#REF!</v>
      </c>
      <c r="J49" s="57"/>
      <c r="K49" s="218"/>
      <c r="L49" s="260" t="str">
        <f>'Programe Budget 2073-74'!Q49</f>
        <v>का</v>
      </c>
    </row>
    <row r="50" spans="1:12" ht="20.25" customHeight="1">
      <c r="A50" s="261"/>
      <c r="B50" s="72"/>
      <c r="C50" s="33">
        <f>'Programe Budget 2073-74'!C50</f>
        <v>42</v>
      </c>
      <c r="D50" s="400" t="str">
        <f>'Programe Budget 2073-74'!D50</f>
        <v>जिल्ला कृषि विकास कार्यालय, रूपन्देही</v>
      </c>
      <c r="E50" s="34" t="e">
        <f>#REF!</f>
        <v>#REF!</v>
      </c>
      <c r="F50" s="430" t="e">
        <f t="shared" si="0"/>
        <v>#REF!</v>
      </c>
      <c r="G50" s="30" t="e">
        <f t="shared" si="1"/>
        <v>#REF!</v>
      </c>
      <c r="H50" s="727">
        <v>66.66</v>
      </c>
      <c r="I50" s="172" t="e">
        <f t="shared" si="2"/>
        <v>#REF!</v>
      </c>
      <c r="J50" s="57"/>
      <c r="K50" s="218"/>
      <c r="L50" s="260" t="str">
        <f>'Programe Budget 2073-74'!Q50</f>
        <v>का</v>
      </c>
    </row>
    <row r="51" spans="1:12" ht="20.25" customHeight="1">
      <c r="A51" s="261"/>
      <c r="B51" s="72"/>
      <c r="C51" s="33">
        <f>'Programe Budget 2073-74'!C51</f>
        <v>43</v>
      </c>
      <c r="D51" s="400" t="str">
        <f>'Programe Budget 2073-74'!D51</f>
        <v>जिल्ला कृषि विकास कार्यालय, कपिलबस्तु</v>
      </c>
      <c r="E51" s="34" t="e">
        <f>#REF!</f>
        <v>#REF!</v>
      </c>
      <c r="F51" s="430" t="e">
        <f t="shared" si="0"/>
        <v>#REF!</v>
      </c>
      <c r="G51" s="30" t="e">
        <f t="shared" si="1"/>
        <v>#REF!</v>
      </c>
      <c r="H51" s="727">
        <v>0</v>
      </c>
      <c r="I51" s="172" t="e">
        <f t="shared" si="2"/>
        <v>#REF!</v>
      </c>
      <c r="J51" s="57"/>
      <c r="K51" s="218"/>
      <c r="L51" s="260" t="str">
        <f>'Programe Budget 2073-74'!Q51</f>
        <v>प</v>
      </c>
    </row>
    <row r="52" spans="1:12" ht="20.25" customHeight="1">
      <c r="A52" s="261"/>
      <c r="B52" s="72"/>
      <c r="C52" s="33">
        <f>'Programe Budget 2073-74'!C52</f>
        <v>44</v>
      </c>
      <c r="D52" s="400" t="str">
        <f>'Programe Budget 2073-74'!D52</f>
        <v>जिल्ला कृषि विकास कार्यालय, रूकुम</v>
      </c>
      <c r="E52" s="34" t="e">
        <f>#REF!</f>
        <v>#REF!</v>
      </c>
      <c r="F52" s="430" t="e">
        <f t="shared" si="0"/>
        <v>#REF!</v>
      </c>
      <c r="G52" s="30" t="e">
        <f t="shared" si="1"/>
        <v>#REF!</v>
      </c>
      <c r="H52" s="727">
        <v>0</v>
      </c>
      <c r="I52" s="172" t="e">
        <f t="shared" si="2"/>
        <v>#REF!</v>
      </c>
      <c r="J52" s="57"/>
      <c r="K52" s="218"/>
      <c r="L52" s="260" t="str">
        <f>'Programe Budget 2073-74'!Q52</f>
        <v>प</v>
      </c>
    </row>
    <row r="53" spans="1:12" ht="20.25" customHeight="1">
      <c r="A53" s="261"/>
      <c r="B53" s="72"/>
      <c r="C53" s="33">
        <f>'Programe Budget 2073-74'!C53</f>
        <v>45</v>
      </c>
      <c r="D53" s="400" t="str">
        <f>'Programe Budget 2073-74'!D53</f>
        <v>जिल्ला कृषि विकास कार्यालय, प्यूठान</v>
      </c>
      <c r="E53" s="34" t="e">
        <f>#REF!</f>
        <v>#REF!</v>
      </c>
      <c r="F53" s="430" t="e">
        <f t="shared" si="0"/>
        <v>#REF!</v>
      </c>
      <c r="G53" s="30" t="e">
        <f t="shared" si="1"/>
        <v>#REF!</v>
      </c>
      <c r="H53" s="727">
        <v>0</v>
      </c>
      <c r="I53" s="172" t="e">
        <f t="shared" si="2"/>
        <v>#REF!</v>
      </c>
      <c r="J53" s="57"/>
      <c r="K53" s="218"/>
      <c r="L53" s="260" t="str">
        <f>'Programe Budget 2073-74'!Q53</f>
        <v>प</v>
      </c>
    </row>
    <row r="54" spans="1:12" ht="20.25" customHeight="1">
      <c r="A54" s="261"/>
      <c r="B54" s="72"/>
      <c r="C54" s="33">
        <f>'Programe Budget 2073-74'!C54</f>
        <v>46</v>
      </c>
      <c r="D54" s="400" t="str">
        <f>'Programe Budget 2073-74'!D54</f>
        <v>जिल्ला कृषि विकास कार्यालय, दाङ्ग</v>
      </c>
      <c r="E54" s="34" t="e">
        <f>#REF!</f>
        <v>#REF!</v>
      </c>
      <c r="F54" s="430" t="e">
        <f t="shared" si="0"/>
        <v>#REF!</v>
      </c>
      <c r="G54" s="30" t="e">
        <f t="shared" si="1"/>
        <v>#REF!</v>
      </c>
      <c r="H54" s="727">
        <v>0</v>
      </c>
      <c r="I54" s="172" t="e">
        <f t="shared" si="2"/>
        <v>#REF!</v>
      </c>
      <c r="J54" s="57"/>
      <c r="K54" s="218"/>
      <c r="L54" s="260" t="str">
        <f>'Programe Budget 2073-74'!Q54</f>
        <v>प</v>
      </c>
    </row>
    <row r="55" spans="1:12" ht="20.25" customHeight="1">
      <c r="A55" s="261"/>
      <c r="B55" s="72"/>
      <c r="C55" s="33">
        <f>'Programe Budget 2073-74'!C55</f>
        <v>47</v>
      </c>
      <c r="D55" s="400" t="str">
        <f>'Programe Budget 2073-74'!D55</f>
        <v>जिल्ला कृषि विकास कार्यालय, दैलेख</v>
      </c>
      <c r="E55" s="34" t="e">
        <f>#REF!</f>
        <v>#REF!</v>
      </c>
      <c r="F55" s="430" t="e">
        <f t="shared" si="0"/>
        <v>#REF!</v>
      </c>
      <c r="G55" s="30" t="e">
        <f t="shared" si="1"/>
        <v>#REF!</v>
      </c>
      <c r="H55" s="727">
        <v>0</v>
      </c>
      <c r="I55" s="172" t="e">
        <f t="shared" si="2"/>
        <v>#REF!</v>
      </c>
      <c r="J55" s="57"/>
      <c r="K55" s="218"/>
      <c r="L55" s="260" t="str">
        <f>'Programe Budget 2073-74'!Q55</f>
        <v>प</v>
      </c>
    </row>
    <row r="56" spans="1:12" ht="20.25" customHeight="1">
      <c r="A56" s="261"/>
      <c r="B56" s="72"/>
      <c r="C56" s="33">
        <f>'Programe Budget 2073-74'!C56</f>
        <v>48</v>
      </c>
      <c r="D56" s="400" t="str">
        <f>'Programe Budget 2073-74'!D56</f>
        <v>जिल्ला कृषि विकास कार्यालय, सर्ुर्खेत</v>
      </c>
      <c r="E56" s="34" t="e">
        <f>#REF!</f>
        <v>#REF!</v>
      </c>
      <c r="F56" s="430" t="e">
        <f t="shared" si="0"/>
        <v>#REF!</v>
      </c>
      <c r="G56" s="30" t="e">
        <f t="shared" si="1"/>
        <v>#REF!</v>
      </c>
      <c r="H56" s="727">
        <v>0</v>
      </c>
      <c r="I56" s="172" t="e">
        <f t="shared" si="2"/>
        <v>#REF!</v>
      </c>
      <c r="J56" s="57"/>
      <c r="K56" s="218"/>
      <c r="L56" s="260" t="str">
        <f>'Programe Budget 2073-74'!Q56</f>
        <v>प</v>
      </c>
    </row>
    <row r="57" spans="1:12" ht="20.25" customHeight="1">
      <c r="A57" s="276"/>
      <c r="B57" s="208"/>
      <c r="C57" s="33">
        <f>'Programe Budget 2073-74'!C57</f>
        <v>49</v>
      </c>
      <c r="D57" s="400" t="str">
        <f>'Programe Budget 2073-74'!D57</f>
        <v>जिल्ला कृषि विकास कार्यालय, बाँके</v>
      </c>
      <c r="E57" s="34" t="e">
        <f>#REF!</f>
        <v>#REF!</v>
      </c>
      <c r="F57" s="430" t="e">
        <f t="shared" si="0"/>
        <v>#REF!</v>
      </c>
      <c r="G57" s="30" t="e">
        <f t="shared" si="1"/>
        <v>#REF!</v>
      </c>
      <c r="H57" s="727">
        <v>11.5</v>
      </c>
      <c r="I57" s="172" t="e">
        <f t="shared" si="2"/>
        <v>#REF!</v>
      </c>
      <c r="J57" s="89"/>
      <c r="K57" s="368"/>
      <c r="L57" s="260" t="str">
        <f>'Programe Budget 2073-74'!Q57</f>
        <v>प</v>
      </c>
    </row>
    <row r="58" spans="1:12" ht="20.25" customHeight="1">
      <c r="A58" s="261"/>
      <c r="B58" s="72"/>
      <c r="C58" s="33">
        <f>'Programe Budget 2073-74'!C58</f>
        <v>50</v>
      </c>
      <c r="D58" s="400" t="str">
        <f>'Programe Budget 2073-74'!D58</f>
        <v>जिल्ला कृषि विकास कार्यालय, जुम्ला</v>
      </c>
      <c r="E58" s="34" t="e">
        <f>#REF!</f>
        <v>#REF!</v>
      </c>
      <c r="F58" s="430" t="e">
        <f t="shared" si="0"/>
        <v>#REF!</v>
      </c>
      <c r="G58" s="30" t="e">
        <f t="shared" si="1"/>
        <v>#REF!</v>
      </c>
      <c r="H58" s="727">
        <v>0</v>
      </c>
      <c r="I58" s="172" t="e">
        <f t="shared" si="2"/>
        <v>#REF!</v>
      </c>
      <c r="J58" s="57"/>
      <c r="K58" s="218"/>
      <c r="L58" s="260" t="str">
        <f>'Programe Budget 2073-74'!Q58</f>
        <v>प</v>
      </c>
    </row>
    <row r="59" spans="1:12" ht="20.25" customHeight="1">
      <c r="A59" s="261"/>
      <c r="B59" s="72"/>
      <c r="C59" s="33">
        <f>'Programe Budget 2073-74'!C59</f>
        <v>51</v>
      </c>
      <c r="D59" s="400" t="str">
        <f>'Programe Budget 2073-74'!D59</f>
        <v xml:space="preserve">जिल्ला कृषि विकास कार्यालय, बझाङ्ग </v>
      </c>
      <c r="E59" s="34" t="e">
        <f>#REF!</f>
        <v>#REF!</v>
      </c>
      <c r="F59" s="430" t="e">
        <f t="shared" si="0"/>
        <v>#REF!</v>
      </c>
      <c r="G59" s="30" t="e">
        <f t="shared" si="1"/>
        <v>#REF!</v>
      </c>
      <c r="H59" s="727">
        <v>0</v>
      </c>
      <c r="I59" s="172" t="e">
        <f t="shared" si="2"/>
        <v>#REF!</v>
      </c>
      <c r="J59" s="57"/>
      <c r="K59" s="218"/>
      <c r="L59" s="260" t="str">
        <f>'Programe Budget 2073-74'!Q59</f>
        <v>प</v>
      </c>
    </row>
    <row r="60" spans="1:12" ht="20.25" customHeight="1">
      <c r="A60" s="261"/>
      <c r="B60" s="72"/>
      <c r="C60" s="33">
        <f>'Programe Budget 2073-74'!C60</f>
        <v>52</v>
      </c>
      <c r="D60" s="400" t="str">
        <f>'Programe Budget 2073-74'!D60</f>
        <v>जिल्ला कृषि विकास कार्यालय, बाजुरा</v>
      </c>
      <c r="E60" s="34" t="e">
        <f>#REF!</f>
        <v>#REF!</v>
      </c>
      <c r="F60" s="430" t="e">
        <f t="shared" si="0"/>
        <v>#REF!</v>
      </c>
      <c r="G60" s="30" t="e">
        <f t="shared" si="1"/>
        <v>#REF!</v>
      </c>
      <c r="H60" s="727">
        <v>0</v>
      </c>
      <c r="I60" s="172" t="e">
        <f t="shared" si="2"/>
        <v>#REF!</v>
      </c>
      <c r="J60" s="57"/>
      <c r="K60" s="218"/>
      <c r="L60" s="260" t="str">
        <f>'Programe Budget 2073-74'!Q60</f>
        <v>प</v>
      </c>
    </row>
    <row r="61" spans="1:12" ht="20.25" customHeight="1">
      <c r="A61" s="261"/>
      <c r="B61" s="72"/>
      <c r="C61" s="33">
        <f>'Programe Budget 2073-74'!C61</f>
        <v>53</v>
      </c>
      <c r="D61" s="400" t="str">
        <f>'Programe Budget 2073-74'!D61</f>
        <v>जिल्ला कृषि विकास कार्यालय, अछाम</v>
      </c>
      <c r="E61" s="34" t="e">
        <f>#REF!</f>
        <v>#REF!</v>
      </c>
      <c r="F61" s="430" t="e">
        <f t="shared" si="0"/>
        <v>#REF!</v>
      </c>
      <c r="G61" s="30" t="e">
        <f t="shared" si="1"/>
        <v>#REF!</v>
      </c>
      <c r="H61" s="727">
        <v>0</v>
      </c>
      <c r="I61" s="172" t="e">
        <f t="shared" si="2"/>
        <v>#REF!</v>
      </c>
      <c r="J61" s="57"/>
      <c r="K61" s="218"/>
      <c r="L61" s="260" t="str">
        <f>'Programe Budget 2073-74'!Q61</f>
        <v>प</v>
      </c>
    </row>
    <row r="62" spans="1:12" ht="20.25" customHeight="1">
      <c r="A62" s="261"/>
      <c r="B62" s="72"/>
      <c r="C62" s="33">
        <f>'Programe Budget 2073-74'!C62</f>
        <v>54</v>
      </c>
      <c r="D62" s="400" t="str">
        <f>'Programe Budget 2073-74'!D62</f>
        <v>जिल्ला कृषि विकास कार्यालय, कैलाली</v>
      </c>
      <c r="E62" s="34" t="e">
        <f>#REF!</f>
        <v>#REF!</v>
      </c>
      <c r="F62" s="430" t="e">
        <f t="shared" si="0"/>
        <v>#REF!</v>
      </c>
      <c r="G62" s="30" t="e">
        <f t="shared" si="1"/>
        <v>#REF!</v>
      </c>
      <c r="H62" s="727">
        <v>0</v>
      </c>
      <c r="I62" s="172" t="e">
        <f t="shared" si="2"/>
        <v>#REF!</v>
      </c>
      <c r="J62" s="57"/>
      <c r="K62" s="218"/>
      <c r="L62" s="260" t="str">
        <f>'Programe Budget 2073-74'!Q62</f>
        <v>प</v>
      </c>
    </row>
    <row r="63" spans="1:12" ht="20.25" customHeight="1">
      <c r="A63" s="261"/>
      <c r="B63" s="72"/>
      <c r="C63" s="33">
        <f>'Programe Budget 2073-74'!C63</f>
        <v>55</v>
      </c>
      <c r="D63" s="400" t="str">
        <f>'Programe Budget 2073-74'!D63</f>
        <v>जिल्ला कृषि विकास कार्यालय, दार्चुला</v>
      </c>
      <c r="E63" s="34" t="e">
        <f>#REF!</f>
        <v>#REF!</v>
      </c>
      <c r="F63" s="430" t="e">
        <f t="shared" si="0"/>
        <v>#REF!</v>
      </c>
      <c r="G63" s="30" t="e">
        <f t="shared" si="1"/>
        <v>#REF!</v>
      </c>
      <c r="H63" s="727">
        <v>0</v>
      </c>
      <c r="I63" s="172" t="e">
        <f t="shared" si="2"/>
        <v>#REF!</v>
      </c>
      <c r="J63" s="57"/>
      <c r="K63" s="218"/>
      <c r="L63" s="260" t="str">
        <f>'Programe Budget 2073-74'!Q63</f>
        <v>प</v>
      </c>
    </row>
    <row r="64" spans="1:12" ht="20.25" customHeight="1">
      <c r="A64" s="261"/>
      <c r="B64" s="72"/>
      <c r="C64" s="33">
        <f>'Programe Budget 2073-74'!C64</f>
        <v>56</v>
      </c>
      <c r="D64" s="400" t="str">
        <f>'Programe Budget 2073-74'!D64</f>
        <v>जिल्ला कृषि विकास कार्यालय, बैतडी</v>
      </c>
      <c r="E64" s="34" t="e">
        <f>#REF!</f>
        <v>#REF!</v>
      </c>
      <c r="F64" s="430" t="e">
        <f t="shared" si="0"/>
        <v>#REF!</v>
      </c>
      <c r="G64" s="30" t="e">
        <f t="shared" si="1"/>
        <v>#REF!</v>
      </c>
      <c r="H64" s="727">
        <v>100</v>
      </c>
      <c r="I64" s="172" t="e">
        <f t="shared" si="2"/>
        <v>#REF!</v>
      </c>
      <c r="J64" s="57"/>
      <c r="K64" s="218"/>
      <c r="L64" s="260"/>
    </row>
    <row r="65" spans="1:12" ht="20.25" customHeight="1">
      <c r="A65" s="261"/>
      <c r="B65" s="72"/>
      <c r="C65" s="33">
        <f>'Programe Budget 2073-74'!C65</f>
        <v>57</v>
      </c>
      <c r="D65" s="400" t="str">
        <f>'Programe Budget 2073-74'!D65</f>
        <v>जिल्ला कृषि विकास कार्यालय, वारा</v>
      </c>
      <c r="E65" s="34" t="e">
        <f>#REF!</f>
        <v>#REF!</v>
      </c>
      <c r="F65" s="430" t="e">
        <f t="shared" si="0"/>
        <v>#REF!</v>
      </c>
      <c r="G65" s="30" t="e">
        <f t="shared" si="1"/>
        <v>#REF!</v>
      </c>
      <c r="H65" s="727">
        <v>3.7</v>
      </c>
      <c r="I65" s="172" t="e">
        <f t="shared" si="2"/>
        <v>#REF!</v>
      </c>
      <c r="J65" s="57"/>
      <c r="K65" s="218"/>
      <c r="L65" s="260"/>
    </row>
    <row r="66" spans="1:12" ht="20.25" customHeight="1">
      <c r="A66" s="261"/>
      <c r="B66" s="72"/>
      <c r="C66" s="33">
        <f>'Programe Budget 2073-74'!C66</f>
        <v>58</v>
      </c>
      <c r="D66" s="400" t="str">
        <f>'Programe Budget 2073-74'!D66</f>
        <v>जिल्ला कृषि विकास कार्यालय, पर्सा</v>
      </c>
      <c r="E66" s="34" t="e">
        <f>#REF!</f>
        <v>#REF!</v>
      </c>
      <c r="F66" s="430" t="e">
        <f t="shared" si="0"/>
        <v>#REF!</v>
      </c>
      <c r="G66" s="30" t="e">
        <f t="shared" si="1"/>
        <v>#REF!</v>
      </c>
      <c r="H66" s="727">
        <v>0</v>
      </c>
      <c r="I66" s="172" t="e">
        <f t="shared" si="2"/>
        <v>#REF!</v>
      </c>
      <c r="J66" s="57"/>
      <c r="K66" s="218"/>
      <c r="L66" s="260"/>
    </row>
    <row r="67" spans="1:12" ht="20.25" customHeight="1">
      <c r="A67" s="261"/>
      <c r="B67" s="72"/>
      <c r="C67" s="33">
        <f>'Programe Budget 2073-74'!C67</f>
        <v>59</v>
      </c>
      <c r="D67" s="400" t="str">
        <f>'Programe Budget 2073-74'!D67</f>
        <v>जिल्ला कृषि विकास कार्यालय, कन्चनपुर</v>
      </c>
      <c r="E67" s="34" t="e">
        <f>#REF!</f>
        <v>#REF!</v>
      </c>
      <c r="F67" s="430" t="e">
        <f t="shared" si="0"/>
        <v>#REF!</v>
      </c>
      <c r="G67" s="30" t="e">
        <f t="shared" si="1"/>
        <v>#REF!</v>
      </c>
      <c r="H67" s="727">
        <v>0</v>
      </c>
      <c r="I67" s="172" t="e">
        <f t="shared" si="2"/>
        <v>#REF!</v>
      </c>
      <c r="J67" s="57" t="s">
        <v>749</v>
      </c>
      <c r="K67" s="218"/>
      <c r="L67" s="260" t="str">
        <f>'Programe Budget 2073-74'!Q67</f>
        <v>प</v>
      </c>
    </row>
    <row r="68" spans="1:12" ht="20.25" customHeight="1">
      <c r="A68" s="261"/>
      <c r="B68" s="72"/>
      <c r="C68" s="56" t="e">
        <f>#REF!</f>
        <v>#REF!</v>
      </c>
      <c r="D68" s="401" t="str">
        <f>'Programe Budget 2073-74'!D68</f>
        <v>विशेष कृषि उत्पादन कार्यक्रमको जम्मा</v>
      </c>
      <c r="E68" s="59" t="e">
        <f>SUM(E9:E67)</f>
        <v>#REF!</v>
      </c>
      <c r="F68" s="59" t="e">
        <f>SUM(F9:F67)</f>
        <v>#REF!</v>
      </c>
      <c r="G68" s="429" t="e">
        <f>SUM(G9:G67)</f>
        <v>#REF!</v>
      </c>
      <c r="H68" s="727"/>
      <c r="I68" s="59" t="e">
        <f>SUM(I9:I67)</f>
        <v>#REF!</v>
      </c>
      <c r="J68" s="57"/>
      <c r="K68" s="218"/>
      <c r="L68" s="260">
        <f>'Programe Budget 2073-74'!Q68</f>
        <v>0</v>
      </c>
    </row>
    <row r="69" spans="1:12">
      <c r="A69" s="276"/>
      <c r="B69" s="208"/>
      <c r="C69" s="54"/>
      <c r="D69" s="402" t="s">
        <v>321</v>
      </c>
      <c r="E69" s="59" t="e">
        <f>E692</f>
        <v>#REF!</v>
      </c>
      <c r="F69" s="431" t="e">
        <f>F692</f>
        <v>#REF!</v>
      </c>
      <c r="G69" s="89" t="e">
        <f>F68*100/F69</f>
        <v>#REF!</v>
      </c>
      <c r="H69" s="727"/>
      <c r="I69" s="89" t="e">
        <f>I68*G69/100</f>
        <v>#REF!</v>
      </c>
      <c r="J69" s="89" t="e">
        <f>I69</f>
        <v>#REF!</v>
      </c>
      <c r="K69" s="368"/>
      <c r="L69" s="272"/>
    </row>
    <row r="70" spans="1:12">
      <c r="A70" s="1">
        <f>'Programe Budget 2073-74'!A69</f>
        <v>2</v>
      </c>
      <c r="B70" s="1" t="str">
        <f>'Programe Budget 2073-74'!B69</f>
        <v>312104-3/4</v>
      </c>
      <c r="C70" s="358">
        <f>'Programe Budget 2073-74'!C69</f>
        <v>2</v>
      </c>
      <c r="D70" s="392" t="str">
        <f>'Programe Budget 2073-74'!D69</f>
        <v>साना तथा मझौला कृषक आयस्तर बृद्धि आयोजना (१३)</v>
      </c>
      <c r="F70" s="432"/>
      <c r="G70" s="35"/>
      <c r="H70" s="727"/>
      <c r="I70" s="193"/>
      <c r="J70" s="362"/>
      <c r="K70" s="33"/>
      <c r="L70" s="25" t="str">
        <f>'Programe Budget 2073-74'!Q69</f>
        <v>ना</v>
      </c>
    </row>
    <row r="71" spans="1:12">
      <c r="A71" s="74"/>
      <c r="B71" s="63"/>
      <c r="C71" s="109">
        <f>'Programe Budget 2073-74'!C70</f>
        <v>1</v>
      </c>
      <c r="D71" s="403" t="str">
        <f>'Programe Budget 2073-74'!D70</f>
        <v>साना तथा मझौला कृषक आयस्तर वृद्धि आयोजना</v>
      </c>
      <c r="E71" s="34" t="e">
        <f>#REF!</f>
        <v>#REF!</v>
      </c>
      <c r="F71" s="433" t="e">
        <f t="shared" ref="F71:F83" si="3">E71</f>
        <v>#REF!</v>
      </c>
      <c r="G71" s="90" t="e">
        <f t="shared" ref="G71:G83" si="4">F71/$F$84*100</f>
        <v>#REF!</v>
      </c>
      <c r="H71" s="727">
        <v>86.1</v>
      </c>
      <c r="I71" s="90" t="e">
        <f>H71*G71/100</f>
        <v>#REF!</v>
      </c>
      <c r="J71" s="91"/>
      <c r="K71" s="369"/>
      <c r="L71" s="74" t="str">
        <f>'Programe Budget 2073-74'!Q70</f>
        <v>नि</v>
      </c>
    </row>
    <row r="72" spans="1:12" s="106" customFormat="1" ht="24" customHeight="1">
      <c r="A72" s="25"/>
      <c r="B72" s="72"/>
      <c r="C72" s="33">
        <f>'Programe Budget 2073-74'!C71</f>
        <v>2</v>
      </c>
      <c r="D72" s="404" t="str">
        <f>'Programe Budget 2073-74'!D71</f>
        <v>क्षेत्रीय कृषि निर्देशनालय, सुर्खेत</v>
      </c>
      <c r="E72" s="34" t="e">
        <f>#REF!</f>
        <v>#REF!</v>
      </c>
      <c r="F72" s="434" t="e">
        <f t="shared" si="3"/>
        <v>#REF!</v>
      </c>
      <c r="G72" s="34" t="e">
        <f t="shared" si="4"/>
        <v>#REF!</v>
      </c>
      <c r="H72" s="727">
        <v>100</v>
      </c>
      <c r="I72" s="34" t="e">
        <f t="shared" ref="I72:I83" si="5">H72*G72/100</f>
        <v>#REF!</v>
      </c>
      <c r="J72" s="57"/>
      <c r="K72" s="370"/>
      <c r="L72" s="25" t="str">
        <f>'Programe Budget 2073-74'!Q71</f>
        <v>सु</v>
      </c>
    </row>
    <row r="73" spans="1:12" s="106" customFormat="1" ht="24" customHeight="1">
      <c r="A73" s="74"/>
      <c r="B73" s="63"/>
      <c r="C73" s="109">
        <f>'Programe Budget 2073-74'!C72</f>
        <v>3</v>
      </c>
      <c r="D73" s="403" t="str">
        <f>'Programe Budget 2073-74'!D72</f>
        <v>क्षेत्रीय कृषि निर्देशनालय, दिपायल</v>
      </c>
      <c r="E73" s="34" t="e">
        <f>#REF!</f>
        <v>#REF!</v>
      </c>
      <c r="F73" s="34" t="e">
        <f t="shared" si="3"/>
        <v>#REF!</v>
      </c>
      <c r="G73" s="34" t="e">
        <f t="shared" si="4"/>
        <v>#REF!</v>
      </c>
      <c r="H73" s="727">
        <v>65</v>
      </c>
      <c r="I73" s="90" t="e">
        <f t="shared" si="5"/>
        <v>#REF!</v>
      </c>
      <c r="J73" s="91"/>
      <c r="K73" s="371"/>
      <c r="L73" s="74" t="str">
        <f>'Programe Budget 2073-74'!Q72</f>
        <v>दि</v>
      </c>
    </row>
    <row r="74" spans="1:12" s="106" customFormat="1">
      <c r="A74" s="25"/>
      <c r="B74" s="72"/>
      <c r="C74" s="33">
        <f>'Programe Budget 2073-74'!C73</f>
        <v>4</v>
      </c>
      <c r="D74" s="404" t="str">
        <f>'Programe Budget 2073-74'!D73</f>
        <v>जिल्ला कृषि विकास कार्यालय, दाङ्ग</v>
      </c>
      <c r="E74" s="34" t="e">
        <f>#REF!</f>
        <v>#REF!</v>
      </c>
      <c r="F74" s="434" t="e">
        <f t="shared" si="3"/>
        <v>#REF!</v>
      </c>
      <c r="G74" s="34" t="e">
        <f t="shared" si="4"/>
        <v>#REF!</v>
      </c>
      <c r="H74" s="727">
        <v>100</v>
      </c>
      <c r="I74" s="34" t="e">
        <f t="shared" si="5"/>
        <v>#REF!</v>
      </c>
      <c r="J74" s="57"/>
      <c r="K74" s="370"/>
      <c r="L74" s="25" t="str">
        <f>'Programe Budget 2073-74'!Q73</f>
        <v>सु</v>
      </c>
    </row>
    <row r="75" spans="1:12" s="106" customFormat="1">
      <c r="A75" s="25"/>
      <c r="B75" s="72"/>
      <c r="C75" s="33">
        <f>'Programe Budget 2073-74'!C74</f>
        <v>5</v>
      </c>
      <c r="D75" s="404" t="str">
        <f>'Programe Budget 2073-74'!D74</f>
        <v>जिल्ला कृषि विकास कार्यालय, सर्ुर्खेत</v>
      </c>
      <c r="E75" s="34" t="e">
        <f>#REF!</f>
        <v>#REF!</v>
      </c>
      <c r="F75" s="434" t="e">
        <f t="shared" si="3"/>
        <v>#REF!</v>
      </c>
      <c r="G75" s="34" t="e">
        <f t="shared" si="4"/>
        <v>#REF!</v>
      </c>
      <c r="H75" s="727">
        <v>79</v>
      </c>
      <c r="I75" s="34" t="e">
        <f t="shared" si="5"/>
        <v>#REF!</v>
      </c>
      <c r="J75" s="57"/>
      <c r="K75" s="370"/>
      <c r="L75" s="25" t="str">
        <f>'Programe Budget 2073-74'!Q74</f>
        <v>सु</v>
      </c>
    </row>
    <row r="76" spans="1:12" s="106" customFormat="1">
      <c r="A76" s="25"/>
      <c r="B76" s="72"/>
      <c r="C76" s="33">
        <f>'Programe Budget 2073-74'!C75</f>
        <v>6</v>
      </c>
      <c r="D76" s="404" t="str">
        <f>'Programe Budget 2073-74'!D75</f>
        <v>जिल्ला कृषि विकास कार्यालय, दैलेख</v>
      </c>
      <c r="E76" s="34" t="e">
        <f>#REF!</f>
        <v>#REF!</v>
      </c>
      <c r="F76" s="434" t="e">
        <f t="shared" si="3"/>
        <v>#REF!</v>
      </c>
      <c r="G76" s="34" t="e">
        <f t="shared" si="4"/>
        <v>#REF!</v>
      </c>
      <c r="H76" s="727">
        <v>100</v>
      </c>
      <c r="I76" s="34" t="e">
        <f t="shared" si="5"/>
        <v>#REF!</v>
      </c>
      <c r="J76" s="57"/>
      <c r="K76" s="370"/>
      <c r="L76" s="25" t="str">
        <f>'Programe Budget 2073-74'!Q75</f>
        <v>सु</v>
      </c>
    </row>
    <row r="77" spans="1:12" s="106" customFormat="1">
      <c r="A77" s="25"/>
      <c r="B77" s="72"/>
      <c r="C77" s="33">
        <f>'Programe Budget 2073-74'!C76</f>
        <v>7</v>
      </c>
      <c r="D77" s="404" t="str">
        <f>'Programe Budget 2073-74'!D76</f>
        <v>जिल्ला कृषि विकास कार्यालय, बर्दिया</v>
      </c>
      <c r="E77" s="34" t="e">
        <f>#REF!</f>
        <v>#REF!</v>
      </c>
      <c r="F77" s="434" t="e">
        <f t="shared" si="3"/>
        <v>#REF!</v>
      </c>
      <c r="G77" s="34" t="e">
        <f t="shared" si="4"/>
        <v>#REF!</v>
      </c>
      <c r="H77" s="727">
        <v>100</v>
      </c>
      <c r="I77" s="34" t="e">
        <f t="shared" si="5"/>
        <v>#REF!</v>
      </c>
      <c r="J77" s="57"/>
      <c r="K77" s="370"/>
      <c r="L77" s="25" t="str">
        <f>'Programe Budget 2073-74'!Q76</f>
        <v>सु</v>
      </c>
    </row>
    <row r="78" spans="1:12" s="106" customFormat="1">
      <c r="A78" s="25"/>
      <c r="B78" s="72"/>
      <c r="C78" s="33">
        <f>'Programe Budget 2073-74'!C77</f>
        <v>8</v>
      </c>
      <c r="D78" s="404" t="str">
        <f>'Programe Budget 2073-74'!D77</f>
        <v>जिल्ला कृषि विकास कार्यालय, बाँके</v>
      </c>
      <c r="E78" s="34" t="e">
        <f>#REF!</f>
        <v>#REF!</v>
      </c>
      <c r="F78" s="434" t="e">
        <f t="shared" si="3"/>
        <v>#REF!</v>
      </c>
      <c r="G78" s="34" t="e">
        <f t="shared" si="4"/>
        <v>#REF!</v>
      </c>
      <c r="H78" s="727">
        <v>37</v>
      </c>
      <c r="I78" s="34" t="e">
        <f t="shared" si="5"/>
        <v>#REF!</v>
      </c>
      <c r="J78" s="57"/>
      <c r="K78" s="370"/>
      <c r="L78" s="25" t="str">
        <f>'Programe Budget 2073-74'!Q77</f>
        <v>सु</v>
      </c>
    </row>
    <row r="79" spans="1:12" s="106" customFormat="1">
      <c r="A79" s="82"/>
      <c r="B79" s="64"/>
      <c r="C79" s="31">
        <f>'Programe Budget 2073-74'!C78</f>
        <v>9</v>
      </c>
      <c r="D79" s="400" t="str">
        <f>'Programe Budget 2073-74'!D78</f>
        <v>जिल्ला कृषि विकास कार्यालय, कैलाली</v>
      </c>
      <c r="E79" s="34" t="e">
        <f>#REF!</f>
        <v>#REF!</v>
      </c>
      <c r="F79" s="34" t="e">
        <f t="shared" si="3"/>
        <v>#REF!</v>
      </c>
      <c r="G79" s="34" t="e">
        <f t="shared" si="4"/>
        <v>#REF!</v>
      </c>
      <c r="H79" s="727">
        <v>100</v>
      </c>
      <c r="I79" s="30" t="e">
        <f t="shared" si="5"/>
        <v>#REF!</v>
      </c>
      <c r="J79" s="45"/>
      <c r="K79" s="372"/>
      <c r="L79" s="82" t="str">
        <f>'Programe Budget 2073-74'!Q78</f>
        <v>दि</v>
      </c>
    </row>
    <row r="80" spans="1:12" s="106" customFormat="1">
      <c r="A80" s="25"/>
      <c r="B80" s="72"/>
      <c r="C80" s="33">
        <f>'Programe Budget 2073-74'!C79</f>
        <v>10</v>
      </c>
      <c r="D80" s="404" t="str">
        <f>'Programe Budget 2073-74'!D79</f>
        <v>जिल्ला कृषि विकास कार्यालय, डडेलधुरा</v>
      </c>
      <c r="E80" s="34" t="e">
        <f>#REF!</f>
        <v>#REF!</v>
      </c>
      <c r="F80" s="434" t="e">
        <f t="shared" si="3"/>
        <v>#REF!</v>
      </c>
      <c r="G80" s="34" t="e">
        <f t="shared" si="4"/>
        <v>#REF!</v>
      </c>
      <c r="H80" s="727">
        <v>31</v>
      </c>
      <c r="I80" s="34" t="e">
        <f t="shared" si="5"/>
        <v>#REF!</v>
      </c>
      <c r="J80" s="57"/>
      <c r="K80" s="370"/>
      <c r="L80" s="25" t="str">
        <f>'Programe Budget 2073-74'!Q79</f>
        <v>दि</v>
      </c>
    </row>
    <row r="81" spans="1:12" s="106" customFormat="1" ht="22.5" customHeight="1">
      <c r="A81" s="25"/>
      <c r="B81" s="72"/>
      <c r="C81" s="33">
        <f>'Programe Budget 2073-74'!C80</f>
        <v>11</v>
      </c>
      <c r="D81" s="404" t="str">
        <f>'Programe Budget 2073-74'!D80</f>
        <v>जिल्ला कृषि विकास कार्यालय, डोटी</v>
      </c>
      <c r="E81" s="34" t="e">
        <f>#REF!</f>
        <v>#REF!</v>
      </c>
      <c r="F81" s="434" t="e">
        <f t="shared" si="3"/>
        <v>#REF!</v>
      </c>
      <c r="G81" s="34" t="e">
        <f t="shared" si="4"/>
        <v>#REF!</v>
      </c>
      <c r="H81" s="727">
        <v>70</v>
      </c>
      <c r="I81" s="34" t="e">
        <f t="shared" si="5"/>
        <v>#REF!</v>
      </c>
      <c r="J81" s="57"/>
      <c r="K81" s="370"/>
      <c r="L81" s="25" t="str">
        <f>'Programe Budget 2073-74'!Q80</f>
        <v>दि</v>
      </c>
    </row>
    <row r="82" spans="1:12" s="106" customFormat="1">
      <c r="A82" s="25"/>
      <c r="B82" s="72"/>
      <c r="C82" s="33">
        <f>'Programe Budget 2073-74'!C81</f>
        <v>12</v>
      </c>
      <c r="D82" s="404" t="str">
        <f>'Programe Budget 2073-74'!D81</f>
        <v>जिल्ला कृषि विकास कार्यालय, बैतडी</v>
      </c>
      <c r="E82" s="34" t="e">
        <f>#REF!</f>
        <v>#REF!</v>
      </c>
      <c r="F82" s="434" t="e">
        <f t="shared" si="3"/>
        <v>#REF!</v>
      </c>
      <c r="G82" s="34" t="e">
        <f t="shared" si="4"/>
        <v>#REF!</v>
      </c>
      <c r="H82" s="727">
        <v>54</v>
      </c>
      <c r="I82" s="34" t="e">
        <f t="shared" si="5"/>
        <v>#REF!</v>
      </c>
      <c r="J82" s="57"/>
      <c r="K82" s="370"/>
      <c r="L82" s="25" t="str">
        <f>'Programe Budget 2073-74'!Q81</f>
        <v>दि</v>
      </c>
    </row>
    <row r="83" spans="1:12" s="106" customFormat="1">
      <c r="A83" s="25"/>
      <c r="B83" s="72"/>
      <c r="C83" s="33">
        <f>'Programe Budget 2073-74'!C82</f>
        <v>13</v>
      </c>
      <c r="D83" s="404" t="str">
        <f>'Programe Budget 2073-74'!D82</f>
        <v>जिल्ला कृषि विकास कार्यालय, दार्चुला</v>
      </c>
      <c r="E83" s="34" t="e">
        <f>#REF!</f>
        <v>#REF!</v>
      </c>
      <c r="F83" s="434" t="e">
        <f t="shared" si="3"/>
        <v>#REF!</v>
      </c>
      <c r="G83" s="34" t="e">
        <f t="shared" si="4"/>
        <v>#REF!</v>
      </c>
      <c r="H83" s="727">
        <v>31</v>
      </c>
      <c r="I83" s="34" t="e">
        <f t="shared" si="5"/>
        <v>#REF!</v>
      </c>
      <c r="J83" s="57"/>
      <c r="K83" s="370"/>
      <c r="L83" s="25" t="str">
        <f>'Programe Budget 2073-74'!Q82</f>
        <v>दि</v>
      </c>
    </row>
    <row r="84" spans="1:12">
      <c r="A84" s="25"/>
      <c r="B84" s="72"/>
      <c r="C84" s="33"/>
      <c r="D84" s="399" t="str">
        <f>'Programe Budget 2073-74'!D83</f>
        <v>14 कार्यालयहरूको जम्मा</v>
      </c>
      <c r="E84" s="57" t="e">
        <f>SUM(E71:E83)</f>
        <v>#REF!</v>
      </c>
      <c r="F84" s="57" t="e">
        <f>SUM(F71:F83)</f>
        <v>#REF!</v>
      </c>
      <c r="G84" s="57" t="e">
        <f>SUM(G71:G83)</f>
        <v>#REF!</v>
      </c>
      <c r="H84" s="728"/>
      <c r="I84" s="57" t="e">
        <f>SUM(I71:I83)</f>
        <v>#REF!</v>
      </c>
      <c r="J84" s="57"/>
      <c r="K84" s="218"/>
      <c r="L84" s="25"/>
    </row>
    <row r="85" spans="1:12">
      <c r="A85" s="276"/>
      <c r="B85" s="208"/>
      <c r="C85" s="54"/>
      <c r="D85" s="402" t="s">
        <v>321</v>
      </c>
      <c r="E85" s="59" t="e">
        <f>E692</f>
        <v>#REF!</v>
      </c>
      <c r="F85" s="431" t="e">
        <f>F692</f>
        <v>#REF!</v>
      </c>
      <c r="G85" s="89" t="e">
        <f>F84/F85*100</f>
        <v>#REF!</v>
      </c>
      <c r="H85" s="727"/>
      <c r="I85" s="89" t="e">
        <f>I84*G85/100</f>
        <v>#REF!</v>
      </c>
      <c r="J85" s="89" t="e">
        <f>I85</f>
        <v>#REF!</v>
      </c>
      <c r="K85" s="368"/>
      <c r="L85" s="272"/>
    </row>
    <row r="86" spans="1:12">
      <c r="A86" s="1">
        <f>'Programe Budget 2073-74'!A84</f>
        <v>3</v>
      </c>
      <c r="B86" s="1" t="str">
        <f>'Programe Budget 2073-74'!B84</f>
        <v>312107-3/4</v>
      </c>
      <c r="C86" s="1">
        <f>'Programe Budget 2073-74'!C84</f>
        <v>3</v>
      </c>
      <c r="D86" s="392" t="str">
        <f>'Programe Budget 2073-74'!D84</f>
        <v>बागवानी विकास कार्यक्रम</v>
      </c>
      <c r="E86" s="59"/>
      <c r="F86" s="431"/>
      <c r="G86" s="89"/>
      <c r="H86" s="727"/>
      <c r="I86" s="89"/>
      <c r="J86" s="89"/>
      <c r="K86" s="368"/>
      <c r="L86" s="82" t="str">
        <f>'Programe Budget 2073-74'!Q84</f>
        <v>ना</v>
      </c>
    </row>
    <row r="87" spans="1:12">
      <c r="A87" s="82"/>
      <c r="B87" s="329"/>
      <c r="C87" s="11">
        <f>'Programe Budget 2073-74'!C85</f>
        <v>1</v>
      </c>
      <c r="D87" s="404" t="str">
        <f>'Programe Budget 2073-74'!D85</f>
        <v>फलफूल विकास निर्देशनालय, किर्तीपुर, काठमाण्डौं</v>
      </c>
      <c r="E87" s="34" t="e">
        <f>#REF!</f>
        <v>#REF!</v>
      </c>
      <c r="F87" s="34" t="e">
        <f>E87</f>
        <v>#REF!</v>
      </c>
      <c r="G87" s="34" t="e">
        <f t="shared" ref="G87:G150" si="6">SUM(F87/$F$181*100)</f>
        <v>#REF!</v>
      </c>
      <c r="H87" s="727">
        <v>96.46</v>
      </c>
      <c r="I87" s="30" t="e">
        <f t="shared" ref="I87:I93" si="7">SUM(G87*H87/100)</f>
        <v>#REF!</v>
      </c>
      <c r="J87" s="363"/>
      <c r="K87" s="367"/>
      <c r="L87" s="82" t="str">
        <f>'Programe Budget 2073-74'!Q85</f>
        <v>नि</v>
      </c>
    </row>
    <row r="88" spans="1:12">
      <c r="A88" s="25"/>
      <c r="B88" s="11"/>
      <c r="C88" s="11">
        <f>'Programe Budget 2073-74'!C86</f>
        <v>2</v>
      </c>
      <c r="D88" s="404" t="str">
        <f>'Programe Budget 2073-74'!D86</f>
        <v>राष्ट्रिय सुन्तलाजात फलफूल विकास कार्यक्रम, किर्तीपुर</v>
      </c>
      <c r="E88" s="34" t="e">
        <f>#REF!</f>
        <v>#REF!</v>
      </c>
      <c r="F88" s="34" t="e">
        <f t="shared" ref="F88:F151" si="8">E88</f>
        <v>#REF!</v>
      </c>
      <c r="G88" s="34" t="e">
        <f t="shared" si="6"/>
        <v>#REF!</v>
      </c>
      <c r="H88" s="727">
        <v>90.47</v>
      </c>
      <c r="I88" s="34" t="e">
        <f t="shared" si="7"/>
        <v>#REF!</v>
      </c>
      <c r="J88" s="59"/>
      <c r="K88" s="218"/>
      <c r="L88" s="82" t="str">
        <f>'Programe Budget 2073-74'!Q86</f>
        <v>नि</v>
      </c>
    </row>
    <row r="89" spans="1:12">
      <c r="A89" s="25"/>
      <c r="B89" s="25"/>
      <c r="C89" s="11">
        <f>'Programe Budget 2073-74'!C87</f>
        <v>3</v>
      </c>
      <c r="D89" s="404" t="str">
        <f>'Programe Budget 2073-74'!D87</f>
        <v>कफि तथा चिया विकास शाखा, किर्तिपुर</v>
      </c>
      <c r="E89" s="34" t="e">
        <f>#REF!</f>
        <v>#REF!</v>
      </c>
      <c r="F89" s="34" t="e">
        <f t="shared" si="8"/>
        <v>#REF!</v>
      </c>
      <c r="G89" s="34" t="e">
        <f t="shared" si="6"/>
        <v>#REF!</v>
      </c>
      <c r="H89" s="727">
        <v>100</v>
      </c>
      <c r="I89" s="34" t="e">
        <f t="shared" si="7"/>
        <v>#REF!</v>
      </c>
      <c r="J89" s="59"/>
      <c r="K89" s="218"/>
      <c r="L89" s="82" t="str">
        <f>'Programe Budget 2073-74'!Q87</f>
        <v>नि</v>
      </c>
    </row>
    <row r="90" spans="1:12">
      <c r="A90" s="25"/>
      <c r="B90" s="25"/>
      <c r="C90" s="11">
        <f>'Programe Budget 2073-74'!C88</f>
        <v>4</v>
      </c>
      <c r="D90" s="404" t="str">
        <f>'Programe Budget 2073-74'!D88</f>
        <v>केन्द्रीय वागवानी केन्द्र, किर्तीपुर</v>
      </c>
      <c r="E90" s="34" t="e">
        <f>#REF!</f>
        <v>#REF!</v>
      </c>
      <c r="F90" s="34" t="e">
        <f t="shared" si="8"/>
        <v>#REF!</v>
      </c>
      <c r="G90" s="34" t="e">
        <f t="shared" si="6"/>
        <v>#REF!</v>
      </c>
      <c r="H90" s="727">
        <v>98.53</v>
      </c>
      <c r="I90" s="34" t="e">
        <f t="shared" si="7"/>
        <v>#REF!</v>
      </c>
      <c r="J90" s="59"/>
      <c r="K90" s="218"/>
      <c r="L90" s="82" t="str">
        <f>'Programe Budget 2073-74'!Q88</f>
        <v>नि</v>
      </c>
    </row>
    <row r="91" spans="1:12">
      <c r="A91" s="260"/>
      <c r="B91" s="25"/>
      <c r="C91" s="11">
        <f>'Programe Budget 2073-74'!C89</f>
        <v>5</v>
      </c>
      <c r="D91" s="404" t="str">
        <f>'Programe Budget 2073-74'!D89</f>
        <v>पुष्प विकास केन्द्र, गोदावरी, ललितपुर</v>
      </c>
      <c r="E91" s="34" t="e">
        <f>#REF!</f>
        <v>#REF!</v>
      </c>
      <c r="F91" s="34" t="e">
        <f t="shared" si="8"/>
        <v>#REF!</v>
      </c>
      <c r="G91" s="34" t="e">
        <f t="shared" si="6"/>
        <v>#REF!</v>
      </c>
      <c r="H91" s="727">
        <v>99</v>
      </c>
      <c r="I91" s="34" t="e">
        <f t="shared" si="7"/>
        <v>#REF!</v>
      </c>
      <c r="J91" s="59"/>
      <c r="K91" s="218"/>
      <c r="L91" s="82" t="str">
        <f>'Programe Budget 2073-74'!Q89</f>
        <v>नि</v>
      </c>
    </row>
    <row r="92" spans="1:12">
      <c r="A92" s="25"/>
      <c r="B92" s="25"/>
      <c r="C92" s="11">
        <f>'Programe Budget 2073-74'!C90</f>
        <v>6</v>
      </c>
      <c r="D92" s="404" t="str">
        <f>'Programe Budget 2073-74'!D90</f>
        <v>उष्ण प्रदेशीय वागवानी केन्द्र, नवलपुर, र्सलाही</v>
      </c>
      <c r="E92" s="34" t="e">
        <f>#REF!</f>
        <v>#REF!</v>
      </c>
      <c r="F92" s="34" t="e">
        <f t="shared" si="8"/>
        <v>#REF!</v>
      </c>
      <c r="G92" s="34" t="e">
        <f t="shared" si="6"/>
        <v>#REF!</v>
      </c>
      <c r="H92" s="727">
        <v>83.68</v>
      </c>
      <c r="I92" s="34" t="e">
        <f t="shared" si="7"/>
        <v>#REF!</v>
      </c>
      <c r="J92" s="59"/>
      <c r="K92" s="218"/>
      <c r="L92" s="82" t="str">
        <f>'Programe Budget 2073-74'!Q90</f>
        <v>नि</v>
      </c>
    </row>
    <row r="93" spans="1:12">
      <c r="A93" s="25"/>
      <c r="B93" s="25"/>
      <c r="C93" s="11">
        <f>'Programe Budget 2073-74'!C91</f>
        <v>7</v>
      </c>
      <c r="D93" s="404" t="str">
        <f>'Programe Budget 2073-74'!D91</f>
        <v>शितोष्ण वागवानी विकास केन्द्र, मार्फा, मुस्ताङ्ग</v>
      </c>
      <c r="E93" s="34" t="e">
        <f>#REF!</f>
        <v>#REF!</v>
      </c>
      <c r="F93" s="34" t="e">
        <f t="shared" si="8"/>
        <v>#REF!</v>
      </c>
      <c r="G93" s="34" t="e">
        <f t="shared" si="6"/>
        <v>#REF!</v>
      </c>
      <c r="H93" s="727">
        <v>90.75</v>
      </c>
      <c r="I93" s="34" t="e">
        <f t="shared" si="7"/>
        <v>#REF!</v>
      </c>
      <c r="J93" s="59"/>
      <c r="K93" s="218"/>
      <c r="L93" s="82" t="str">
        <f>'Programe Budget 2073-74'!Q91</f>
        <v>नि</v>
      </c>
    </row>
    <row r="94" spans="1:12">
      <c r="A94" s="25"/>
      <c r="B94" s="25"/>
      <c r="C94" s="11">
        <f>'Programe Budget 2073-74'!C92</f>
        <v>8</v>
      </c>
      <c r="D94" s="404" t="str">
        <f>'Programe Budget 2073-74'!D92</f>
        <v>वागवानी केन्द्र, फाप्लु, सोलुखुम्वु</v>
      </c>
      <c r="E94" s="34" t="e">
        <f>#REF!</f>
        <v>#REF!</v>
      </c>
      <c r="F94" s="34" t="e">
        <f t="shared" si="8"/>
        <v>#REF!</v>
      </c>
      <c r="G94" s="34" t="e">
        <f t="shared" si="6"/>
        <v>#REF!</v>
      </c>
      <c r="H94" s="727">
        <v>86.17</v>
      </c>
      <c r="I94" s="34" t="e">
        <f>SUM(G94*H93/100)</f>
        <v>#REF!</v>
      </c>
      <c r="J94" s="59"/>
      <c r="K94" s="218"/>
      <c r="L94" s="82" t="str">
        <f>'Programe Budget 2073-74'!Q92</f>
        <v>नि</v>
      </c>
    </row>
    <row r="95" spans="1:12">
      <c r="A95" s="25"/>
      <c r="B95" s="25"/>
      <c r="C95" s="11">
        <f>'Programe Budget 2073-74'!C93</f>
        <v>9</v>
      </c>
      <c r="D95" s="404" t="str">
        <f>'Programe Budget 2073-74'!D93</f>
        <v>शितोष्ण बागवानी नर्सरी केन्द्र, दामन, मकवानपुर</v>
      </c>
      <c r="E95" s="34" t="e">
        <f>#REF!</f>
        <v>#REF!</v>
      </c>
      <c r="F95" s="34" t="e">
        <f t="shared" si="8"/>
        <v>#REF!</v>
      </c>
      <c r="G95" s="34" t="e">
        <f t="shared" si="6"/>
        <v>#REF!</v>
      </c>
      <c r="H95" s="727">
        <v>100</v>
      </c>
      <c r="I95" s="34" t="e">
        <f t="shared" ref="I95:I158" si="9">SUM(G95*H95/100)</f>
        <v>#REF!</v>
      </c>
      <c r="J95" s="59"/>
      <c r="K95" s="218"/>
      <c r="L95" s="82" t="str">
        <f>'Programe Budget 2073-74'!Q93</f>
        <v>नि</v>
      </c>
    </row>
    <row r="96" spans="1:12">
      <c r="A96" s="25"/>
      <c r="B96" s="25"/>
      <c r="C96" s="11">
        <f>'Programe Budget 2073-74'!C94</f>
        <v>10</v>
      </c>
      <c r="D96" s="404" t="str">
        <f>'Programe Budget 2073-74'!D94</f>
        <v>शितोष्ण प्रदेशीय फलफूल रुटस्टक विकास केन्द्र, बोच, दोलखा</v>
      </c>
      <c r="E96" s="34" t="e">
        <f>#REF!</f>
        <v>#REF!</v>
      </c>
      <c r="F96" s="34" t="e">
        <f t="shared" si="8"/>
        <v>#REF!</v>
      </c>
      <c r="G96" s="34" t="e">
        <f t="shared" si="6"/>
        <v>#REF!</v>
      </c>
      <c r="H96" s="727">
        <v>92.68</v>
      </c>
      <c r="I96" s="34" t="e">
        <f t="shared" si="9"/>
        <v>#REF!</v>
      </c>
      <c r="J96" s="59"/>
      <c r="K96" s="218"/>
      <c r="L96" s="82" t="str">
        <f>'Programe Budget 2073-74'!Q94</f>
        <v>नि</v>
      </c>
    </row>
    <row r="97" spans="1:12">
      <c r="A97" s="25"/>
      <c r="B97" s="25"/>
      <c r="C97" s="11">
        <f>'Programe Budget 2073-74'!C95</f>
        <v>11</v>
      </c>
      <c r="D97" s="404" t="str">
        <f>'Programe Budget 2073-74'!D95</f>
        <v>उपोष्ण प्रदेशीय वागवानी विकास केन्द्र, त्रिशुली, नुवाकोट</v>
      </c>
      <c r="E97" s="34" t="e">
        <f>#REF!</f>
        <v>#REF!</v>
      </c>
      <c r="F97" s="34" t="e">
        <f t="shared" si="8"/>
        <v>#REF!</v>
      </c>
      <c r="G97" s="34" t="e">
        <f t="shared" si="6"/>
        <v>#REF!</v>
      </c>
      <c r="H97" s="727">
        <v>90</v>
      </c>
      <c r="I97" s="34" t="e">
        <f t="shared" si="9"/>
        <v>#REF!</v>
      </c>
      <c r="J97" s="34"/>
      <c r="K97" s="218"/>
      <c r="L97" s="82" t="str">
        <f>'Programe Budget 2073-74'!Q95</f>
        <v>नि</v>
      </c>
    </row>
    <row r="98" spans="1:12">
      <c r="A98" s="25"/>
      <c r="B98" s="25"/>
      <c r="C98" s="11">
        <f>'Programe Budget 2073-74'!C96</f>
        <v>12</v>
      </c>
      <c r="D98" s="404" t="str">
        <f>'Programe Budget 2073-74'!D96</f>
        <v>उष्ण प्रदेशीय बागवानी नर्सरी विकास केन्द्र, जनकपुर</v>
      </c>
      <c r="E98" s="34" t="e">
        <f>#REF!</f>
        <v>#REF!</v>
      </c>
      <c r="F98" s="34" t="e">
        <f t="shared" si="8"/>
        <v>#REF!</v>
      </c>
      <c r="G98" s="34" t="e">
        <f t="shared" si="6"/>
        <v>#REF!</v>
      </c>
      <c r="H98" s="727">
        <v>100</v>
      </c>
      <c r="I98" s="34" t="e">
        <f t="shared" si="9"/>
        <v>#REF!</v>
      </c>
      <c r="J98" s="34"/>
      <c r="K98" s="218"/>
      <c r="L98" s="82" t="str">
        <f>'Programe Budget 2073-74'!Q96</f>
        <v>नि</v>
      </c>
    </row>
    <row r="99" spans="1:12">
      <c r="A99" s="25"/>
      <c r="B99" s="25"/>
      <c r="C99" s="11">
        <f>'Programe Budget 2073-74'!C97</f>
        <v>13</v>
      </c>
      <c r="D99" s="404" t="str">
        <f>'Programe Budget 2073-74'!D97</f>
        <v>सुन्तलाजात फलफूल विकास केन्द्र, पाल्पा</v>
      </c>
      <c r="E99" s="34" t="e">
        <f>#REF!</f>
        <v>#REF!</v>
      </c>
      <c r="F99" s="34" t="e">
        <f t="shared" si="8"/>
        <v>#REF!</v>
      </c>
      <c r="G99" s="34" t="e">
        <f t="shared" si="6"/>
        <v>#REF!</v>
      </c>
      <c r="H99" s="727">
        <v>99.21</v>
      </c>
      <c r="I99" s="34" t="e">
        <f t="shared" si="9"/>
        <v>#REF!</v>
      </c>
      <c r="J99" s="34"/>
      <c r="K99" s="218"/>
      <c r="L99" s="82" t="str">
        <f>'Programe Budget 2073-74'!Q97</f>
        <v>नि</v>
      </c>
    </row>
    <row r="100" spans="1:12">
      <c r="A100" s="25"/>
      <c r="B100" s="25"/>
      <c r="C100" s="11">
        <f>'Programe Budget 2073-74'!C98</f>
        <v>14</v>
      </c>
      <c r="D100" s="404" t="str">
        <f>'Programe Budget 2073-74'!D98</f>
        <v>कफि विकास केन्द्र, आँपचौर, गुल्मी</v>
      </c>
      <c r="E100" s="34" t="e">
        <f>#REF!</f>
        <v>#REF!</v>
      </c>
      <c r="F100" s="34" t="e">
        <f t="shared" si="8"/>
        <v>#REF!</v>
      </c>
      <c r="G100" s="34" t="e">
        <f t="shared" si="6"/>
        <v>#REF!</v>
      </c>
      <c r="H100" s="727">
        <v>99.73</v>
      </c>
      <c r="I100" s="34" t="e">
        <f t="shared" si="9"/>
        <v>#REF!</v>
      </c>
      <c r="J100" s="34"/>
      <c r="K100" s="218"/>
      <c r="L100" s="82" t="str">
        <f>'Programe Budget 2073-74'!Q98</f>
        <v>नि</v>
      </c>
    </row>
    <row r="101" spans="1:12">
      <c r="A101" s="25"/>
      <c r="B101" s="25"/>
      <c r="C101" s="11">
        <f>'Programe Budget 2073-74'!C99</f>
        <v>15</v>
      </c>
      <c r="D101" s="404" t="str">
        <f>'Programe Budget 2073-74'!D99</f>
        <v>सुख्खा फलफूल विकास केन्द्र, सतबाँझ, बैतडी</v>
      </c>
      <c r="E101" s="34" t="e">
        <f>#REF!</f>
        <v>#REF!</v>
      </c>
      <c r="F101" s="34" t="e">
        <f t="shared" si="8"/>
        <v>#REF!</v>
      </c>
      <c r="G101" s="34" t="e">
        <f t="shared" si="6"/>
        <v>#REF!</v>
      </c>
      <c r="H101" s="727">
        <v>100</v>
      </c>
      <c r="I101" s="34" t="e">
        <f t="shared" si="9"/>
        <v>#REF!</v>
      </c>
      <c r="J101" s="34"/>
      <c r="K101" s="218"/>
      <c r="L101" s="82" t="str">
        <f>'Programe Budget 2073-74'!Q99</f>
        <v>नि</v>
      </c>
    </row>
    <row r="102" spans="1:12">
      <c r="A102" s="25"/>
      <c r="B102" s="25"/>
      <c r="C102" s="11">
        <f>'Programe Budget 2073-74'!C100</f>
        <v>16</v>
      </c>
      <c r="D102" s="404" t="str">
        <f>'Programe Budget 2073-74'!D100</f>
        <v>जैतुन विकास केन्द्र, बाजुरा</v>
      </c>
      <c r="E102" s="34" t="e">
        <f>#REF!</f>
        <v>#REF!</v>
      </c>
      <c r="F102" s="34" t="e">
        <f t="shared" si="8"/>
        <v>#REF!</v>
      </c>
      <c r="G102" s="34" t="e">
        <f t="shared" si="6"/>
        <v>#REF!</v>
      </c>
      <c r="H102" s="727">
        <v>4.8</v>
      </c>
      <c r="I102" s="34" t="e">
        <f t="shared" si="9"/>
        <v>#REF!</v>
      </c>
      <c r="J102" s="34"/>
      <c r="K102" s="218"/>
      <c r="L102" s="82" t="e">
        <f>'Programe Budget 2073-74'!#REF!</f>
        <v>#REF!</v>
      </c>
    </row>
    <row r="103" spans="1:12" s="105" customFormat="1">
      <c r="A103" s="52"/>
      <c r="B103" s="52"/>
      <c r="C103" s="1">
        <f>'Programe Budget 2073-74'!C101</f>
        <v>0</v>
      </c>
      <c r="D103" s="399" t="str">
        <f>'Programe Budget 2073-74'!D101</f>
        <v>स्याउ आत्म निर्भर कार्यक्रम</v>
      </c>
      <c r="E103" s="57" t="e">
        <f>#REF!</f>
        <v>#REF!</v>
      </c>
      <c r="F103" s="57" t="e">
        <f t="shared" si="8"/>
        <v>#REF!</v>
      </c>
      <c r="G103" s="57" t="e">
        <f t="shared" si="6"/>
        <v>#REF!</v>
      </c>
      <c r="H103" s="732"/>
      <c r="I103" s="57" t="e">
        <f t="shared" si="9"/>
        <v>#REF!</v>
      </c>
      <c r="J103" s="57"/>
      <c r="K103" s="373"/>
      <c r="L103" s="797" t="str">
        <f>'Programe Budget 2073-74'!Q113</f>
        <v>प</v>
      </c>
    </row>
    <row r="104" spans="1:12">
      <c r="A104" s="25"/>
      <c r="B104" s="25"/>
      <c r="C104" s="11">
        <f>'Programe Budget 2073-74'!C102</f>
        <v>1</v>
      </c>
      <c r="D104" s="404" t="str">
        <f>'Programe Budget 2073-74'!D102</f>
        <v>फलफूल विकास निर्देशनालय, कीर्तीपुर, काठमाण्डौं</v>
      </c>
      <c r="E104" s="34" t="e">
        <f>#REF!</f>
        <v>#REF!</v>
      </c>
      <c r="F104" s="34" t="e">
        <f t="shared" si="8"/>
        <v>#REF!</v>
      </c>
      <c r="G104" s="34" t="e">
        <f t="shared" si="6"/>
        <v>#REF!</v>
      </c>
      <c r="H104" s="727">
        <v>42</v>
      </c>
      <c r="I104" s="34" t="e">
        <f t="shared" si="9"/>
        <v>#REF!</v>
      </c>
      <c r="J104" s="34"/>
      <c r="K104" s="218"/>
      <c r="L104" s="82"/>
    </row>
    <row r="105" spans="1:12">
      <c r="A105" s="25"/>
      <c r="B105" s="25"/>
      <c r="C105" s="11">
        <f>'Programe Budget 2073-74'!C103</f>
        <v>2</v>
      </c>
      <c r="D105" s="404" t="str">
        <f>'Programe Budget 2073-74'!D103</f>
        <v>जिल्ला कृषि बिकास कार्यालय, मुस्ताङ्ग</v>
      </c>
      <c r="E105" s="34" t="e">
        <f>#REF!</f>
        <v>#REF!</v>
      </c>
      <c r="F105" s="34" t="e">
        <f t="shared" si="8"/>
        <v>#REF!</v>
      </c>
      <c r="G105" s="34" t="e">
        <f t="shared" si="6"/>
        <v>#REF!</v>
      </c>
      <c r="H105" s="727">
        <v>100</v>
      </c>
      <c r="I105" s="34" t="e">
        <f t="shared" si="9"/>
        <v>#REF!</v>
      </c>
      <c r="J105" s="34"/>
      <c r="K105" s="218"/>
      <c r="L105" s="82"/>
    </row>
    <row r="106" spans="1:12">
      <c r="A106" s="25"/>
      <c r="B106" s="25"/>
      <c r="C106" s="11">
        <f>'Programe Budget 2073-74'!C104</f>
        <v>3</v>
      </c>
      <c r="D106" s="404" t="str">
        <f>'Programe Budget 2073-74'!D104</f>
        <v>जिल्ला कृषि बिकास कार्यालय, मनाङ्ग</v>
      </c>
      <c r="E106" s="34" t="e">
        <f>#REF!</f>
        <v>#REF!</v>
      </c>
      <c r="F106" s="34" t="e">
        <f t="shared" si="8"/>
        <v>#REF!</v>
      </c>
      <c r="G106" s="34" t="e">
        <f t="shared" si="6"/>
        <v>#REF!</v>
      </c>
      <c r="H106" s="727">
        <v>100</v>
      </c>
      <c r="I106" s="34" t="e">
        <f t="shared" si="9"/>
        <v>#REF!</v>
      </c>
      <c r="J106" s="34"/>
      <c r="K106" s="218"/>
      <c r="L106" s="82"/>
    </row>
    <row r="107" spans="1:12">
      <c r="A107" s="25"/>
      <c r="B107" s="25"/>
      <c r="C107" s="11">
        <f>'Programe Budget 2073-74'!C105</f>
        <v>4</v>
      </c>
      <c r="D107" s="404" t="str">
        <f>'Programe Budget 2073-74'!D105</f>
        <v>जिल्ला कृषि बिकास कार्यालय, जुम्ला</v>
      </c>
      <c r="E107" s="34" t="e">
        <f>#REF!</f>
        <v>#REF!</v>
      </c>
      <c r="F107" s="34" t="e">
        <f t="shared" si="8"/>
        <v>#REF!</v>
      </c>
      <c r="G107" s="34" t="e">
        <f t="shared" si="6"/>
        <v>#REF!</v>
      </c>
      <c r="H107" s="727">
        <v>100</v>
      </c>
      <c r="I107" s="34" t="e">
        <f t="shared" si="9"/>
        <v>#REF!</v>
      </c>
      <c r="J107" s="34"/>
      <c r="K107" s="218"/>
      <c r="L107" s="82"/>
    </row>
    <row r="108" spans="1:12">
      <c r="A108" s="25"/>
      <c r="B108" s="25"/>
      <c r="C108" s="11">
        <f>'Programe Budget 2073-74'!C106</f>
        <v>5</v>
      </c>
      <c r="D108" s="404" t="str">
        <f>'Programe Budget 2073-74'!D106</f>
        <v>जिल्ला कृषि बिकास कार्यालय, हुम्ला</v>
      </c>
      <c r="E108" s="34" t="e">
        <f>#REF!</f>
        <v>#REF!</v>
      </c>
      <c r="F108" s="34" t="e">
        <f t="shared" si="8"/>
        <v>#REF!</v>
      </c>
      <c r="G108" s="34" t="e">
        <f t="shared" si="6"/>
        <v>#REF!</v>
      </c>
      <c r="H108" s="727">
        <v>100</v>
      </c>
      <c r="I108" s="34" t="e">
        <f t="shared" si="9"/>
        <v>#REF!</v>
      </c>
      <c r="J108" s="34"/>
      <c r="K108" s="218"/>
      <c r="L108" s="82"/>
    </row>
    <row r="109" spans="1:12">
      <c r="A109" s="25"/>
      <c r="B109" s="25"/>
      <c r="C109" s="11">
        <f>'Programe Budget 2073-74'!C107</f>
        <v>6</v>
      </c>
      <c r="D109" s="404" t="str">
        <f>'Programe Budget 2073-74'!D107</f>
        <v>जिल्ला कृषि बिकास कार्यालय, डोल्पा</v>
      </c>
      <c r="E109" s="34" t="e">
        <f>#REF!</f>
        <v>#REF!</v>
      </c>
      <c r="F109" s="34" t="e">
        <f t="shared" si="8"/>
        <v>#REF!</v>
      </c>
      <c r="G109" s="34" t="e">
        <f t="shared" si="6"/>
        <v>#REF!</v>
      </c>
      <c r="H109" s="727">
        <v>100</v>
      </c>
      <c r="I109" s="34" t="e">
        <f t="shared" si="9"/>
        <v>#REF!</v>
      </c>
      <c r="J109" s="34"/>
      <c r="K109" s="218"/>
      <c r="L109" s="82"/>
    </row>
    <row r="110" spans="1:12">
      <c r="A110" s="25"/>
      <c r="B110" s="25"/>
      <c r="C110" s="11">
        <f>'Programe Budget 2073-74'!C108</f>
        <v>7</v>
      </c>
      <c r="D110" s="404" t="str">
        <f>'Programe Budget 2073-74'!D108</f>
        <v>जिल्ला कृषि बिकास कार्यालय, मुगु</v>
      </c>
      <c r="E110" s="34" t="e">
        <f>#REF!</f>
        <v>#REF!</v>
      </c>
      <c r="F110" s="34" t="e">
        <f t="shared" si="8"/>
        <v>#REF!</v>
      </c>
      <c r="G110" s="34" t="e">
        <f t="shared" si="6"/>
        <v>#REF!</v>
      </c>
      <c r="H110" s="727">
        <v>100</v>
      </c>
      <c r="I110" s="34" t="e">
        <f t="shared" si="9"/>
        <v>#REF!</v>
      </c>
      <c r="J110" s="34"/>
      <c r="K110" s="218"/>
      <c r="L110" s="82"/>
    </row>
    <row r="111" spans="1:12">
      <c r="A111" s="25"/>
      <c r="B111" s="25"/>
      <c r="C111" s="11">
        <f>'Programe Budget 2073-74'!C109</f>
        <v>8</v>
      </c>
      <c r="D111" s="404" t="str">
        <f>'Programe Budget 2073-74'!D109</f>
        <v>जिल्ला कृषि बिकास कार्यालय, कालिकोट</v>
      </c>
      <c r="E111" s="34" t="e">
        <f>#REF!</f>
        <v>#REF!</v>
      </c>
      <c r="F111" s="34" t="e">
        <f t="shared" si="8"/>
        <v>#REF!</v>
      </c>
      <c r="G111" s="34" t="e">
        <f t="shared" si="6"/>
        <v>#REF!</v>
      </c>
      <c r="H111" s="727">
        <v>100</v>
      </c>
      <c r="I111" s="34" t="e">
        <f t="shared" si="9"/>
        <v>#REF!</v>
      </c>
      <c r="J111" s="34"/>
      <c r="K111" s="218"/>
      <c r="L111" s="82"/>
    </row>
    <row r="112" spans="1:12">
      <c r="A112" s="25"/>
      <c r="B112" s="25"/>
      <c r="C112" s="11">
        <f>'Programe Budget 2073-74'!C110</f>
        <v>9</v>
      </c>
      <c r="D112" s="404" t="str">
        <f>'Programe Budget 2073-74'!D110</f>
        <v>जिल्ला कृषि बिकास कार्यालय, रूकुम</v>
      </c>
      <c r="E112" s="34" t="e">
        <f>#REF!</f>
        <v>#REF!</v>
      </c>
      <c r="F112" s="34" t="e">
        <f t="shared" si="8"/>
        <v>#REF!</v>
      </c>
      <c r="G112" s="34" t="e">
        <f t="shared" si="6"/>
        <v>#REF!</v>
      </c>
      <c r="H112" s="727">
        <v>100</v>
      </c>
      <c r="I112" s="34" t="e">
        <f t="shared" si="9"/>
        <v>#REF!</v>
      </c>
      <c r="J112" s="34"/>
      <c r="K112" s="218"/>
      <c r="L112" s="82"/>
    </row>
    <row r="113" spans="1:12" s="105" customFormat="1">
      <c r="A113" s="52"/>
      <c r="B113" s="52"/>
      <c r="C113" s="1">
        <f>'Programe Budget 2073-74'!C111</f>
        <v>0</v>
      </c>
      <c r="D113" s="399" t="str">
        <f>'Programe Budget 2073-74'!D111</f>
        <v>सुन्तला बगैँचा सुदृढिकरण कार्यक्रम</v>
      </c>
      <c r="E113" s="57" t="e">
        <f>#REF!</f>
        <v>#REF!</v>
      </c>
      <c r="F113" s="57" t="e">
        <f t="shared" si="8"/>
        <v>#REF!</v>
      </c>
      <c r="G113" s="57" t="e">
        <f t="shared" si="6"/>
        <v>#REF!</v>
      </c>
      <c r="H113" s="732"/>
      <c r="I113" s="57" t="e">
        <f t="shared" si="9"/>
        <v>#REF!</v>
      </c>
      <c r="J113" s="57"/>
      <c r="K113" s="373"/>
      <c r="L113" s="797"/>
    </row>
    <row r="114" spans="1:12">
      <c r="A114" s="25"/>
      <c r="B114" s="25"/>
      <c r="C114" s="11">
        <f>'Programe Budget 2073-74'!C112</f>
        <v>1</v>
      </c>
      <c r="D114" s="404" t="str">
        <f>'Programe Budget 2073-74'!D112</f>
        <v>राष्ट्रिय सुन्तलाजात फलफूल विकास कार्यक्रम, कीर्तीपुर</v>
      </c>
      <c r="E114" s="34" t="e">
        <f>#REF!</f>
        <v>#REF!</v>
      </c>
      <c r="F114" s="34" t="e">
        <f t="shared" si="8"/>
        <v>#REF!</v>
      </c>
      <c r="G114" s="34" t="e">
        <f t="shared" si="6"/>
        <v>#REF!</v>
      </c>
      <c r="H114" s="727">
        <v>94.77</v>
      </c>
      <c r="I114" s="34" t="e">
        <f t="shared" si="9"/>
        <v>#REF!</v>
      </c>
      <c r="J114" s="34"/>
      <c r="K114" s="218"/>
      <c r="L114" s="82"/>
    </row>
    <row r="115" spans="1:12">
      <c r="A115" s="25"/>
      <c r="B115" s="25"/>
      <c r="C115" s="11">
        <f>'Programe Budget 2073-74'!C113</f>
        <v>2</v>
      </c>
      <c r="D115" s="404" t="str">
        <f>'Programe Budget 2073-74'!D113</f>
        <v xml:space="preserve">जिल्ला कृषि बिकास कार्यालय, धादिङ्ग </v>
      </c>
      <c r="E115" s="34" t="e">
        <f>#REF!</f>
        <v>#REF!</v>
      </c>
      <c r="F115" s="34" t="e">
        <f t="shared" si="8"/>
        <v>#REF!</v>
      </c>
      <c r="G115" s="34" t="e">
        <f t="shared" si="6"/>
        <v>#REF!</v>
      </c>
      <c r="H115" s="727">
        <v>2.48</v>
      </c>
      <c r="I115" s="34" t="e">
        <f t="shared" si="9"/>
        <v>#REF!</v>
      </c>
      <c r="J115" s="34"/>
      <c r="K115" s="218"/>
      <c r="L115" s="82"/>
    </row>
    <row r="116" spans="1:12">
      <c r="A116" s="25"/>
      <c r="B116" s="25"/>
      <c r="C116" s="11">
        <f>'Programe Budget 2073-74'!C114</f>
        <v>3</v>
      </c>
      <c r="D116" s="404" t="str">
        <f>'Programe Budget 2073-74'!D114</f>
        <v>जिल्ला कृषि बिकास कार्यालय, गोरखा</v>
      </c>
      <c r="E116" s="34" t="e">
        <f>#REF!</f>
        <v>#REF!</v>
      </c>
      <c r="F116" s="34" t="e">
        <f t="shared" si="8"/>
        <v>#REF!</v>
      </c>
      <c r="G116" s="34" t="e">
        <f t="shared" si="6"/>
        <v>#REF!</v>
      </c>
      <c r="H116" s="727">
        <v>100</v>
      </c>
      <c r="I116" s="34" t="e">
        <f t="shared" si="9"/>
        <v>#REF!</v>
      </c>
      <c r="J116" s="34"/>
      <c r="K116" s="218"/>
      <c r="L116" s="82"/>
    </row>
    <row r="117" spans="1:12">
      <c r="A117" s="25"/>
      <c r="B117" s="25"/>
      <c r="C117" s="11">
        <f>'Programe Budget 2073-74'!C115</f>
        <v>4</v>
      </c>
      <c r="D117" s="404" t="str">
        <f>'Programe Budget 2073-74'!D115</f>
        <v>जिल्ला कृषि बिकास कार्यालय, कास्की</v>
      </c>
      <c r="E117" s="34" t="e">
        <f>#REF!</f>
        <v>#REF!</v>
      </c>
      <c r="F117" s="34" t="e">
        <f t="shared" si="8"/>
        <v>#REF!</v>
      </c>
      <c r="G117" s="34" t="e">
        <f t="shared" si="6"/>
        <v>#REF!</v>
      </c>
      <c r="H117" s="727">
        <v>100</v>
      </c>
      <c r="I117" s="34" t="e">
        <f t="shared" si="9"/>
        <v>#REF!</v>
      </c>
      <c r="J117" s="34"/>
      <c r="K117" s="218"/>
      <c r="L117" s="82"/>
    </row>
    <row r="118" spans="1:12">
      <c r="A118" s="25"/>
      <c r="B118" s="25"/>
      <c r="C118" s="11">
        <f>'Programe Budget 2073-74'!C116</f>
        <v>5</v>
      </c>
      <c r="D118" s="404" t="str">
        <f>'Programe Budget 2073-74'!D116</f>
        <v>जिल्ला कृषि बिकास कार्यालय, लमजुङ्ग</v>
      </c>
      <c r="E118" s="34" t="e">
        <f>#REF!</f>
        <v>#REF!</v>
      </c>
      <c r="F118" s="34" t="e">
        <f t="shared" si="8"/>
        <v>#REF!</v>
      </c>
      <c r="G118" s="34" t="e">
        <f t="shared" si="6"/>
        <v>#REF!</v>
      </c>
      <c r="H118" s="727">
        <v>100</v>
      </c>
      <c r="I118" s="34" t="e">
        <f t="shared" si="9"/>
        <v>#REF!</v>
      </c>
      <c r="J118" s="34"/>
      <c r="K118" s="218"/>
      <c r="L118" s="82"/>
    </row>
    <row r="119" spans="1:12">
      <c r="A119" s="25"/>
      <c r="B119" s="25"/>
      <c r="C119" s="11">
        <f>'Programe Budget 2073-74'!C117</f>
        <v>6</v>
      </c>
      <c r="D119" s="404" t="str">
        <f>'Programe Budget 2073-74'!D117</f>
        <v>जिल्ला कृषि बिकास कार्यालय, म्याग्दी</v>
      </c>
      <c r="E119" s="34" t="e">
        <f>#REF!</f>
        <v>#REF!</v>
      </c>
      <c r="F119" s="34" t="e">
        <f t="shared" si="8"/>
        <v>#REF!</v>
      </c>
      <c r="G119" s="34" t="e">
        <f t="shared" si="6"/>
        <v>#REF!</v>
      </c>
      <c r="H119" s="727">
        <v>100</v>
      </c>
      <c r="I119" s="34" t="e">
        <f t="shared" si="9"/>
        <v>#REF!</v>
      </c>
      <c r="J119" s="34"/>
      <c r="K119" s="218"/>
      <c r="L119" s="82"/>
    </row>
    <row r="120" spans="1:12">
      <c r="A120" s="25"/>
      <c r="B120" s="25"/>
      <c r="C120" s="11">
        <f>'Programe Budget 2073-74'!C118</f>
        <v>7</v>
      </c>
      <c r="D120" s="404" t="str">
        <f>'Programe Budget 2073-74'!D118</f>
        <v>जिल्ला कृषि बिकास कार्यालय, पर्वत</v>
      </c>
      <c r="E120" s="34" t="e">
        <f>#REF!</f>
        <v>#REF!</v>
      </c>
      <c r="F120" s="34" t="e">
        <f t="shared" si="8"/>
        <v>#REF!</v>
      </c>
      <c r="G120" s="34" t="e">
        <f t="shared" si="6"/>
        <v>#REF!</v>
      </c>
      <c r="H120" s="727">
        <v>100</v>
      </c>
      <c r="I120" s="34" t="e">
        <f t="shared" si="9"/>
        <v>#REF!</v>
      </c>
      <c r="J120" s="34"/>
      <c r="K120" s="218"/>
      <c r="L120" s="82"/>
    </row>
    <row r="121" spans="1:12">
      <c r="A121" s="25"/>
      <c r="B121" s="25"/>
      <c r="C121" s="11">
        <f>'Programe Budget 2073-74'!C119</f>
        <v>8</v>
      </c>
      <c r="D121" s="404" t="str">
        <f>'Programe Budget 2073-74'!D119</f>
        <v>जिल्ला कृषि बिकास कार्यालय, स्याङ्गजा</v>
      </c>
      <c r="E121" s="34" t="e">
        <f>#REF!</f>
        <v>#REF!</v>
      </c>
      <c r="F121" s="34" t="e">
        <f t="shared" si="8"/>
        <v>#REF!</v>
      </c>
      <c r="G121" s="34" t="e">
        <f t="shared" si="6"/>
        <v>#REF!</v>
      </c>
      <c r="H121" s="727">
        <v>100</v>
      </c>
      <c r="I121" s="34" t="e">
        <f t="shared" si="9"/>
        <v>#REF!</v>
      </c>
      <c r="J121" s="34"/>
      <c r="K121" s="218"/>
      <c r="L121" s="82"/>
    </row>
    <row r="122" spans="1:12">
      <c r="A122" s="25"/>
      <c r="B122" s="25"/>
      <c r="C122" s="11">
        <f>'Programe Budget 2073-74'!C120</f>
        <v>9</v>
      </c>
      <c r="D122" s="404" t="str">
        <f>'Programe Budget 2073-74'!D120</f>
        <v>जिल्ला कृषि बिकास कार्यालय, तनहुँ</v>
      </c>
      <c r="E122" s="34" t="e">
        <f>#REF!</f>
        <v>#REF!</v>
      </c>
      <c r="F122" s="34" t="e">
        <f t="shared" si="8"/>
        <v>#REF!</v>
      </c>
      <c r="G122" s="34" t="e">
        <f t="shared" si="6"/>
        <v>#REF!</v>
      </c>
      <c r="H122" s="727">
        <v>100</v>
      </c>
      <c r="I122" s="34" t="e">
        <f t="shared" si="9"/>
        <v>#REF!</v>
      </c>
      <c r="J122" s="34"/>
      <c r="K122" s="218"/>
      <c r="L122" s="82"/>
    </row>
    <row r="123" spans="1:12">
      <c r="A123" s="25"/>
      <c r="B123" s="25"/>
      <c r="C123" s="11">
        <f>'Programe Budget 2073-74'!C121</f>
        <v>10</v>
      </c>
      <c r="D123" s="404" t="str">
        <f>'Programe Budget 2073-74'!D121</f>
        <v>जिल्ला कृषि बिकास कार्यालय, बाग्लुङ्ग</v>
      </c>
      <c r="E123" s="34" t="e">
        <f>#REF!</f>
        <v>#REF!</v>
      </c>
      <c r="F123" s="34" t="e">
        <f t="shared" si="8"/>
        <v>#REF!</v>
      </c>
      <c r="G123" s="34" t="e">
        <f t="shared" si="6"/>
        <v>#REF!</v>
      </c>
      <c r="H123" s="727">
        <v>100</v>
      </c>
      <c r="I123" s="34" t="e">
        <f t="shared" si="9"/>
        <v>#REF!</v>
      </c>
      <c r="J123" s="34"/>
      <c r="K123" s="218"/>
      <c r="L123" s="82"/>
    </row>
    <row r="124" spans="1:12">
      <c r="A124" s="25"/>
      <c r="B124" s="25"/>
      <c r="C124" s="11">
        <f>'Programe Budget 2073-74'!C122</f>
        <v>11</v>
      </c>
      <c r="D124" s="404" t="str">
        <f>'Programe Budget 2073-74'!D122</f>
        <v>जिल्ला कृषि बिकास कार्यालय, पाल्पा</v>
      </c>
      <c r="E124" s="34" t="e">
        <f>#REF!</f>
        <v>#REF!</v>
      </c>
      <c r="F124" s="34" t="e">
        <f t="shared" si="8"/>
        <v>#REF!</v>
      </c>
      <c r="G124" s="34" t="e">
        <f t="shared" si="6"/>
        <v>#REF!</v>
      </c>
      <c r="H124" s="727">
        <v>100</v>
      </c>
      <c r="I124" s="34" t="e">
        <f t="shared" si="9"/>
        <v>#REF!</v>
      </c>
      <c r="J124" s="34"/>
      <c r="K124" s="218"/>
      <c r="L124" s="82"/>
    </row>
    <row r="125" spans="1:12">
      <c r="A125" s="25"/>
      <c r="B125" s="25"/>
      <c r="C125" s="11">
        <f>'Programe Budget 2073-74'!C123</f>
        <v>12</v>
      </c>
      <c r="D125" s="404" t="str">
        <f>'Programe Budget 2073-74'!D123</f>
        <v>जिल्ला कृषि बिकास कार्यालय, गुल्मी</v>
      </c>
      <c r="E125" s="34" t="e">
        <f>#REF!</f>
        <v>#REF!</v>
      </c>
      <c r="F125" s="34" t="e">
        <f t="shared" si="8"/>
        <v>#REF!</v>
      </c>
      <c r="G125" s="34" t="e">
        <f t="shared" si="6"/>
        <v>#REF!</v>
      </c>
      <c r="H125" s="727">
        <v>99.72</v>
      </c>
      <c r="I125" s="34" t="e">
        <f t="shared" si="9"/>
        <v>#REF!</v>
      </c>
      <c r="J125" s="34"/>
      <c r="K125" s="218"/>
      <c r="L125" s="82"/>
    </row>
    <row r="126" spans="1:12">
      <c r="A126" s="25"/>
      <c r="B126" s="25"/>
      <c r="C126" s="11">
        <f>'Programe Budget 2073-74'!C124</f>
        <v>13</v>
      </c>
      <c r="D126" s="404" t="str">
        <f>'Programe Budget 2073-74'!D124</f>
        <v>जिल्ला कृषि बिकास कार्यालय, अर्घाखाँची</v>
      </c>
      <c r="E126" s="34" t="e">
        <f>#REF!</f>
        <v>#REF!</v>
      </c>
      <c r="F126" s="34" t="e">
        <f t="shared" si="8"/>
        <v>#REF!</v>
      </c>
      <c r="G126" s="34" t="e">
        <f t="shared" si="6"/>
        <v>#REF!</v>
      </c>
      <c r="H126" s="727">
        <v>97.39</v>
      </c>
      <c r="I126" s="34" t="e">
        <f t="shared" si="9"/>
        <v>#REF!</v>
      </c>
      <c r="J126" s="34"/>
      <c r="K126" s="218"/>
      <c r="L126" s="82"/>
    </row>
    <row r="127" spans="1:12" s="105" customFormat="1">
      <c r="A127" s="52"/>
      <c r="B127" s="52"/>
      <c r="C127" s="1">
        <f>'Programe Budget 2073-74'!C125</f>
        <v>0</v>
      </c>
      <c r="D127" s="399" t="str">
        <f>'Programe Budget 2073-74'!D125</f>
        <v>फलफूल दशक कार्यक्रम</v>
      </c>
      <c r="E127" s="57" t="e">
        <f>#REF!</f>
        <v>#REF!</v>
      </c>
      <c r="F127" s="57" t="e">
        <f t="shared" si="8"/>
        <v>#REF!</v>
      </c>
      <c r="G127" s="57" t="e">
        <f t="shared" si="6"/>
        <v>#REF!</v>
      </c>
      <c r="H127" s="732"/>
      <c r="I127" s="57" t="e">
        <f t="shared" si="9"/>
        <v>#REF!</v>
      </c>
      <c r="J127" s="57"/>
      <c r="K127" s="373"/>
      <c r="L127" s="797"/>
    </row>
    <row r="128" spans="1:12">
      <c r="A128" s="25"/>
      <c r="B128" s="25"/>
      <c r="C128" s="11">
        <f>'Programe Budget 2073-74'!C126</f>
        <v>1</v>
      </c>
      <c r="D128" s="404" t="str">
        <f>'Programe Budget 2073-74'!D126</f>
        <v>फलफूल विकास निर्देशनालय, कीर्तीपुर, काठमाण्डौं</v>
      </c>
      <c r="E128" s="34" t="e">
        <f>#REF!</f>
        <v>#REF!</v>
      </c>
      <c r="F128" s="34" t="e">
        <f t="shared" si="8"/>
        <v>#REF!</v>
      </c>
      <c r="G128" s="34" t="e">
        <f t="shared" si="6"/>
        <v>#REF!</v>
      </c>
      <c r="H128" s="727">
        <v>98</v>
      </c>
      <c r="I128" s="34" t="e">
        <f t="shared" si="9"/>
        <v>#REF!</v>
      </c>
      <c r="J128" s="34"/>
      <c r="K128" s="218"/>
      <c r="L128" s="82"/>
    </row>
    <row r="129" spans="1:12">
      <c r="A129" s="25"/>
      <c r="B129" s="25"/>
      <c r="C129" s="11">
        <f>'Programe Budget 2073-74'!C127</f>
        <v>2</v>
      </c>
      <c r="D129" s="404" t="str">
        <f>'Programe Budget 2073-74'!D127</f>
        <v>जिल्ला कृषि विकास कार्यालय, जुम्ला</v>
      </c>
      <c r="E129" s="34" t="e">
        <f>#REF!</f>
        <v>#REF!</v>
      </c>
      <c r="F129" s="34" t="e">
        <f t="shared" si="8"/>
        <v>#REF!</v>
      </c>
      <c r="G129" s="34" t="e">
        <f t="shared" si="6"/>
        <v>#REF!</v>
      </c>
      <c r="H129" s="727">
        <v>0</v>
      </c>
      <c r="I129" s="34" t="e">
        <f t="shared" si="9"/>
        <v>#REF!</v>
      </c>
      <c r="J129" s="34"/>
      <c r="K129" s="218"/>
      <c r="L129" s="82"/>
    </row>
    <row r="130" spans="1:12">
      <c r="A130" s="25"/>
      <c r="B130" s="25"/>
      <c r="C130" s="11">
        <f>'Programe Budget 2073-74'!C128</f>
        <v>3</v>
      </c>
      <c r="D130" s="404" t="str">
        <f>'Programe Budget 2073-74'!D128</f>
        <v xml:space="preserve">जिल्ला कृषि विकास कार्यालय, हुम्ला </v>
      </c>
      <c r="E130" s="34" t="e">
        <f>#REF!</f>
        <v>#REF!</v>
      </c>
      <c r="F130" s="34" t="e">
        <f t="shared" si="8"/>
        <v>#REF!</v>
      </c>
      <c r="G130" s="34" t="e">
        <f t="shared" si="6"/>
        <v>#REF!</v>
      </c>
      <c r="H130" s="727">
        <v>0</v>
      </c>
      <c r="I130" s="34" t="e">
        <f t="shared" si="9"/>
        <v>#REF!</v>
      </c>
      <c r="J130" s="34"/>
      <c r="K130" s="218"/>
      <c r="L130" s="82"/>
    </row>
    <row r="131" spans="1:12">
      <c r="A131" s="25"/>
      <c r="B131" s="25"/>
      <c r="C131" s="11">
        <f>'Programe Budget 2073-74'!C129</f>
        <v>4</v>
      </c>
      <c r="D131" s="404" t="str">
        <f>'Programe Budget 2073-74'!D129</f>
        <v>जिल्ला कृषि विकास कार्यालय, डोल्पा</v>
      </c>
      <c r="E131" s="34" t="e">
        <f>#REF!</f>
        <v>#REF!</v>
      </c>
      <c r="F131" s="34" t="e">
        <f t="shared" si="8"/>
        <v>#REF!</v>
      </c>
      <c r="G131" s="34" t="e">
        <f t="shared" si="6"/>
        <v>#REF!</v>
      </c>
      <c r="H131" s="727">
        <v>0</v>
      </c>
      <c r="I131" s="34" t="e">
        <f t="shared" si="9"/>
        <v>#REF!</v>
      </c>
      <c r="J131" s="34"/>
      <c r="K131" s="218"/>
      <c r="L131" s="82"/>
    </row>
    <row r="132" spans="1:12">
      <c r="A132" s="25"/>
      <c r="B132" s="25"/>
      <c r="C132" s="11">
        <f>'Programe Budget 2073-74'!C130</f>
        <v>5</v>
      </c>
      <c r="D132" s="404" t="str">
        <f>'Programe Budget 2073-74'!D130</f>
        <v>जिल्ला कृषि विकास कार्यालय,  मुगु</v>
      </c>
      <c r="E132" s="34" t="e">
        <f>#REF!</f>
        <v>#REF!</v>
      </c>
      <c r="F132" s="34" t="e">
        <f t="shared" si="8"/>
        <v>#REF!</v>
      </c>
      <c r="G132" s="34" t="e">
        <f t="shared" si="6"/>
        <v>#REF!</v>
      </c>
      <c r="H132" s="727">
        <v>0</v>
      </c>
      <c r="I132" s="34" t="e">
        <f t="shared" si="9"/>
        <v>#REF!</v>
      </c>
      <c r="J132" s="34"/>
      <c r="K132" s="218"/>
      <c r="L132" s="82"/>
    </row>
    <row r="133" spans="1:12">
      <c r="A133" s="25"/>
      <c r="B133" s="25"/>
      <c r="C133" s="11">
        <f>'Programe Budget 2073-74'!C131</f>
        <v>6</v>
      </c>
      <c r="D133" s="404" t="str">
        <f>'Programe Budget 2073-74'!D131</f>
        <v>जिल्ला कृषि विकास कार्यालय, कालिकोट</v>
      </c>
      <c r="E133" s="34" t="e">
        <f>#REF!</f>
        <v>#REF!</v>
      </c>
      <c r="F133" s="34" t="e">
        <f t="shared" si="8"/>
        <v>#REF!</v>
      </c>
      <c r="G133" s="34" t="e">
        <f t="shared" si="6"/>
        <v>#REF!</v>
      </c>
      <c r="H133" s="727">
        <v>0</v>
      </c>
      <c r="I133" s="34" t="e">
        <f t="shared" si="9"/>
        <v>#REF!</v>
      </c>
      <c r="J133" s="34"/>
      <c r="K133" s="218"/>
      <c r="L133" s="82"/>
    </row>
    <row r="134" spans="1:12">
      <c r="A134" s="25"/>
      <c r="B134" s="25"/>
      <c r="C134" s="11">
        <f>'Programe Budget 2073-74'!C132</f>
        <v>7</v>
      </c>
      <c r="D134" s="404" t="str">
        <f>'Programe Budget 2073-74'!D132</f>
        <v xml:space="preserve">जिल्ला कृषि विकास कार्यालय, मुस्ताङ्ग   </v>
      </c>
      <c r="E134" s="34" t="e">
        <f>#REF!</f>
        <v>#REF!</v>
      </c>
      <c r="F134" s="34" t="e">
        <f t="shared" si="8"/>
        <v>#REF!</v>
      </c>
      <c r="G134" s="34" t="e">
        <f t="shared" si="6"/>
        <v>#REF!</v>
      </c>
      <c r="H134" s="727">
        <v>0</v>
      </c>
      <c r="I134" s="34" t="e">
        <f t="shared" si="9"/>
        <v>#REF!</v>
      </c>
      <c r="J134" s="34"/>
      <c r="K134" s="218"/>
      <c r="L134" s="82"/>
    </row>
    <row r="135" spans="1:12">
      <c r="A135" s="25"/>
      <c r="B135" s="25"/>
      <c r="C135" s="11">
        <f>'Programe Budget 2073-74'!C133</f>
        <v>8</v>
      </c>
      <c r="D135" s="404" t="str">
        <f>'Programe Budget 2073-74'!D133</f>
        <v xml:space="preserve">जिल्ला कृषि विकास कार्यालय, मनाङ्ग </v>
      </c>
      <c r="E135" s="34" t="e">
        <f>#REF!</f>
        <v>#REF!</v>
      </c>
      <c r="F135" s="34" t="e">
        <f t="shared" si="8"/>
        <v>#REF!</v>
      </c>
      <c r="G135" s="34" t="e">
        <f t="shared" si="6"/>
        <v>#REF!</v>
      </c>
      <c r="H135" s="727">
        <v>0</v>
      </c>
      <c r="I135" s="34" t="e">
        <f t="shared" si="9"/>
        <v>#REF!</v>
      </c>
      <c r="J135" s="34"/>
      <c r="K135" s="218"/>
      <c r="L135" s="82"/>
    </row>
    <row r="136" spans="1:12">
      <c r="A136" s="25"/>
      <c r="B136" s="25"/>
      <c r="C136" s="11">
        <f>'Programe Budget 2073-74'!C134</f>
        <v>9</v>
      </c>
      <c r="D136" s="404" t="str">
        <f>'Programe Budget 2073-74'!D134</f>
        <v>जिल्ला कृषि विकास कार्यालय, रसुवा</v>
      </c>
      <c r="E136" s="34" t="e">
        <f>#REF!</f>
        <v>#REF!</v>
      </c>
      <c r="F136" s="34" t="e">
        <f t="shared" si="8"/>
        <v>#REF!</v>
      </c>
      <c r="G136" s="34" t="e">
        <f t="shared" si="6"/>
        <v>#REF!</v>
      </c>
      <c r="H136" s="727">
        <v>0</v>
      </c>
      <c r="I136" s="34" t="e">
        <f t="shared" si="9"/>
        <v>#REF!</v>
      </c>
      <c r="J136" s="34"/>
      <c r="K136" s="218"/>
      <c r="L136" s="82"/>
    </row>
    <row r="137" spans="1:12">
      <c r="A137" s="25"/>
      <c r="B137" s="25"/>
      <c r="C137" s="11">
        <f>'Programe Budget 2073-74'!C135</f>
        <v>10</v>
      </c>
      <c r="D137" s="404" t="str">
        <f>'Programe Budget 2073-74'!D135</f>
        <v>जिल्ला कृषि विकास कार्यालय, सोलु</v>
      </c>
      <c r="E137" s="34" t="e">
        <f>#REF!</f>
        <v>#REF!</v>
      </c>
      <c r="F137" s="34" t="e">
        <f t="shared" si="8"/>
        <v>#REF!</v>
      </c>
      <c r="G137" s="34" t="e">
        <f t="shared" si="6"/>
        <v>#REF!</v>
      </c>
      <c r="H137" s="727">
        <v>0</v>
      </c>
      <c r="I137" s="34" t="e">
        <f t="shared" si="9"/>
        <v>#REF!</v>
      </c>
      <c r="J137" s="34"/>
      <c r="K137" s="218"/>
      <c r="L137" s="82"/>
    </row>
    <row r="138" spans="1:12">
      <c r="A138" s="25"/>
      <c r="B138" s="25"/>
      <c r="C138" s="11">
        <f>'Programe Budget 2073-74'!C136</f>
        <v>11</v>
      </c>
      <c r="D138" s="404" t="str">
        <f>'Programe Budget 2073-74'!D136</f>
        <v>जिल्ला कृषि विकास कार्यालय, वैतडी</v>
      </c>
      <c r="E138" s="34" t="e">
        <f>#REF!</f>
        <v>#REF!</v>
      </c>
      <c r="F138" s="34" t="e">
        <f t="shared" si="8"/>
        <v>#REF!</v>
      </c>
      <c r="G138" s="34" t="e">
        <f t="shared" si="6"/>
        <v>#REF!</v>
      </c>
      <c r="H138" s="727">
        <v>0</v>
      </c>
      <c r="I138" s="34" t="e">
        <f t="shared" si="9"/>
        <v>#REF!</v>
      </c>
      <c r="J138" s="34"/>
      <c r="K138" s="218"/>
      <c r="L138" s="82"/>
    </row>
    <row r="139" spans="1:12">
      <c r="A139" s="25"/>
      <c r="B139" s="25"/>
      <c r="C139" s="11">
        <f>'Programe Budget 2073-74'!C137</f>
        <v>12</v>
      </c>
      <c r="D139" s="404" t="str">
        <f>'Programe Budget 2073-74'!D137</f>
        <v>जिल्ला कृषि विकास कार्यालय, दोलखा</v>
      </c>
      <c r="E139" s="34" t="e">
        <f>#REF!</f>
        <v>#REF!</v>
      </c>
      <c r="F139" s="34" t="e">
        <f t="shared" si="8"/>
        <v>#REF!</v>
      </c>
      <c r="G139" s="34" t="e">
        <f t="shared" si="6"/>
        <v>#REF!</v>
      </c>
      <c r="H139" s="727">
        <v>0</v>
      </c>
      <c r="I139" s="34" t="e">
        <f t="shared" si="9"/>
        <v>#REF!</v>
      </c>
      <c r="J139" s="34"/>
      <c r="K139" s="218"/>
      <c r="L139" s="82"/>
    </row>
    <row r="140" spans="1:12">
      <c r="A140" s="25"/>
      <c r="B140" s="25"/>
      <c r="C140" s="11">
        <f>'Programe Budget 2073-74'!C138</f>
        <v>13</v>
      </c>
      <c r="D140" s="404" t="str">
        <f>'Programe Budget 2073-74'!D138</f>
        <v>जिल्ला कृषि विकास कार्यालय, सिन्धुपाल्चोक</v>
      </c>
      <c r="E140" s="34" t="e">
        <f>#REF!</f>
        <v>#REF!</v>
      </c>
      <c r="F140" s="34" t="e">
        <f t="shared" si="8"/>
        <v>#REF!</v>
      </c>
      <c r="G140" s="34" t="e">
        <f t="shared" si="6"/>
        <v>#REF!</v>
      </c>
      <c r="H140" s="727">
        <v>0</v>
      </c>
      <c r="I140" s="34" t="e">
        <f t="shared" si="9"/>
        <v>#REF!</v>
      </c>
      <c r="J140" s="34"/>
      <c r="K140" s="218"/>
      <c r="L140" s="82"/>
    </row>
    <row r="141" spans="1:12">
      <c r="A141" s="25"/>
      <c r="B141" s="25"/>
      <c r="C141" s="11">
        <f>'Programe Budget 2073-74'!C139</f>
        <v>14</v>
      </c>
      <c r="D141" s="404" t="str">
        <f>'Programe Budget 2073-74'!D139</f>
        <v>जिल्ला कृषि विकास कार्यालय,  ईलाम</v>
      </c>
      <c r="E141" s="34" t="e">
        <f>#REF!</f>
        <v>#REF!</v>
      </c>
      <c r="F141" s="34" t="e">
        <f t="shared" si="8"/>
        <v>#REF!</v>
      </c>
      <c r="G141" s="34" t="e">
        <f t="shared" si="6"/>
        <v>#REF!</v>
      </c>
      <c r="H141" s="727">
        <v>0</v>
      </c>
      <c r="I141" s="34" t="e">
        <f t="shared" si="9"/>
        <v>#REF!</v>
      </c>
      <c r="J141" s="34"/>
      <c r="K141" s="218"/>
      <c r="L141" s="82"/>
    </row>
    <row r="142" spans="1:12">
      <c r="A142" s="25"/>
      <c r="B142" s="25"/>
      <c r="C142" s="11">
        <f>'Programe Budget 2073-74'!C140</f>
        <v>15</v>
      </c>
      <c r="D142" s="404" t="str">
        <f>'Programe Budget 2073-74'!D140</f>
        <v>जिल्ला कृषि विकास कार्यालय, भक्तपुर</v>
      </c>
      <c r="E142" s="34" t="e">
        <f>#REF!</f>
        <v>#REF!</v>
      </c>
      <c r="F142" s="34" t="e">
        <f t="shared" si="8"/>
        <v>#REF!</v>
      </c>
      <c r="G142" s="34" t="e">
        <f t="shared" si="6"/>
        <v>#REF!</v>
      </c>
      <c r="H142" s="727">
        <v>0</v>
      </c>
      <c r="I142" s="34" t="e">
        <f t="shared" si="9"/>
        <v>#REF!</v>
      </c>
      <c r="J142" s="34"/>
      <c r="K142" s="218"/>
      <c r="L142" s="82"/>
    </row>
    <row r="143" spans="1:12">
      <c r="A143" s="25"/>
      <c r="B143" s="25"/>
      <c r="C143" s="11">
        <f>'Programe Budget 2073-74'!C141</f>
        <v>16</v>
      </c>
      <c r="D143" s="404" t="str">
        <f>'Programe Budget 2073-74'!D141</f>
        <v>जिल्ला कृषि विकास कार्यालय, सिन्धुली</v>
      </c>
      <c r="E143" s="34" t="e">
        <f>#REF!</f>
        <v>#REF!</v>
      </c>
      <c r="F143" s="34" t="e">
        <f t="shared" si="8"/>
        <v>#REF!</v>
      </c>
      <c r="G143" s="34" t="e">
        <f t="shared" si="6"/>
        <v>#REF!</v>
      </c>
      <c r="H143" s="727">
        <v>0</v>
      </c>
      <c r="I143" s="34" t="e">
        <f t="shared" si="9"/>
        <v>#REF!</v>
      </c>
      <c r="J143" s="34"/>
      <c r="K143" s="218"/>
      <c r="L143" s="82"/>
    </row>
    <row r="144" spans="1:12">
      <c r="A144" s="25"/>
      <c r="B144" s="25"/>
      <c r="C144" s="11">
        <f>'Programe Budget 2073-74'!C142</f>
        <v>17</v>
      </c>
      <c r="D144" s="404" t="str">
        <f>'Programe Budget 2073-74'!D142</f>
        <v>जिल्ला कृषि विकास कार्यालय, धादिङ्ग</v>
      </c>
      <c r="E144" s="34" t="e">
        <f>#REF!</f>
        <v>#REF!</v>
      </c>
      <c r="F144" s="34" t="e">
        <f t="shared" si="8"/>
        <v>#REF!</v>
      </c>
      <c r="G144" s="34" t="e">
        <f t="shared" si="6"/>
        <v>#REF!</v>
      </c>
      <c r="H144" s="727">
        <v>0</v>
      </c>
      <c r="I144" s="34" t="e">
        <f t="shared" si="9"/>
        <v>#REF!</v>
      </c>
      <c r="J144" s="34"/>
      <c r="K144" s="218"/>
      <c r="L144" s="82"/>
    </row>
    <row r="145" spans="1:12">
      <c r="A145" s="25"/>
      <c r="B145" s="25"/>
      <c r="C145" s="11">
        <f>'Programe Budget 2073-74'!C143</f>
        <v>18</v>
      </c>
      <c r="D145" s="404" t="str">
        <f>'Programe Budget 2073-74'!D143</f>
        <v>जिल्ला कृषि विकास कार्यालय, सल्यान</v>
      </c>
      <c r="E145" s="34" t="e">
        <f>#REF!</f>
        <v>#REF!</v>
      </c>
      <c r="F145" s="34" t="e">
        <f t="shared" si="8"/>
        <v>#REF!</v>
      </c>
      <c r="G145" s="34" t="e">
        <f t="shared" si="6"/>
        <v>#REF!</v>
      </c>
      <c r="H145" s="727">
        <v>0</v>
      </c>
      <c r="I145" s="34" t="e">
        <f t="shared" si="9"/>
        <v>#REF!</v>
      </c>
      <c r="J145" s="34"/>
      <c r="K145" s="218"/>
      <c r="L145" s="82"/>
    </row>
    <row r="146" spans="1:12">
      <c r="A146" s="25"/>
      <c r="B146" s="25"/>
      <c r="C146" s="11">
        <f>'Programe Budget 2073-74'!C144</f>
        <v>19</v>
      </c>
      <c r="D146" s="404" t="str">
        <f>'Programe Budget 2073-74'!D144</f>
        <v>जिल्ला कृषि विकास कार्यालय, दैलेख</v>
      </c>
      <c r="E146" s="34" t="e">
        <f>#REF!</f>
        <v>#REF!</v>
      </c>
      <c r="F146" s="34" t="e">
        <f t="shared" si="8"/>
        <v>#REF!</v>
      </c>
      <c r="G146" s="34" t="e">
        <f t="shared" si="6"/>
        <v>#REF!</v>
      </c>
      <c r="H146" s="727">
        <v>0</v>
      </c>
      <c r="I146" s="34" t="e">
        <f t="shared" si="9"/>
        <v>#REF!</v>
      </c>
      <c r="J146" s="34"/>
      <c r="K146" s="218"/>
      <c r="L146" s="82"/>
    </row>
    <row r="147" spans="1:12">
      <c r="A147" s="25"/>
      <c r="B147" s="25"/>
      <c r="C147" s="11">
        <f>'Programe Budget 2073-74'!C145</f>
        <v>20</v>
      </c>
      <c r="D147" s="404" t="str">
        <f>'Programe Budget 2073-74'!D145</f>
        <v>जिल्ला कृषि विकास कार्यालय, काठमाण्डौ</v>
      </c>
      <c r="E147" s="34" t="e">
        <f>#REF!</f>
        <v>#REF!</v>
      </c>
      <c r="F147" s="34" t="e">
        <f t="shared" si="8"/>
        <v>#REF!</v>
      </c>
      <c r="G147" s="34" t="e">
        <f t="shared" si="6"/>
        <v>#REF!</v>
      </c>
      <c r="H147" s="727">
        <v>0</v>
      </c>
      <c r="I147" s="34" t="e">
        <f t="shared" si="9"/>
        <v>#REF!</v>
      </c>
      <c r="J147" s="34"/>
      <c r="K147" s="218"/>
      <c r="L147" s="82"/>
    </row>
    <row r="148" spans="1:12">
      <c r="A148" s="25"/>
      <c r="B148" s="25"/>
      <c r="C148" s="11">
        <f>'Programe Budget 2073-74'!C146</f>
        <v>21</v>
      </c>
      <c r="D148" s="404" t="str">
        <f>'Programe Budget 2073-74'!D146</f>
        <v>जिल्ला कृषि विकास कार्यालय, मकवानपुर</v>
      </c>
      <c r="E148" s="34" t="e">
        <f>#REF!</f>
        <v>#REF!</v>
      </c>
      <c r="F148" s="34" t="e">
        <f t="shared" si="8"/>
        <v>#REF!</v>
      </c>
      <c r="G148" s="34" t="e">
        <f t="shared" si="6"/>
        <v>#REF!</v>
      </c>
      <c r="H148" s="727">
        <v>0</v>
      </c>
      <c r="I148" s="34" t="e">
        <f t="shared" si="9"/>
        <v>#REF!</v>
      </c>
      <c r="J148" s="34"/>
      <c r="K148" s="218"/>
      <c r="L148" s="82"/>
    </row>
    <row r="149" spans="1:12">
      <c r="A149" s="25"/>
      <c r="B149" s="25"/>
      <c r="C149" s="11">
        <f>'Programe Budget 2073-74'!C147</f>
        <v>22</v>
      </c>
      <c r="D149" s="404" t="str">
        <f>'Programe Budget 2073-74'!D147</f>
        <v>जिल्ला कृषि विकास कार्यालय,  भोजपुर</v>
      </c>
      <c r="E149" s="34" t="e">
        <f>#REF!</f>
        <v>#REF!</v>
      </c>
      <c r="F149" s="34" t="e">
        <f t="shared" si="8"/>
        <v>#REF!</v>
      </c>
      <c r="G149" s="34" t="e">
        <f t="shared" si="6"/>
        <v>#REF!</v>
      </c>
      <c r="H149" s="727">
        <v>0</v>
      </c>
      <c r="I149" s="34" t="e">
        <f t="shared" si="9"/>
        <v>#REF!</v>
      </c>
      <c r="J149" s="34"/>
      <c r="K149" s="218"/>
      <c r="L149" s="82"/>
    </row>
    <row r="150" spans="1:12">
      <c r="A150" s="25"/>
      <c r="B150" s="25"/>
      <c r="C150" s="11">
        <f>'Programe Budget 2073-74'!C148</f>
        <v>23</v>
      </c>
      <c r="D150" s="404" t="str">
        <f>'Programe Budget 2073-74'!D148</f>
        <v>जिल्ला कृषि विकास कार्यालय, उदयपुर</v>
      </c>
      <c r="E150" s="34" t="e">
        <f>#REF!</f>
        <v>#REF!</v>
      </c>
      <c r="F150" s="34" t="e">
        <f t="shared" si="8"/>
        <v>#REF!</v>
      </c>
      <c r="G150" s="34" t="e">
        <f t="shared" si="6"/>
        <v>#REF!</v>
      </c>
      <c r="H150" s="727">
        <v>0</v>
      </c>
      <c r="I150" s="34" t="e">
        <f t="shared" si="9"/>
        <v>#REF!</v>
      </c>
      <c r="J150" s="34"/>
      <c r="K150" s="218"/>
      <c r="L150" s="82"/>
    </row>
    <row r="151" spans="1:12">
      <c r="A151" s="25"/>
      <c r="B151" s="25"/>
      <c r="C151" s="11">
        <f>'Programe Budget 2073-74'!C149</f>
        <v>24</v>
      </c>
      <c r="D151" s="404" t="str">
        <f>'Programe Budget 2073-74'!D149</f>
        <v>जिल्ला कृषि विकास कार्यालय, तेह्रथुम</v>
      </c>
      <c r="E151" s="34" t="e">
        <f>#REF!</f>
        <v>#REF!</v>
      </c>
      <c r="F151" s="34" t="e">
        <f t="shared" si="8"/>
        <v>#REF!</v>
      </c>
      <c r="G151" s="34" t="e">
        <f t="shared" ref="G151:G180" si="10">SUM(F151/$F$181*100)</f>
        <v>#REF!</v>
      </c>
      <c r="H151" s="727">
        <v>0</v>
      </c>
      <c r="I151" s="34" t="e">
        <f t="shared" si="9"/>
        <v>#REF!</v>
      </c>
      <c r="J151" s="34"/>
      <c r="K151" s="218"/>
      <c r="L151" s="82"/>
    </row>
    <row r="152" spans="1:12">
      <c r="A152" s="25"/>
      <c r="B152" s="25"/>
      <c r="C152" s="11">
        <f>'Programe Budget 2073-74'!C150</f>
        <v>25</v>
      </c>
      <c r="D152" s="404" t="str">
        <f>'Programe Budget 2073-74'!D150</f>
        <v>जिल्ला कृषि विकास कार्यालय, धनकुटा</v>
      </c>
      <c r="E152" s="34" t="e">
        <f>#REF!</f>
        <v>#REF!</v>
      </c>
      <c r="F152" s="34" t="e">
        <f t="shared" ref="F152:F180" si="11">E152</f>
        <v>#REF!</v>
      </c>
      <c r="G152" s="34" t="e">
        <f t="shared" si="10"/>
        <v>#REF!</v>
      </c>
      <c r="H152" s="727">
        <v>0</v>
      </c>
      <c r="I152" s="34" t="e">
        <f t="shared" si="9"/>
        <v>#REF!</v>
      </c>
      <c r="J152" s="34"/>
      <c r="K152" s="218"/>
      <c r="L152" s="82"/>
    </row>
    <row r="153" spans="1:12">
      <c r="A153" s="25"/>
      <c r="B153" s="25"/>
      <c r="C153" s="11">
        <f>'Programe Budget 2073-74'!C151</f>
        <v>26</v>
      </c>
      <c r="D153" s="404" t="str">
        <f>'Programe Budget 2073-74'!D151</f>
        <v>जिल्ला कृषि विकास कार्यालय, पाल्पा</v>
      </c>
      <c r="E153" s="34" t="e">
        <f>#REF!</f>
        <v>#REF!</v>
      </c>
      <c r="F153" s="34" t="e">
        <f t="shared" si="11"/>
        <v>#REF!</v>
      </c>
      <c r="G153" s="34" t="e">
        <f t="shared" si="10"/>
        <v>#REF!</v>
      </c>
      <c r="H153" s="727">
        <v>0</v>
      </c>
      <c r="I153" s="34" t="e">
        <f t="shared" si="9"/>
        <v>#REF!</v>
      </c>
      <c r="J153" s="34"/>
      <c r="K153" s="218"/>
      <c r="L153" s="82"/>
    </row>
    <row r="154" spans="1:12">
      <c r="A154" s="25"/>
      <c r="B154" s="25"/>
      <c r="C154" s="11">
        <f>'Programe Budget 2073-74'!C152</f>
        <v>27</v>
      </c>
      <c r="D154" s="404" t="str">
        <f>'Programe Budget 2073-74'!D152</f>
        <v>जिल्ला कृषि विकास कार्यालय, वाग्लुङ्ग</v>
      </c>
      <c r="E154" s="34" t="e">
        <f>#REF!</f>
        <v>#REF!</v>
      </c>
      <c r="F154" s="34" t="e">
        <f t="shared" si="11"/>
        <v>#REF!</v>
      </c>
      <c r="G154" s="34" t="e">
        <f t="shared" si="10"/>
        <v>#REF!</v>
      </c>
      <c r="H154" s="727">
        <v>0</v>
      </c>
      <c r="I154" s="34" t="e">
        <f t="shared" si="9"/>
        <v>#REF!</v>
      </c>
      <c r="J154" s="34"/>
      <c r="K154" s="218"/>
      <c r="L154" s="82"/>
    </row>
    <row r="155" spans="1:12">
      <c r="A155" s="25"/>
      <c r="B155" s="25"/>
      <c r="C155" s="11">
        <f>'Programe Budget 2073-74'!C153</f>
        <v>28</v>
      </c>
      <c r="D155" s="404" t="str">
        <f>'Programe Budget 2073-74'!D153</f>
        <v>जिल्ला कृषि विकास कार्यालय, कास्की</v>
      </c>
      <c r="E155" s="34" t="e">
        <f>#REF!</f>
        <v>#REF!</v>
      </c>
      <c r="F155" s="34" t="e">
        <f t="shared" si="11"/>
        <v>#REF!</v>
      </c>
      <c r="G155" s="34" t="e">
        <f t="shared" si="10"/>
        <v>#REF!</v>
      </c>
      <c r="H155" s="727">
        <v>0</v>
      </c>
      <c r="I155" s="34" t="e">
        <f t="shared" si="9"/>
        <v>#REF!</v>
      </c>
      <c r="J155" s="34"/>
      <c r="K155" s="218"/>
      <c r="L155" s="82"/>
    </row>
    <row r="156" spans="1:12">
      <c r="A156" s="25"/>
      <c r="B156" s="25"/>
      <c r="C156" s="11">
        <f>'Programe Budget 2073-74'!C154</f>
        <v>29</v>
      </c>
      <c r="D156" s="404" t="str">
        <f>'Programe Budget 2073-74'!D154</f>
        <v>जिल्ला कृषि विकास कार्यालय, चितवन</v>
      </c>
      <c r="E156" s="34" t="e">
        <f>#REF!</f>
        <v>#REF!</v>
      </c>
      <c r="F156" s="34" t="e">
        <f t="shared" si="11"/>
        <v>#REF!</v>
      </c>
      <c r="G156" s="34" t="e">
        <f t="shared" si="10"/>
        <v>#REF!</v>
      </c>
      <c r="H156" s="727">
        <v>0</v>
      </c>
      <c r="I156" s="34" t="e">
        <f t="shared" si="9"/>
        <v>#REF!</v>
      </c>
      <c r="J156" s="34"/>
      <c r="K156" s="218"/>
      <c r="L156" s="82"/>
    </row>
    <row r="157" spans="1:12">
      <c r="A157" s="25"/>
      <c r="B157" s="25"/>
      <c r="C157" s="11">
        <f>'Programe Budget 2073-74'!C155</f>
        <v>30</v>
      </c>
      <c r="D157" s="404" t="str">
        <f>'Programe Budget 2073-74'!D155</f>
        <v>जिल्ला कृषि विकास कार्यालय, रामेछाप</v>
      </c>
      <c r="E157" s="34" t="e">
        <f>#REF!</f>
        <v>#REF!</v>
      </c>
      <c r="F157" s="34" t="e">
        <f t="shared" si="11"/>
        <v>#REF!</v>
      </c>
      <c r="G157" s="34" t="e">
        <f t="shared" si="10"/>
        <v>#REF!</v>
      </c>
      <c r="H157" s="727">
        <v>0</v>
      </c>
      <c r="I157" s="34" t="e">
        <f t="shared" si="9"/>
        <v>#REF!</v>
      </c>
      <c r="J157" s="34"/>
      <c r="K157" s="218"/>
      <c r="L157" s="82"/>
    </row>
    <row r="158" spans="1:12">
      <c r="A158" s="25"/>
      <c r="B158" s="25"/>
      <c r="C158" s="11">
        <f>'Programe Budget 2073-74'!C156</f>
        <v>31</v>
      </c>
      <c r="D158" s="404" t="str">
        <f>'Programe Budget 2073-74'!D156</f>
        <v>जिल्ला कृषि विकास कार्यालय,  काभ्रेपलाञ्चोक</v>
      </c>
      <c r="E158" s="34" t="e">
        <f>#REF!</f>
        <v>#REF!</v>
      </c>
      <c r="F158" s="34" t="e">
        <f t="shared" si="11"/>
        <v>#REF!</v>
      </c>
      <c r="G158" s="34" t="e">
        <f t="shared" si="10"/>
        <v>#REF!</v>
      </c>
      <c r="H158" s="727">
        <v>0</v>
      </c>
      <c r="I158" s="34" t="e">
        <f t="shared" si="9"/>
        <v>#REF!</v>
      </c>
      <c r="J158" s="34"/>
      <c r="K158" s="218"/>
      <c r="L158" s="82"/>
    </row>
    <row r="159" spans="1:12">
      <c r="A159" s="25"/>
      <c r="B159" s="25"/>
      <c r="C159" s="11">
        <f>'Programe Budget 2073-74'!C157</f>
        <v>32</v>
      </c>
      <c r="D159" s="404" t="str">
        <f>'Programe Budget 2073-74'!D157</f>
        <v>जिल्ला कृषि विकास कार्यालय, गोरखा</v>
      </c>
      <c r="E159" s="34" t="e">
        <f>#REF!</f>
        <v>#REF!</v>
      </c>
      <c r="F159" s="34" t="e">
        <f t="shared" si="11"/>
        <v>#REF!</v>
      </c>
      <c r="G159" s="34" t="e">
        <f t="shared" si="10"/>
        <v>#REF!</v>
      </c>
      <c r="H159" s="727">
        <v>0</v>
      </c>
      <c r="I159" s="34" t="e">
        <f t="shared" ref="I159:I180" si="12">SUM(G159*H159/100)</f>
        <v>#REF!</v>
      </c>
      <c r="J159" s="34"/>
      <c r="K159" s="218"/>
      <c r="L159" s="82"/>
    </row>
    <row r="160" spans="1:12">
      <c r="A160" s="25"/>
      <c r="B160" s="25"/>
      <c r="C160" s="11">
        <f>'Programe Budget 2073-74'!C158</f>
        <v>33</v>
      </c>
      <c r="D160" s="404" t="str">
        <f>'Programe Budget 2073-74'!D158</f>
        <v xml:space="preserve">जिल्ला कृषि विकास कार्यालय,  तनहँ </v>
      </c>
      <c r="E160" s="34" t="e">
        <f>#REF!</f>
        <v>#REF!</v>
      </c>
      <c r="F160" s="34" t="e">
        <f t="shared" si="11"/>
        <v>#REF!</v>
      </c>
      <c r="G160" s="34" t="e">
        <f t="shared" si="10"/>
        <v>#REF!</v>
      </c>
      <c r="H160" s="727">
        <v>0</v>
      </c>
      <c r="I160" s="34" t="e">
        <f t="shared" si="12"/>
        <v>#REF!</v>
      </c>
      <c r="J160" s="34"/>
      <c r="K160" s="218"/>
      <c r="L160" s="82"/>
    </row>
    <row r="161" spans="1:12">
      <c r="A161" s="25"/>
      <c r="B161" s="25"/>
      <c r="C161" s="11">
        <f>'Programe Budget 2073-74'!C159</f>
        <v>34</v>
      </c>
      <c r="D161" s="404" t="str">
        <f>'Programe Budget 2073-74'!D159</f>
        <v>जिल्ला कृषि विकास कार्यालय, अर्घाखाँची</v>
      </c>
      <c r="E161" s="34" t="e">
        <f>#REF!</f>
        <v>#REF!</v>
      </c>
      <c r="F161" s="34" t="e">
        <f t="shared" si="11"/>
        <v>#REF!</v>
      </c>
      <c r="G161" s="34" t="e">
        <f t="shared" si="10"/>
        <v>#REF!</v>
      </c>
      <c r="H161" s="727">
        <v>0</v>
      </c>
      <c r="I161" s="34" t="e">
        <f t="shared" si="12"/>
        <v>#REF!</v>
      </c>
      <c r="J161" s="34"/>
      <c r="K161" s="218"/>
      <c r="L161" s="82"/>
    </row>
    <row r="162" spans="1:12">
      <c r="A162" s="25"/>
      <c r="B162" s="25"/>
      <c r="C162" s="11">
        <f>'Programe Budget 2073-74'!C160</f>
        <v>35</v>
      </c>
      <c r="D162" s="404" t="str">
        <f>'Programe Budget 2073-74'!D160</f>
        <v>जिल्ला कृषि विकास कार्यालय, डोटी</v>
      </c>
      <c r="E162" s="34" t="e">
        <f>#REF!</f>
        <v>#REF!</v>
      </c>
      <c r="F162" s="34" t="e">
        <f t="shared" si="11"/>
        <v>#REF!</v>
      </c>
      <c r="G162" s="34" t="e">
        <f t="shared" si="10"/>
        <v>#REF!</v>
      </c>
      <c r="H162" s="727">
        <v>0</v>
      </c>
      <c r="I162" s="34" t="e">
        <f t="shared" si="12"/>
        <v>#REF!</v>
      </c>
      <c r="J162" s="34"/>
      <c r="K162" s="218"/>
      <c r="L162" s="82"/>
    </row>
    <row r="163" spans="1:12">
      <c r="A163" s="25"/>
      <c r="B163" s="25"/>
      <c r="C163" s="11">
        <f>'Programe Budget 2073-74'!C161</f>
        <v>36</v>
      </c>
      <c r="D163" s="404" t="str">
        <f>'Programe Budget 2073-74'!D161</f>
        <v>जिल्ला कृषि विकास कार्यालय, डडेलधुरा</v>
      </c>
      <c r="E163" s="34" t="e">
        <f>#REF!</f>
        <v>#REF!</v>
      </c>
      <c r="F163" s="34" t="e">
        <f t="shared" si="11"/>
        <v>#REF!</v>
      </c>
      <c r="G163" s="34" t="e">
        <f t="shared" si="10"/>
        <v>#REF!</v>
      </c>
      <c r="H163" s="727">
        <v>0</v>
      </c>
      <c r="I163" s="34" t="e">
        <f t="shared" si="12"/>
        <v>#REF!</v>
      </c>
      <c r="J163" s="34"/>
      <c r="K163" s="218"/>
      <c r="L163" s="82"/>
    </row>
    <row r="164" spans="1:12">
      <c r="A164" s="25"/>
      <c r="B164" s="25"/>
      <c r="C164" s="11">
        <f>'Programe Budget 2073-74'!C162</f>
        <v>37</v>
      </c>
      <c r="D164" s="404" t="str">
        <f>'Programe Budget 2073-74'!D162</f>
        <v>जिल्ला कृषि विकास कार्यालय,  कैलाली</v>
      </c>
      <c r="E164" s="34" t="e">
        <f>#REF!</f>
        <v>#REF!</v>
      </c>
      <c r="F164" s="34" t="e">
        <f t="shared" si="11"/>
        <v>#REF!</v>
      </c>
      <c r="G164" s="34" t="e">
        <f t="shared" si="10"/>
        <v>#REF!</v>
      </c>
      <c r="H164" s="727">
        <v>0</v>
      </c>
      <c r="I164" s="34" t="e">
        <f t="shared" si="12"/>
        <v>#REF!</v>
      </c>
      <c r="J164" s="34"/>
      <c r="K164" s="218"/>
      <c r="L164" s="82"/>
    </row>
    <row r="165" spans="1:12">
      <c r="A165" s="25"/>
      <c r="B165" s="25"/>
      <c r="C165" s="11">
        <f>'Programe Budget 2073-74'!C163</f>
        <v>38</v>
      </c>
      <c r="D165" s="404" t="str">
        <f>'Programe Budget 2073-74'!D163</f>
        <v>जिल्ला कृषि विकास कार्यालय, स्याङ्गजा</v>
      </c>
      <c r="E165" s="34" t="e">
        <f>#REF!</f>
        <v>#REF!</v>
      </c>
      <c r="F165" s="34" t="e">
        <f t="shared" si="11"/>
        <v>#REF!</v>
      </c>
      <c r="G165" s="34" t="e">
        <f t="shared" si="10"/>
        <v>#REF!</v>
      </c>
      <c r="H165" s="727">
        <v>0</v>
      </c>
      <c r="I165" s="34" t="e">
        <f t="shared" si="12"/>
        <v>#REF!</v>
      </c>
      <c r="J165" s="34"/>
      <c r="K165" s="218"/>
      <c r="L165" s="82"/>
    </row>
    <row r="166" spans="1:12">
      <c r="A166" s="25"/>
      <c r="B166" s="25"/>
      <c r="C166" s="11">
        <f>'Programe Budget 2073-74'!C164</f>
        <v>39</v>
      </c>
      <c r="D166" s="404" t="str">
        <f>'Programe Budget 2073-74'!D164</f>
        <v>जिल्ला कृषि विकास कार्यालय, गुल्मी</v>
      </c>
      <c r="E166" s="34" t="e">
        <f>#REF!</f>
        <v>#REF!</v>
      </c>
      <c r="F166" s="34" t="e">
        <f t="shared" si="11"/>
        <v>#REF!</v>
      </c>
      <c r="G166" s="34" t="e">
        <f t="shared" si="10"/>
        <v>#REF!</v>
      </c>
      <c r="H166" s="727">
        <v>0</v>
      </c>
      <c r="I166" s="34" t="e">
        <f t="shared" si="12"/>
        <v>#REF!</v>
      </c>
      <c r="J166" s="34"/>
      <c r="K166" s="218"/>
      <c r="L166" s="82" t="str">
        <f>'Programe Budget 2073-74'!Q114</f>
        <v>का</v>
      </c>
    </row>
    <row r="167" spans="1:12">
      <c r="A167" s="25"/>
      <c r="B167" s="25"/>
      <c r="C167" s="11">
        <f>'Programe Budget 2073-74'!C165</f>
        <v>40</v>
      </c>
      <c r="D167" s="404" t="str">
        <f>'Programe Budget 2073-74'!D165</f>
        <v>जिल्ला कृषि विकास कार्यालय, नुवाकोट</v>
      </c>
      <c r="E167" s="34" t="e">
        <f>#REF!</f>
        <v>#REF!</v>
      </c>
      <c r="F167" s="34" t="e">
        <f t="shared" si="11"/>
        <v>#REF!</v>
      </c>
      <c r="G167" s="34" t="e">
        <f t="shared" si="10"/>
        <v>#REF!</v>
      </c>
      <c r="H167" s="727">
        <v>0</v>
      </c>
      <c r="I167" s="34" t="e">
        <f t="shared" si="12"/>
        <v>#REF!</v>
      </c>
      <c r="J167" s="34"/>
      <c r="K167" s="218"/>
      <c r="L167" s="82" t="str">
        <f>'Programe Budget 2073-74'!Q115</f>
        <v>प</v>
      </c>
    </row>
    <row r="168" spans="1:12">
      <c r="A168" s="25"/>
      <c r="B168" s="25"/>
      <c r="C168" s="11">
        <f>'Programe Budget 2073-74'!C166</f>
        <v>41</v>
      </c>
      <c r="D168" s="404" t="str">
        <f>'Programe Budget 2073-74'!D166</f>
        <v>जिल्ला कृषि विकास कार्यालय, ललितपुर</v>
      </c>
      <c r="E168" s="34" t="e">
        <f>#REF!</f>
        <v>#REF!</v>
      </c>
      <c r="F168" s="34" t="e">
        <f t="shared" si="11"/>
        <v>#REF!</v>
      </c>
      <c r="G168" s="34" t="e">
        <f t="shared" si="10"/>
        <v>#REF!</v>
      </c>
      <c r="H168" s="727">
        <v>0</v>
      </c>
      <c r="I168" s="34" t="e">
        <f t="shared" si="12"/>
        <v>#REF!</v>
      </c>
      <c r="J168" s="34"/>
      <c r="K168" s="218"/>
      <c r="L168" s="82" t="str">
        <f>'Programe Budget 2073-74'!Q116</f>
        <v>प</v>
      </c>
    </row>
    <row r="169" spans="1:12">
      <c r="A169" s="25"/>
      <c r="B169" s="25"/>
      <c r="C169" s="11">
        <f>'Programe Budget 2073-74'!C167</f>
        <v>42</v>
      </c>
      <c r="D169" s="404" t="str">
        <f>'Programe Budget 2073-74'!D167</f>
        <v>जिल्ला कृषि विकास कार्यालय, वारा</v>
      </c>
      <c r="E169" s="34" t="e">
        <f>#REF!</f>
        <v>#REF!</v>
      </c>
      <c r="F169" s="34" t="e">
        <f t="shared" si="11"/>
        <v>#REF!</v>
      </c>
      <c r="G169" s="34" t="e">
        <f t="shared" si="10"/>
        <v>#REF!</v>
      </c>
      <c r="H169" s="727">
        <v>0</v>
      </c>
      <c r="I169" s="34" t="e">
        <f t="shared" si="12"/>
        <v>#REF!</v>
      </c>
      <c r="J169" s="34"/>
      <c r="K169" s="218"/>
      <c r="L169" s="82" t="str">
        <f>'Programe Budget 2073-74'!Q117</f>
        <v>प</v>
      </c>
    </row>
    <row r="170" spans="1:12">
      <c r="A170" s="25"/>
      <c r="B170" s="25"/>
      <c r="C170" s="11">
        <f>'Programe Budget 2073-74'!C168</f>
        <v>43</v>
      </c>
      <c r="D170" s="404" t="str">
        <f>'Programe Budget 2073-74'!D168</f>
        <v>जिल्ला कृषि विकास कार्यालय, रौतहट</v>
      </c>
      <c r="E170" s="34" t="e">
        <f>#REF!</f>
        <v>#REF!</v>
      </c>
      <c r="F170" s="34" t="e">
        <f t="shared" si="11"/>
        <v>#REF!</v>
      </c>
      <c r="G170" s="34" t="e">
        <f t="shared" si="10"/>
        <v>#REF!</v>
      </c>
      <c r="H170" s="727">
        <v>0</v>
      </c>
      <c r="I170" s="34" t="e">
        <f t="shared" si="12"/>
        <v>#REF!</v>
      </c>
      <c r="J170" s="34"/>
      <c r="K170" s="218"/>
      <c r="L170" s="82" t="str">
        <f>'Programe Budget 2073-74'!Q118</f>
        <v>प</v>
      </c>
    </row>
    <row r="171" spans="1:12">
      <c r="A171" s="25"/>
      <c r="B171" s="25"/>
      <c r="C171" s="11">
        <f>'Programe Budget 2073-74'!C169</f>
        <v>44</v>
      </c>
      <c r="D171" s="404" t="str">
        <f>'Programe Budget 2073-74'!D169</f>
        <v>जिल्ला कृषि विकास कार्यालय, सिराह</v>
      </c>
      <c r="E171" s="34" t="e">
        <f>#REF!</f>
        <v>#REF!</v>
      </c>
      <c r="F171" s="34" t="e">
        <f t="shared" si="11"/>
        <v>#REF!</v>
      </c>
      <c r="G171" s="34" t="e">
        <f t="shared" si="10"/>
        <v>#REF!</v>
      </c>
      <c r="H171" s="727">
        <v>0</v>
      </c>
      <c r="I171" s="34" t="e">
        <f t="shared" si="12"/>
        <v>#REF!</v>
      </c>
      <c r="J171" s="34"/>
      <c r="K171" s="218"/>
      <c r="L171" s="82" t="str">
        <f>'Programe Budget 2073-74'!Q119</f>
        <v>प</v>
      </c>
    </row>
    <row r="172" spans="1:12">
      <c r="A172" s="25"/>
      <c r="B172" s="25"/>
      <c r="C172" s="11">
        <f>'Programe Budget 2073-74'!C170</f>
        <v>45</v>
      </c>
      <c r="D172" s="404" t="str">
        <f>'Programe Budget 2073-74'!D170</f>
        <v>जिल्ला कृषि विकास कार्यालय, सप्तरी</v>
      </c>
      <c r="E172" s="34" t="e">
        <f>#REF!</f>
        <v>#REF!</v>
      </c>
      <c r="F172" s="34" t="e">
        <f t="shared" si="11"/>
        <v>#REF!</v>
      </c>
      <c r="G172" s="34" t="e">
        <f t="shared" si="10"/>
        <v>#REF!</v>
      </c>
      <c r="H172" s="727">
        <v>0</v>
      </c>
      <c r="I172" s="34" t="e">
        <f t="shared" si="12"/>
        <v>#REF!</v>
      </c>
      <c r="J172" s="34"/>
      <c r="K172" s="218"/>
      <c r="L172" s="82" t="str">
        <f>'Programe Budget 2073-74'!Q120</f>
        <v>प</v>
      </c>
    </row>
    <row r="173" spans="1:12">
      <c r="A173" s="25"/>
      <c r="B173" s="25"/>
      <c r="C173" s="11">
        <f>'Programe Budget 2073-74'!C171</f>
        <v>46</v>
      </c>
      <c r="D173" s="404" t="str">
        <f>'Programe Budget 2073-74'!D171</f>
        <v>जिल्ला कृषि विकास कार्यालय, सर्लाही</v>
      </c>
      <c r="E173" s="34" t="e">
        <f>#REF!</f>
        <v>#REF!</v>
      </c>
      <c r="F173" s="34" t="e">
        <f t="shared" si="11"/>
        <v>#REF!</v>
      </c>
      <c r="G173" s="34" t="e">
        <f t="shared" si="10"/>
        <v>#REF!</v>
      </c>
      <c r="H173" s="727">
        <v>0</v>
      </c>
      <c r="I173" s="34" t="e">
        <f t="shared" si="12"/>
        <v>#REF!</v>
      </c>
      <c r="J173" s="57"/>
      <c r="K173" s="218"/>
      <c r="L173" s="82" t="str">
        <f>'Programe Budget 2073-74'!Q121</f>
        <v>प</v>
      </c>
    </row>
    <row r="174" spans="1:12">
      <c r="A174" s="272"/>
      <c r="B174" s="272"/>
      <c r="C174" s="11">
        <f>'Programe Budget 2073-74'!C172</f>
        <v>47</v>
      </c>
      <c r="D174" s="404" t="str">
        <f>'Programe Budget 2073-74'!D172</f>
        <v>जिल्ला कृषि विकास कार्यालय, रुपन्देही</v>
      </c>
      <c r="E174" s="34" t="e">
        <f>#REF!</f>
        <v>#REF!</v>
      </c>
      <c r="F174" s="34" t="e">
        <f t="shared" si="11"/>
        <v>#REF!</v>
      </c>
      <c r="G174" s="34" t="e">
        <f t="shared" si="10"/>
        <v>#REF!</v>
      </c>
      <c r="H174" s="727">
        <v>0</v>
      </c>
      <c r="I174" s="34" t="e">
        <f t="shared" si="12"/>
        <v>#REF!</v>
      </c>
      <c r="J174" s="89"/>
      <c r="K174" s="368"/>
      <c r="L174" s="82" t="str">
        <f>'Programe Budget 2073-74'!Q122</f>
        <v>प</v>
      </c>
    </row>
    <row r="175" spans="1:12">
      <c r="A175" s="25"/>
      <c r="B175" s="25"/>
      <c r="C175" s="11">
        <f>'Programe Budget 2073-74'!C173</f>
        <v>48</v>
      </c>
      <c r="D175" s="404" t="str">
        <f>'Programe Budget 2073-74'!D173</f>
        <v>जिल्ला कृषि विकास कार्यालय, वाँके</v>
      </c>
      <c r="E175" s="34" t="e">
        <f>#REF!</f>
        <v>#REF!</v>
      </c>
      <c r="F175" s="34" t="e">
        <f t="shared" si="11"/>
        <v>#REF!</v>
      </c>
      <c r="G175" s="34" t="e">
        <f t="shared" si="10"/>
        <v>#REF!</v>
      </c>
      <c r="H175" s="727">
        <v>0</v>
      </c>
      <c r="I175" s="34" t="e">
        <f t="shared" si="12"/>
        <v>#REF!</v>
      </c>
      <c r="J175" s="57"/>
      <c r="K175" s="218"/>
      <c r="L175" s="82" t="str">
        <f>'Programe Budget 2073-74'!Q123</f>
        <v>प</v>
      </c>
    </row>
    <row r="176" spans="1:12">
      <c r="A176" s="25"/>
      <c r="B176" s="25"/>
      <c r="C176" s="11">
        <f>'Programe Budget 2073-74'!C174</f>
        <v>49</v>
      </c>
      <c r="D176" s="404" t="str">
        <f>'Programe Budget 2073-74'!D174</f>
        <v>जिल्ला कृषि विकास कार्यालय, वर्दिया</v>
      </c>
      <c r="E176" s="34" t="e">
        <f>#REF!</f>
        <v>#REF!</v>
      </c>
      <c r="F176" s="34" t="e">
        <f t="shared" si="11"/>
        <v>#REF!</v>
      </c>
      <c r="G176" s="34" t="e">
        <f t="shared" si="10"/>
        <v>#REF!</v>
      </c>
      <c r="H176" s="727">
        <v>0</v>
      </c>
      <c r="I176" s="34" t="e">
        <f t="shared" si="12"/>
        <v>#REF!</v>
      </c>
      <c r="J176" s="57"/>
      <c r="K176" s="218"/>
      <c r="L176" s="82" t="str">
        <f>'Programe Budget 2073-74'!Q124</f>
        <v>प</v>
      </c>
    </row>
    <row r="177" spans="1:12">
      <c r="A177" s="25"/>
      <c r="B177" s="25"/>
      <c r="C177" s="11">
        <f>'Programe Budget 2073-74'!C175</f>
        <v>50</v>
      </c>
      <c r="D177" s="404" t="str">
        <f>'Programe Budget 2073-74'!D175</f>
        <v>जिल्ला कृषि विकास कार्यालय, सुर्खेत</v>
      </c>
      <c r="E177" s="34" t="e">
        <f>#REF!</f>
        <v>#REF!</v>
      </c>
      <c r="F177" s="34" t="e">
        <f t="shared" si="11"/>
        <v>#REF!</v>
      </c>
      <c r="G177" s="34" t="e">
        <f t="shared" si="10"/>
        <v>#REF!</v>
      </c>
      <c r="H177" s="727">
        <v>0</v>
      </c>
      <c r="I177" s="34" t="e">
        <f t="shared" si="12"/>
        <v>#REF!</v>
      </c>
      <c r="J177" s="57"/>
      <c r="K177" s="218"/>
      <c r="L177" s="82" t="e">
        <f>'Programe Budget 2073-74'!#REF!</f>
        <v>#REF!</v>
      </c>
    </row>
    <row r="178" spans="1:12">
      <c r="A178" s="25"/>
      <c r="B178" s="25"/>
      <c r="C178" s="11">
        <f>'Programe Budget 2073-74'!C176</f>
        <v>51</v>
      </c>
      <c r="D178" s="404" t="str">
        <f>'Programe Budget 2073-74'!D176</f>
        <v>जिल्ला कृषि विकास कार्यालय, कञ्चनपुर</v>
      </c>
      <c r="E178" s="34" t="e">
        <f>#REF!</f>
        <v>#REF!</v>
      </c>
      <c r="F178" s="34" t="e">
        <f t="shared" si="11"/>
        <v>#REF!</v>
      </c>
      <c r="G178" s="34" t="e">
        <f t="shared" si="10"/>
        <v>#REF!</v>
      </c>
      <c r="H178" s="727">
        <v>0</v>
      </c>
      <c r="I178" s="34" t="e">
        <f t="shared" si="12"/>
        <v>#REF!</v>
      </c>
      <c r="J178" s="57"/>
      <c r="K178" s="218"/>
      <c r="L178" s="82" t="e">
        <f>'Programe Budget 2073-74'!#REF!</f>
        <v>#REF!</v>
      </c>
    </row>
    <row r="179" spans="1:12" s="105" customFormat="1">
      <c r="A179" s="52"/>
      <c r="B179" s="52"/>
      <c r="C179" s="1">
        <f>'Programe Budget 2073-74'!C177</f>
        <v>0</v>
      </c>
      <c r="D179" s="399" t="str">
        <f>'Programe Budget 2073-74'!D177</f>
        <v>जैतुन प्रवर्द्धन कार्यक्रम</v>
      </c>
      <c r="E179" s="57" t="e">
        <f>#REF!</f>
        <v>#REF!</v>
      </c>
      <c r="F179" s="57" t="e">
        <f t="shared" si="11"/>
        <v>#REF!</v>
      </c>
      <c r="G179" s="57" t="e">
        <f t="shared" si="10"/>
        <v>#REF!</v>
      </c>
      <c r="H179" s="732"/>
      <c r="I179" s="57" t="e">
        <f t="shared" si="12"/>
        <v>#REF!</v>
      </c>
      <c r="J179" s="57"/>
      <c r="K179" s="373"/>
      <c r="L179" s="797" t="e">
        <f>'Programe Budget 2073-74'!#REF!</f>
        <v>#REF!</v>
      </c>
    </row>
    <row r="180" spans="1:12">
      <c r="A180" s="25"/>
      <c r="B180" s="25"/>
      <c r="C180" s="11">
        <f>'Programe Budget 2073-74'!C178</f>
        <v>1</v>
      </c>
      <c r="D180" s="404" t="str">
        <f>'Programe Budget 2073-74'!D178</f>
        <v>फलफूल विकास निर्देशनालय, कीर्तीपुर, काठमाण्डौं</v>
      </c>
      <c r="E180" s="34" t="e">
        <f>#REF!</f>
        <v>#REF!</v>
      </c>
      <c r="F180" s="34" t="e">
        <f t="shared" si="11"/>
        <v>#REF!</v>
      </c>
      <c r="G180" s="34" t="e">
        <f t="shared" si="10"/>
        <v>#REF!</v>
      </c>
      <c r="H180" s="727">
        <v>91.2</v>
      </c>
      <c r="I180" s="34" t="e">
        <f t="shared" si="12"/>
        <v>#REF!</v>
      </c>
      <c r="J180" s="57"/>
      <c r="K180" s="218"/>
      <c r="L180" s="82" t="e">
        <f>'Programe Budget 2073-74'!#REF!</f>
        <v>#REF!</v>
      </c>
    </row>
    <row r="181" spans="1:12">
      <c r="A181" s="25"/>
      <c r="B181" s="25"/>
      <c r="C181" s="29"/>
      <c r="D181" s="405" t="str">
        <f>'Programe Budget 2073-74'!D179</f>
        <v>बागवानी विकास कार्यक्रम एकमुष्ट</v>
      </c>
      <c r="E181" s="57" t="e">
        <f>SUM(E87:E180)</f>
        <v>#REF!</v>
      </c>
      <c r="F181" s="435" t="e">
        <f>SUM(F87:F180)</f>
        <v>#REF!</v>
      </c>
      <c r="G181" s="57" t="e">
        <f>SUM(G87:G180)</f>
        <v>#REF!</v>
      </c>
      <c r="H181" s="727"/>
      <c r="I181" s="57" t="e">
        <f>SUM(I87:I180)</f>
        <v>#REF!</v>
      </c>
      <c r="J181" s="57"/>
      <c r="K181" s="218"/>
      <c r="L181" s="25"/>
    </row>
    <row r="182" spans="1:12">
      <c r="A182" s="272"/>
      <c r="B182" s="272"/>
      <c r="C182" s="331"/>
      <c r="D182" s="402" t="s">
        <v>321</v>
      </c>
      <c r="E182" s="57" t="e">
        <f>E692</f>
        <v>#REF!</v>
      </c>
      <c r="F182" s="437" t="e">
        <f>F692</f>
        <v>#REF!</v>
      </c>
      <c r="G182" s="89" t="e">
        <f>F181/F182*100</f>
        <v>#REF!</v>
      </c>
      <c r="H182" s="727"/>
      <c r="I182" s="89" t="e">
        <f>I181*G182/100</f>
        <v>#REF!</v>
      </c>
      <c r="J182" s="89" t="e">
        <f>I182</f>
        <v>#REF!</v>
      </c>
      <c r="K182" s="368"/>
      <c r="L182" s="272"/>
    </row>
    <row r="183" spans="1:12">
      <c r="A183" s="1">
        <f>'Programe Budget 2073-74'!A180</f>
        <v>4</v>
      </c>
      <c r="B183" s="1" t="str">
        <f>'Programe Budget 2073-74'!B180</f>
        <v>312108-3/4</v>
      </c>
      <c r="C183" s="35"/>
      <c r="D183" s="392" t="str">
        <f>'Programe Budget 2073-74'!D180</f>
        <v>आलु, तरकारी तथा मसला बाली विकास कार्यक्रम</v>
      </c>
      <c r="E183" s="34"/>
      <c r="F183" s="434"/>
      <c r="G183" s="34"/>
      <c r="H183" s="727"/>
      <c r="I183" s="34"/>
      <c r="J183" s="57"/>
      <c r="K183" s="218"/>
      <c r="L183" s="25" t="str">
        <f>'Programe Budget 2073-74'!Q180</f>
        <v>ना</v>
      </c>
    </row>
    <row r="184" spans="1:12">
      <c r="A184" s="82"/>
      <c r="B184" s="82"/>
      <c r="C184" s="330">
        <f>'Programe Budget 2073-74'!C181</f>
        <v>1</v>
      </c>
      <c r="D184" s="400" t="str">
        <f>'Programe Budget 2073-74'!D181</f>
        <v>तरकारी विकास निर्देशनालय, खुमलटार</v>
      </c>
      <c r="E184" s="34" t="e">
        <f>#REF!</f>
        <v>#REF!</v>
      </c>
      <c r="F184" s="430" t="e">
        <f>E184</f>
        <v>#REF!</v>
      </c>
      <c r="G184" s="30" t="e">
        <f t="shared" ref="G184:G196" si="13">F184/$F$235*100</f>
        <v>#REF!</v>
      </c>
      <c r="H184" s="729">
        <v>88.8</v>
      </c>
      <c r="I184" s="30" t="e">
        <f>H184*G184/100</f>
        <v>#REF!</v>
      </c>
      <c r="J184" s="45"/>
      <c r="K184" s="367"/>
      <c r="L184" s="82" t="str">
        <f>'Programe Budget 2073-74'!Q181</f>
        <v>नि</v>
      </c>
    </row>
    <row r="185" spans="1:12">
      <c r="A185" s="25"/>
      <c r="B185" s="25"/>
      <c r="C185" s="29">
        <f>'Programe Budget 2073-74'!C182</f>
        <v>2</v>
      </c>
      <c r="D185" s="404" t="str">
        <f>'Programe Budget 2073-74'!D182</f>
        <v>राष्ट्रिय आलु वाली विकास कार्यक्रम, खुमलटार</v>
      </c>
      <c r="E185" s="34" t="e">
        <f>#REF!</f>
        <v>#REF!</v>
      </c>
      <c r="F185" s="434" t="e">
        <f t="shared" ref="F185:F218" si="14">E185</f>
        <v>#REF!</v>
      </c>
      <c r="G185" s="34" t="e">
        <f t="shared" si="13"/>
        <v>#REF!</v>
      </c>
      <c r="H185" s="729">
        <v>68.2</v>
      </c>
      <c r="I185" s="34" t="e">
        <f t="shared" ref="I185:I234" si="15">H185*G185/100</f>
        <v>#REF!</v>
      </c>
      <c r="J185" s="57"/>
      <c r="K185" s="218"/>
      <c r="L185" s="25" t="str">
        <f>'Programe Budget 2073-74'!Q182</f>
        <v>नि</v>
      </c>
    </row>
    <row r="186" spans="1:12">
      <c r="A186" s="25"/>
      <c r="B186" s="25"/>
      <c r="C186" s="29">
        <f>'Programe Budget 2073-74'!C183</f>
        <v>3</v>
      </c>
      <c r="D186" s="404" t="str">
        <f>'Programe Budget 2073-74'!D183</f>
        <v>राष्ट्रिय मसला वाली विकास कार्यक्रम, खुमलटार</v>
      </c>
      <c r="E186" s="34" t="e">
        <f>#REF!</f>
        <v>#REF!</v>
      </c>
      <c r="F186" s="434" t="e">
        <f t="shared" si="14"/>
        <v>#REF!</v>
      </c>
      <c r="G186" s="34" t="e">
        <f t="shared" si="13"/>
        <v>#REF!</v>
      </c>
      <c r="H186" s="729">
        <v>83.4</v>
      </c>
      <c r="I186" s="34" t="e">
        <f t="shared" si="15"/>
        <v>#REF!</v>
      </c>
      <c r="J186" s="57"/>
      <c r="K186" s="218"/>
      <c r="L186" s="25" t="str">
        <f>'Programe Budget 2073-74'!Q183</f>
        <v>नि</v>
      </c>
    </row>
    <row r="187" spans="1:12">
      <c r="A187" s="25"/>
      <c r="B187" s="25"/>
      <c r="C187" s="29">
        <f>'Programe Budget 2073-74'!C184</f>
        <v>4</v>
      </c>
      <c r="D187" s="404" t="str">
        <f>'Programe Budget 2073-74'!D184</f>
        <v xml:space="preserve">केन्द्रीय तरकारी वीउ उत्पादन केन्द्र, खुमलटार </v>
      </c>
      <c r="E187" s="34" t="e">
        <f>#REF!</f>
        <v>#REF!</v>
      </c>
      <c r="F187" s="434" t="e">
        <f t="shared" si="14"/>
        <v>#REF!</v>
      </c>
      <c r="G187" s="34" t="e">
        <f t="shared" si="13"/>
        <v>#REF!</v>
      </c>
      <c r="H187" s="729">
        <v>78.599999999999994</v>
      </c>
      <c r="I187" s="34" t="e">
        <f t="shared" si="15"/>
        <v>#REF!</v>
      </c>
      <c r="J187" s="57"/>
      <c r="K187" s="218"/>
      <c r="L187" s="25" t="str">
        <f>'Programe Budget 2073-74'!Q184</f>
        <v>नि</v>
      </c>
    </row>
    <row r="188" spans="1:12">
      <c r="A188" s="25"/>
      <c r="B188" s="25"/>
      <c r="C188" s="29">
        <f>'Programe Budget 2073-74'!C185</f>
        <v>5</v>
      </c>
      <c r="D188" s="404" t="str">
        <f>'Programe Budget 2073-74'!D185</f>
        <v>तरकारी जर्मप्लाज्म संकलन तथा तरकारी वीउ उत्पादन केन्द्र, डडेलधुरा</v>
      </c>
      <c r="E188" s="34" t="e">
        <f>#REF!</f>
        <v>#REF!</v>
      </c>
      <c r="F188" s="434" t="e">
        <f t="shared" si="14"/>
        <v>#REF!</v>
      </c>
      <c r="G188" s="34" t="e">
        <f t="shared" si="13"/>
        <v>#REF!</v>
      </c>
      <c r="H188" s="729">
        <v>100</v>
      </c>
      <c r="I188" s="34" t="e">
        <f t="shared" si="15"/>
        <v>#REF!</v>
      </c>
      <c r="J188" s="57"/>
      <c r="K188" s="218"/>
      <c r="L188" s="25" t="str">
        <f>'Programe Budget 2073-74'!Q185</f>
        <v>नि</v>
      </c>
    </row>
    <row r="189" spans="1:12">
      <c r="A189" s="25"/>
      <c r="B189" s="25"/>
      <c r="C189" s="29">
        <f>'Programe Budget 2073-74'!C186</f>
        <v>6</v>
      </c>
      <c r="D189" s="404" t="str">
        <f>'Programe Budget 2073-74'!D186</f>
        <v>समशितोष्ण तरकारी वीउ उत्पादन केन्द्र, रुकुम</v>
      </c>
      <c r="E189" s="34" t="e">
        <f>#REF!</f>
        <v>#REF!</v>
      </c>
      <c r="F189" s="434" t="e">
        <f t="shared" si="14"/>
        <v>#REF!</v>
      </c>
      <c r="G189" s="34" t="e">
        <f t="shared" si="13"/>
        <v>#REF!</v>
      </c>
      <c r="H189" s="729">
        <v>100</v>
      </c>
      <c r="I189" s="34" t="e">
        <f t="shared" si="15"/>
        <v>#REF!</v>
      </c>
      <c r="J189" s="57"/>
      <c r="K189" s="218"/>
      <c r="L189" s="25" t="str">
        <f>'Programe Budget 2073-74'!Q186</f>
        <v>नि</v>
      </c>
    </row>
    <row r="190" spans="1:12">
      <c r="A190" s="25"/>
      <c r="B190" s="25"/>
      <c r="C190" s="29">
        <f>'Programe Budget 2073-74'!C187</f>
        <v>7</v>
      </c>
      <c r="D190" s="404" t="str">
        <f>'Programe Budget 2073-74'!D187</f>
        <v>न्यूक्लियस वीउ आलु केन्द्र, निगाले, सिन्धुपाल्चोक</v>
      </c>
      <c r="E190" s="34" t="e">
        <f>#REF!</f>
        <v>#REF!</v>
      </c>
      <c r="F190" s="434" t="e">
        <f t="shared" si="14"/>
        <v>#REF!</v>
      </c>
      <c r="G190" s="34" t="e">
        <f t="shared" si="13"/>
        <v>#REF!</v>
      </c>
      <c r="H190" s="729">
        <v>99</v>
      </c>
      <c r="I190" s="34" t="e">
        <f t="shared" si="15"/>
        <v>#REF!</v>
      </c>
      <c r="J190" s="57"/>
      <c r="K190" s="218"/>
      <c r="L190" s="25" t="str">
        <f>'Programe Budget 2073-74'!Q187</f>
        <v>नि</v>
      </c>
    </row>
    <row r="191" spans="1:12">
      <c r="A191" s="25"/>
      <c r="B191" s="25"/>
      <c r="C191" s="29">
        <f>'Programe Budget 2073-74'!C188</f>
        <v>8</v>
      </c>
      <c r="D191" s="404" t="str">
        <f>'Programe Budget 2073-74'!D188</f>
        <v>अलैंची विकास केन्द्र, फिक्कल, इलाम</v>
      </c>
      <c r="E191" s="34" t="e">
        <f>#REF!</f>
        <v>#REF!</v>
      </c>
      <c r="F191" s="434" t="e">
        <f t="shared" si="14"/>
        <v>#REF!</v>
      </c>
      <c r="G191" s="34" t="e">
        <f t="shared" si="13"/>
        <v>#REF!</v>
      </c>
      <c r="H191" s="729">
        <v>94</v>
      </c>
      <c r="I191" s="34" t="e">
        <f t="shared" si="15"/>
        <v>#REF!</v>
      </c>
      <c r="J191" s="57"/>
      <c r="K191" s="218"/>
      <c r="L191" s="25" t="str">
        <f>'Programe Budget 2073-74'!Q188</f>
        <v>नि</v>
      </c>
    </row>
    <row r="192" spans="1:12" ht="20.25" customHeight="1">
      <c r="A192" s="25"/>
      <c r="B192" s="25"/>
      <c r="C192" s="29">
        <f>'Programe Budget 2073-74'!C189</f>
        <v>9</v>
      </c>
      <c r="D192" s="404" t="str">
        <f>'Programe Budget 2073-74'!D189</f>
        <v>शितोष्ण तरकारी वीउ उत्पादन केन्द्र, डोल्पा</v>
      </c>
      <c r="E192" s="34" t="e">
        <f>#REF!</f>
        <v>#REF!</v>
      </c>
      <c r="F192" s="434" t="e">
        <f t="shared" si="14"/>
        <v>#REF!</v>
      </c>
      <c r="G192" s="34" t="e">
        <f t="shared" si="13"/>
        <v>#REF!</v>
      </c>
      <c r="H192" s="729">
        <v>62.6</v>
      </c>
      <c r="I192" s="34" t="e">
        <f t="shared" si="15"/>
        <v>#REF!</v>
      </c>
      <c r="J192" s="57"/>
      <c r="K192" s="218"/>
      <c r="L192" s="25" t="str">
        <f>'Programe Budget 2073-74'!Q189</f>
        <v>नि</v>
      </c>
    </row>
    <row r="193" spans="1:12" ht="20.25" customHeight="1">
      <c r="A193" s="25"/>
      <c r="B193" s="25"/>
      <c r="C193" s="29">
        <f>'Programe Budget 2073-74'!C190</f>
        <v>10</v>
      </c>
      <c r="D193" s="404" t="str">
        <f>'Programe Budget 2073-74'!D190</f>
        <v>मसला वाली विकास केन्द्र, पाँचखाल, काभ्रेपलाञ्चोक</v>
      </c>
      <c r="E193" s="34" t="e">
        <f>#REF!</f>
        <v>#REF!</v>
      </c>
      <c r="F193" s="434" t="e">
        <f t="shared" si="14"/>
        <v>#REF!</v>
      </c>
      <c r="G193" s="34" t="e">
        <f t="shared" si="13"/>
        <v>#REF!</v>
      </c>
      <c r="H193" s="729">
        <v>100</v>
      </c>
      <c r="I193" s="34" t="e">
        <f t="shared" si="15"/>
        <v>#REF!</v>
      </c>
      <c r="J193" s="57"/>
      <c r="K193" s="218"/>
      <c r="L193" s="25" t="str">
        <f>'Programe Budget 2073-74'!Q190</f>
        <v>नि</v>
      </c>
    </row>
    <row r="194" spans="1:12">
      <c r="A194" s="25"/>
      <c r="B194" s="25"/>
      <c r="C194" s="29">
        <f>'Programe Budget 2073-74'!C191</f>
        <v>11</v>
      </c>
      <c r="D194" s="404" t="str">
        <f>'Programe Budget 2073-74'!D191</f>
        <v>कन्दमुल तरकारी विकास केन्द्र, सिन्धुली</v>
      </c>
      <c r="E194" s="34" t="e">
        <f>#REF!</f>
        <v>#REF!</v>
      </c>
      <c r="F194" s="434" t="e">
        <f t="shared" si="14"/>
        <v>#REF!</v>
      </c>
      <c r="G194" s="34" t="e">
        <f t="shared" si="13"/>
        <v>#REF!</v>
      </c>
      <c r="H194" s="729">
        <v>88.9</v>
      </c>
      <c r="I194" s="34" t="e">
        <f t="shared" si="15"/>
        <v>#REF!</v>
      </c>
      <c r="J194" s="57"/>
      <c r="K194" s="218"/>
      <c r="L194" s="25" t="str">
        <f>'Programe Budget 2073-74'!Q191</f>
        <v>नि</v>
      </c>
    </row>
    <row r="195" spans="1:12">
      <c r="A195" s="25"/>
      <c r="B195" s="25"/>
      <c r="C195" s="29">
        <f>'Programe Budget 2073-74'!C192</f>
        <v>12</v>
      </c>
      <c r="D195" s="404" t="str">
        <f>'Programe Budget 2073-74'!D192</f>
        <v xml:space="preserve">आलु वाली विकास केन्द्र, हुम्ला                         </v>
      </c>
      <c r="E195" s="34" t="e">
        <f>#REF!</f>
        <v>#REF!</v>
      </c>
      <c r="F195" s="434" t="e">
        <f t="shared" si="14"/>
        <v>#REF!</v>
      </c>
      <c r="G195" s="34" t="e">
        <f t="shared" si="13"/>
        <v>#REF!</v>
      </c>
      <c r="H195" s="729">
        <v>97</v>
      </c>
      <c r="I195" s="34" t="e">
        <f t="shared" si="15"/>
        <v>#REF!</v>
      </c>
      <c r="J195" s="57"/>
      <c r="K195" s="218"/>
      <c r="L195" s="25" t="str">
        <f>'Programe Budget 2073-74'!Q192</f>
        <v>नि</v>
      </c>
    </row>
    <row r="196" spans="1:12">
      <c r="A196" s="25"/>
      <c r="B196" s="25"/>
      <c r="C196" s="29">
        <f>'Programe Budget 2073-74'!C193</f>
        <v>13</v>
      </c>
      <c r="D196" s="404" t="str">
        <f>'Programe Budget 2073-74'!D193</f>
        <v>रा.आ.वा.वि.का, बागवानी केन्द्र जौबारी, जोगमाई, इलाम</v>
      </c>
      <c r="E196" s="34" t="e">
        <f>#REF!</f>
        <v>#REF!</v>
      </c>
      <c r="F196" s="434" t="e">
        <f t="shared" si="14"/>
        <v>#REF!</v>
      </c>
      <c r="G196" s="34" t="e">
        <f t="shared" si="13"/>
        <v>#REF!</v>
      </c>
      <c r="H196" s="729">
        <v>78.400000000000006</v>
      </c>
      <c r="I196" s="34" t="e">
        <f t="shared" si="15"/>
        <v>#REF!</v>
      </c>
      <c r="J196" s="364"/>
      <c r="K196" s="218"/>
      <c r="L196" s="25" t="str">
        <f>'Programe Budget 2073-74'!Q193</f>
        <v>नि</v>
      </c>
    </row>
    <row r="197" spans="1:12">
      <c r="A197" s="25"/>
      <c r="B197" s="25"/>
      <c r="C197" s="60" t="str">
        <f>'Programe Budget 2073-74'!C194</f>
        <v xml:space="preserve">ख </v>
      </c>
      <c r="D197" s="399" t="str">
        <f>'Programe Budget 2073-74'!D194</f>
        <v>अलैची रोग व्यवस्थापन तथा नर्सरी स्थापना कार्यक्रम</v>
      </c>
      <c r="E197" s="34"/>
      <c r="F197" s="434"/>
      <c r="G197" s="34"/>
      <c r="H197" s="727"/>
      <c r="I197" s="34"/>
      <c r="J197" s="364"/>
      <c r="K197" s="218"/>
      <c r="L197" s="25">
        <f>'Programe Budget 2073-74'!Q194</f>
        <v>0</v>
      </c>
    </row>
    <row r="198" spans="1:12">
      <c r="A198" s="25"/>
      <c r="B198" s="25"/>
      <c r="C198" s="29">
        <f>'Programe Budget 2073-74'!C195</f>
        <v>14</v>
      </c>
      <c r="D198" s="404" t="str">
        <f>'Programe Budget 2073-74'!D195</f>
        <v>जिल्ला कृषि विकास कार्यालय, ताप्लेजुङ्ग</v>
      </c>
      <c r="E198" s="34" t="e">
        <f>#REF!</f>
        <v>#REF!</v>
      </c>
      <c r="F198" s="434" t="e">
        <f t="shared" si="14"/>
        <v>#REF!</v>
      </c>
      <c r="G198" s="34" t="e">
        <f t="shared" ref="G198:G210" si="16">F198/$F$235*100</f>
        <v>#REF!</v>
      </c>
      <c r="H198" s="727">
        <v>100</v>
      </c>
      <c r="I198" s="34" t="e">
        <f t="shared" si="15"/>
        <v>#REF!</v>
      </c>
      <c r="J198" s="364"/>
      <c r="K198" s="218"/>
      <c r="L198" s="25" t="str">
        <f>'Programe Budget 2073-74'!Q195</f>
        <v>वि</v>
      </c>
    </row>
    <row r="199" spans="1:12">
      <c r="A199" s="25"/>
      <c r="B199" s="25"/>
      <c r="C199" s="29">
        <f>'Programe Budget 2073-74'!C196</f>
        <v>15</v>
      </c>
      <c r="D199" s="404" t="str">
        <f>'Programe Budget 2073-74'!D196</f>
        <v>जिल्ला कृषि विकास कार्यालय, पाँचथर</v>
      </c>
      <c r="E199" s="34" t="e">
        <f>#REF!</f>
        <v>#REF!</v>
      </c>
      <c r="F199" s="434" t="e">
        <f t="shared" si="14"/>
        <v>#REF!</v>
      </c>
      <c r="G199" s="34" t="e">
        <f t="shared" si="16"/>
        <v>#REF!</v>
      </c>
      <c r="H199" s="727">
        <v>100</v>
      </c>
      <c r="I199" s="34" t="e">
        <f t="shared" si="15"/>
        <v>#REF!</v>
      </c>
      <c r="J199" s="364"/>
      <c r="K199" s="218"/>
      <c r="L199" s="25" t="str">
        <f>'Programe Budget 2073-74'!Q196</f>
        <v>वि</v>
      </c>
    </row>
    <row r="200" spans="1:12">
      <c r="A200" s="25"/>
      <c r="B200" s="25"/>
      <c r="C200" s="29">
        <f>'Programe Budget 2073-74'!C197</f>
        <v>16</v>
      </c>
      <c r="D200" s="404" t="str">
        <f>'Programe Budget 2073-74'!D197</f>
        <v>जिल्ला कृषि विकास कार्यालयर्,र् इलाम</v>
      </c>
      <c r="E200" s="34" t="e">
        <f>#REF!</f>
        <v>#REF!</v>
      </c>
      <c r="F200" s="434" t="e">
        <f t="shared" si="14"/>
        <v>#REF!</v>
      </c>
      <c r="G200" s="34" t="e">
        <f t="shared" si="16"/>
        <v>#REF!</v>
      </c>
      <c r="H200" s="727">
        <v>100</v>
      </c>
      <c r="I200" s="34" t="e">
        <f t="shared" si="15"/>
        <v>#REF!</v>
      </c>
      <c r="J200" s="364"/>
      <c r="K200" s="218"/>
      <c r="L200" s="25" t="str">
        <f>'Programe Budget 2073-74'!Q197</f>
        <v>वि</v>
      </c>
    </row>
    <row r="201" spans="1:12">
      <c r="A201" s="25"/>
      <c r="B201" s="25"/>
      <c r="C201" s="29">
        <f>'Programe Budget 2073-74'!C198</f>
        <v>17</v>
      </c>
      <c r="D201" s="404" t="str">
        <f>'Programe Budget 2073-74'!D198</f>
        <v>जिल्ला कृषि विकास कार्यालय, तेह्रथुम</v>
      </c>
      <c r="E201" s="34" t="e">
        <f>#REF!</f>
        <v>#REF!</v>
      </c>
      <c r="F201" s="434" t="e">
        <f t="shared" si="14"/>
        <v>#REF!</v>
      </c>
      <c r="G201" s="34" t="e">
        <f t="shared" si="16"/>
        <v>#REF!</v>
      </c>
      <c r="H201" s="727">
        <v>100</v>
      </c>
      <c r="I201" s="34" t="e">
        <f t="shared" si="15"/>
        <v>#REF!</v>
      </c>
      <c r="J201" s="364"/>
      <c r="K201" s="218"/>
      <c r="L201" s="25" t="str">
        <f>'Programe Budget 2073-74'!Q198</f>
        <v>वि</v>
      </c>
    </row>
    <row r="202" spans="1:12">
      <c r="A202" s="25"/>
      <c r="B202" s="25"/>
      <c r="C202" s="29">
        <f>'Programe Budget 2073-74'!C199</f>
        <v>18</v>
      </c>
      <c r="D202" s="404" t="str">
        <f>'Programe Budget 2073-74'!D199</f>
        <v>जिल्ला कृषि विकास कार्यालय, भोजपुर</v>
      </c>
      <c r="E202" s="34" t="e">
        <f>#REF!</f>
        <v>#REF!</v>
      </c>
      <c r="F202" s="434" t="e">
        <f t="shared" si="14"/>
        <v>#REF!</v>
      </c>
      <c r="G202" s="34" t="e">
        <f t="shared" si="16"/>
        <v>#REF!</v>
      </c>
      <c r="H202" s="727">
        <v>100</v>
      </c>
      <c r="I202" s="34" t="e">
        <f t="shared" si="15"/>
        <v>#REF!</v>
      </c>
      <c r="J202" s="364"/>
      <c r="K202" s="218"/>
      <c r="L202" s="25" t="str">
        <f>'Programe Budget 2073-74'!Q199</f>
        <v>वि</v>
      </c>
    </row>
    <row r="203" spans="1:12">
      <c r="A203" s="25"/>
      <c r="B203" s="25"/>
      <c r="C203" s="29">
        <f>'Programe Budget 2073-74'!C200</f>
        <v>19</v>
      </c>
      <c r="D203" s="404" t="str">
        <f>'Programe Budget 2073-74'!D200</f>
        <v>जिल्ला कृषि विकास कार्यालय, धनकुटा</v>
      </c>
      <c r="E203" s="34" t="e">
        <f>#REF!</f>
        <v>#REF!</v>
      </c>
      <c r="F203" s="434" t="e">
        <f t="shared" si="14"/>
        <v>#REF!</v>
      </c>
      <c r="G203" s="34" t="e">
        <f t="shared" si="16"/>
        <v>#REF!</v>
      </c>
      <c r="H203" s="727">
        <v>100</v>
      </c>
      <c r="I203" s="34" t="e">
        <f t="shared" si="15"/>
        <v>#REF!</v>
      </c>
      <c r="J203" s="364"/>
      <c r="K203" s="218"/>
      <c r="L203" s="25" t="str">
        <f>'Programe Budget 2073-74'!Q200</f>
        <v>वि</v>
      </c>
    </row>
    <row r="204" spans="1:12">
      <c r="A204" s="25"/>
      <c r="B204" s="25"/>
      <c r="C204" s="29">
        <f>'Programe Budget 2073-74'!C201</f>
        <v>20</v>
      </c>
      <c r="D204" s="404" t="str">
        <f>'Programe Budget 2073-74'!D201</f>
        <v>जिल्ला कृषि विकास कार्यालय, सोलुखुम्बु</v>
      </c>
      <c r="E204" s="34" t="e">
        <f>#REF!</f>
        <v>#REF!</v>
      </c>
      <c r="F204" s="434" t="e">
        <f t="shared" si="14"/>
        <v>#REF!</v>
      </c>
      <c r="G204" s="34" t="e">
        <f t="shared" si="16"/>
        <v>#REF!</v>
      </c>
      <c r="H204" s="727">
        <v>100</v>
      </c>
      <c r="I204" s="34" t="e">
        <f t="shared" si="15"/>
        <v>#REF!</v>
      </c>
      <c r="J204" s="364"/>
      <c r="K204" s="218"/>
      <c r="L204" s="25" t="str">
        <f>'Programe Budget 2073-74'!Q201</f>
        <v>वि</v>
      </c>
    </row>
    <row r="205" spans="1:12">
      <c r="A205" s="25"/>
      <c r="B205" s="25"/>
      <c r="C205" s="29">
        <f>'Programe Budget 2073-74'!C202</f>
        <v>21</v>
      </c>
      <c r="D205" s="404" t="str">
        <f>'Programe Budget 2073-74'!D202</f>
        <v>जिल्ला कृषि विकास कार्यालय, खोटाङ्ग</v>
      </c>
      <c r="E205" s="34" t="e">
        <f>#REF!</f>
        <v>#REF!</v>
      </c>
      <c r="F205" s="434" t="e">
        <f t="shared" si="14"/>
        <v>#REF!</v>
      </c>
      <c r="G205" s="34" t="e">
        <f t="shared" si="16"/>
        <v>#REF!</v>
      </c>
      <c r="H205" s="727">
        <v>100</v>
      </c>
      <c r="I205" s="34" t="e">
        <f t="shared" si="15"/>
        <v>#REF!</v>
      </c>
      <c r="J205" s="364"/>
      <c r="K205" s="218"/>
      <c r="L205" s="25" t="str">
        <f>'Programe Budget 2073-74'!Q202</f>
        <v>वि</v>
      </c>
    </row>
    <row r="206" spans="1:12">
      <c r="A206" s="25"/>
      <c r="B206" s="25"/>
      <c r="C206" s="29">
        <f>'Programe Budget 2073-74'!C203</f>
        <v>22</v>
      </c>
      <c r="D206" s="404" t="str">
        <f>'Programe Budget 2073-74'!D203</f>
        <v>जिल्ला कृषि विकास कार्यालय, सिन्धुपालाञ्चोक</v>
      </c>
      <c r="E206" s="34" t="e">
        <f>#REF!</f>
        <v>#REF!</v>
      </c>
      <c r="F206" s="434" t="e">
        <f t="shared" si="14"/>
        <v>#REF!</v>
      </c>
      <c r="G206" s="34" t="e">
        <f t="shared" si="16"/>
        <v>#REF!</v>
      </c>
      <c r="H206" s="727">
        <v>100</v>
      </c>
      <c r="I206" s="34" t="e">
        <f t="shared" si="15"/>
        <v>#REF!</v>
      </c>
      <c r="J206" s="364"/>
      <c r="K206" s="218"/>
      <c r="L206" s="25" t="str">
        <f>'Programe Budget 2073-74'!Q203</f>
        <v>वि</v>
      </c>
    </row>
    <row r="207" spans="1:12">
      <c r="A207" s="25"/>
      <c r="B207" s="25"/>
      <c r="C207" s="29">
        <f>'Programe Budget 2073-74'!C204</f>
        <v>23</v>
      </c>
      <c r="D207" s="404" t="str">
        <f>'Programe Budget 2073-74'!D204</f>
        <v>जिल्ला कृषि विकास कार्यालय, लमजुङ्ग</v>
      </c>
      <c r="E207" s="34" t="e">
        <f>#REF!</f>
        <v>#REF!</v>
      </c>
      <c r="F207" s="434" t="e">
        <f t="shared" si="14"/>
        <v>#REF!</v>
      </c>
      <c r="G207" s="34" t="e">
        <f t="shared" si="16"/>
        <v>#REF!</v>
      </c>
      <c r="H207" s="727">
        <v>100</v>
      </c>
      <c r="I207" s="34" t="e">
        <f t="shared" si="15"/>
        <v>#REF!</v>
      </c>
      <c r="J207" s="364"/>
      <c r="K207" s="218"/>
      <c r="L207" s="25" t="str">
        <f>'Programe Budget 2073-74'!Q204</f>
        <v>वि</v>
      </c>
    </row>
    <row r="208" spans="1:12">
      <c r="A208" s="25"/>
      <c r="B208" s="25"/>
      <c r="C208" s="29">
        <f>'Programe Budget 2073-74'!C205</f>
        <v>24</v>
      </c>
      <c r="D208" s="404" t="str">
        <f>'Programe Budget 2073-74'!D205</f>
        <v>जिल्ला कृषि विकास कार्यालय, गोरखा</v>
      </c>
      <c r="E208" s="34" t="e">
        <f>#REF!</f>
        <v>#REF!</v>
      </c>
      <c r="F208" s="434" t="e">
        <f t="shared" si="14"/>
        <v>#REF!</v>
      </c>
      <c r="G208" s="34" t="e">
        <f t="shared" si="16"/>
        <v>#REF!</v>
      </c>
      <c r="H208" s="727">
        <v>91.4</v>
      </c>
      <c r="I208" s="34" t="e">
        <f t="shared" si="15"/>
        <v>#REF!</v>
      </c>
      <c r="J208" s="364"/>
      <c r="K208" s="218"/>
      <c r="L208" s="25" t="str">
        <f>'Programe Budget 2073-74'!Q205</f>
        <v>का</v>
      </c>
    </row>
    <row r="209" spans="1:12">
      <c r="A209" s="25"/>
      <c r="B209" s="25"/>
      <c r="C209" s="29">
        <f>'Programe Budget 2073-74'!C206</f>
        <v>25</v>
      </c>
      <c r="D209" s="404" t="str">
        <f>'Programe Budget 2073-74'!D206</f>
        <v>जिल्ला कृषि विकास कार्यालय, रोल्पा</v>
      </c>
      <c r="E209" s="34" t="e">
        <f>#REF!</f>
        <v>#REF!</v>
      </c>
      <c r="F209" s="434" t="e">
        <f t="shared" si="14"/>
        <v>#REF!</v>
      </c>
      <c r="G209" s="34" t="e">
        <f t="shared" si="16"/>
        <v>#REF!</v>
      </c>
      <c r="H209" s="727">
        <v>100</v>
      </c>
      <c r="I209" s="34" t="e">
        <f t="shared" si="15"/>
        <v>#REF!</v>
      </c>
      <c r="J209" s="364"/>
      <c r="K209" s="218"/>
      <c r="L209" s="25" t="str">
        <f>'Programe Budget 2073-74'!Q206</f>
        <v>का</v>
      </c>
    </row>
    <row r="210" spans="1:12">
      <c r="A210" s="25"/>
      <c r="B210" s="25"/>
      <c r="C210" s="29">
        <f>'Programe Budget 2073-74'!C207</f>
        <v>26</v>
      </c>
      <c r="D210" s="404" t="str">
        <f>'Programe Budget 2073-74'!D207</f>
        <v>शितोष्ण प्रदेशीय फलफूल रुटस्टक विकास केन्द्र, बोच, दोलखा</v>
      </c>
      <c r="E210" s="34" t="e">
        <f>#REF!</f>
        <v>#REF!</v>
      </c>
      <c r="F210" s="434" t="e">
        <f t="shared" si="14"/>
        <v>#REF!</v>
      </c>
      <c r="G210" s="34" t="e">
        <f t="shared" si="16"/>
        <v>#REF!</v>
      </c>
      <c r="H210" s="727">
        <v>88.9</v>
      </c>
      <c r="I210" s="34" t="e">
        <f t="shared" si="15"/>
        <v>#REF!</v>
      </c>
      <c r="J210" s="364"/>
      <c r="K210" s="218"/>
      <c r="L210" s="25" t="str">
        <f>'Programe Budget 2073-74'!Q207</f>
        <v>का</v>
      </c>
    </row>
    <row r="211" spans="1:12">
      <c r="A211" s="25"/>
      <c r="B211" s="25"/>
      <c r="C211" s="60" t="str">
        <f>'Programe Budget 2073-74'!C208</f>
        <v xml:space="preserve">ग </v>
      </c>
      <c r="D211" s="399" t="str">
        <f>'Programe Budget 2073-74'!D208</f>
        <v xml:space="preserve">वगर खेति कार्यक्रम </v>
      </c>
      <c r="E211" s="34"/>
      <c r="F211" s="434"/>
      <c r="G211" s="34"/>
      <c r="H211" s="727"/>
      <c r="I211" s="34"/>
      <c r="J211" s="364"/>
      <c r="K211" s="218"/>
      <c r="L211" s="25" t="str">
        <f>'Programe Budget 2073-74'!Q208</f>
        <v>प</v>
      </c>
    </row>
    <row r="212" spans="1:12">
      <c r="A212" s="25"/>
      <c r="B212" s="25"/>
      <c r="C212" s="29">
        <f>'Programe Budget 2073-74'!C209</f>
        <v>27</v>
      </c>
      <c r="D212" s="404" t="str">
        <f>'Programe Budget 2073-74'!D209</f>
        <v xml:space="preserve">जि.कृ.वि.का.झापा </v>
      </c>
      <c r="E212" s="34" t="e">
        <f>#REF!</f>
        <v>#REF!</v>
      </c>
      <c r="F212" s="434" t="e">
        <f t="shared" si="14"/>
        <v>#REF!</v>
      </c>
      <c r="G212" s="34" t="e">
        <f>F212/$F$235*100</f>
        <v>#REF!</v>
      </c>
      <c r="H212" s="727">
        <v>100</v>
      </c>
      <c r="I212" s="34" t="e">
        <f t="shared" si="15"/>
        <v>#REF!</v>
      </c>
      <c r="J212" s="364"/>
      <c r="K212" s="218"/>
      <c r="L212" s="25" t="str">
        <f>'Programe Budget 2073-74'!Q209</f>
        <v>प</v>
      </c>
    </row>
    <row r="213" spans="1:12">
      <c r="A213" s="25"/>
      <c r="B213" s="25"/>
      <c r="C213" s="29">
        <f>'Programe Budget 2073-74'!C210</f>
        <v>28</v>
      </c>
      <c r="D213" s="404" t="str">
        <f>'Programe Budget 2073-74'!D210</f>
        <v>जि.कृ.वि.का. सुनसरी</v>
      </c>
      <c r="E213" s="34" t="e">
        <f>#REF!</f>
        <v>#REF!</v>
      </c>
      <c r="F213" s="434" t="e">
        <f t="shared" si="14"/>
        <v>#REF!</v>
      </c>
      <c r="G213" s="34" t="e">
        <f>F213/$F$235*100</f>
        <v>#REF!</v>
      </c>
      <c r="H213" s="727">
        <v>80</v>
      </c>
      <c r="I213" s="34" t="e">
        <f t="shared" si="15"/>
        <v>#REF!</v>
      </c>
      <c r="J213" s="364"/>
      <c r="K213" s="218"/>
      <c r="L213" s="25" t="str">
        <f>'Programe Budget 2073-74'!Q210</f>
        <v>प</v>
      </c>
    </row>
    <row r="214" spans="1:12">
      <c r="A214" s="25"/>
      <c r="B214" s="25"/>
      <c r="C214" s="29">
        <f>'Programe Budget 2073-74'!C211</f>
        <v>29</v>
      </c>
      <c r="D214" s="404" t="str">
        <f>'Programe Budget 2073-74'!D211</f>
        <v>जि.कृ.वि.का. धनुषा</v>
      </c>
      <c r="E214" s="34" t="e">
        <f>#REF!</f>
        <v>#REF!</v>
      </c>
      <c r="F214" s="434" t="e">
        <f t="shared" si="14"/>
        <v>#REF!</v>
      </c>
      <c r="G214" s="34" t="e">
        <f>F214/$F$235*100</f>
        <v>#REF!</v>
      </c>
      <c r="H214" s="727">
        <v>7</v>
      </c>
      <c r="I214" s="34" t="e">
        <f t="shared" si="15"/>
        <v>#REF!</v>
      </c>
      <c r="J214" s="364"/>
      <c r="K214" s="218"/>
      <c r="L214" s="25" t="str">
        <f>'Programe Budget 2073-74'!Q211</f>
        <v>सु</v>
      </c>
    </row>
    <row r="215" spans="1:12">
      <c r="A215" s="25"/>
      <c r="B215" s="25"/>
      <c r="C215" s="29">
        <f>'Programe Budget 2073-74'!C212</f>
        <v>30</v>
      </c>
      <c r="D215" s="404" t="str">
        <f>'Programe Budget 2073-74'!D212</f>
        <v>जि.कृ.वि.का. कपिलबस्तु</v>
      </c>
      <c r="E215" s="34" t="e">
        <f>#REF!</f>
        <v>#REF!</v>
      </c>
      <c r="F215" s="434" t="e">
        <f t="shared" si="14"/>
        <v>#REF!</v>
      </c>
      <c r="G215" s="34" t="e">
        <f>F215/$F$235*100</f>
        <v>#REF!</v>
      </c>
      <c r="H215" s="727">
        <v>100</v>
      </c>
      <c r="I215" s="34" t="e">
        <f t="shared" si="15"/>
        <v>#REF!</v>
      </c>
      <c r="J215" s="364"/>
      <c r="K215" s="218"/>
      <c r="L215" s="25"/>
    </row>
    <row r="216" spans="1:12">
      <c r="A216" s="25"/>
      <c r="B216" s="25"/>
      <c r="C216" s="29">
        <f>'Programe Budget 2073-74'!C213</f>
        <v>31</v>
      </c>
      <c r="D216" s="404" t="str">
        <f>'Programe Budget 2073-74'!D213</f>
        <v>जि.कृ.वि.का. दाङ्ग</v>
      </c>
      <c r="E216" s="34" t="e">
        <f>#REF!</f>
        <v>#REF!</v>
      </c>
      <c r="F216" s="434" t="e">
        <f t="shared" si="14"/>
        <v>#REF!</v>
      </c>
      <c r="G216" s="34" t="e">
        <f>F216/$F$235*100</f>
        <v>#REF!</v>
      </c>
      <c r="H216" s="727">
        <v>7</v>
      </c>
      <c r="I216" s="34" t="e">
        <f t="shared" si="15"/>
        <v>#REF!</v>
      </c>
      <c r="J216" s="364"/>
      <c r="K216" s="218"/>
      <c r="L216" s="25"/>
    </row>
    <row r="217" spans="1:12">
      <c r="A217" s="25"/>
      <c r="B217" s="25"/>
      <c r="C217" s="60" t="str">
        <f>'Programe Budget 2073-74'!C214</f>
        <v xml:space="preserve">घ </v>
      </c>
      <c r="D217" s="399" t="str">
        <f>'Programe Budget 2073-74'!D214</f>
        <v xml:space="preserve">व्यावसायिक तरकारी उत्पदान कार्यक्रम </v>
      </c>
      <c r="E217" s="34"/>
      <c r="F217" s="434"/>
      <c r="G217" s="34"/>
      <c r="H217" s="727"/>
      <c r="I217" s="34"/>
      <c r="J217" s="364"/>
      <c r="K217" s="218"/>
      <c r="L217" s="25"/>
    </row>
    <row r="218" spans="1:12">
      <c r="A218" s="25"/>
      <c r="B218" s="25"/>
      <c r="C218" s="29">
        <f>'Programe Budget 2073-74'!C215</f>
        <v>32</v>
      </c>
      <c r="D218" s="404" t="str">
        <f>'Programe Budget 2073-74'!D215</f>
        <v>जिल्ला कृषि विकास कार्यालय, सिन्धुली</v>
      </c>
      <c r="E218" s="34" t="e">
        <f>#REF!</f>
        <v>#REF!</v>
      </c>
      <c r="F218" s="434" t="e">
        <f t="shared" si="14"/>
        <v>#REF!</v>
      </c>
      <c r="G218" s="34" t="e">
        <f>F218/$F$235*100</f>
        <v>#REF!</v>
      </c>
      <c r="H218" s="727"/>
      <c r="I218" s="34" t="e">
        <f t="shared" si="15"/>
        <v>#REF!</v>
      </c>
      <c r="J218" s="364"/>
      <c r="K218" s="218"/>
      <c r="L218" s="25"/>
    </row>
    <row r="219" spans="1:12">
      <c r="A219" s="25"/>
      <c r="B219" s="25"/>
      <c r="C219" s="60" t="str">
        <f>'Programe Budget 2073-74'!C216</f>
        <v>ङ</v>
      </c>
      <c r="D219" s="399" t="str">
        <f>'Programe Budget 2073-74'!D216</f>
        <v xml:space="preserve">द्वन्द पिडित लक्षित कृषि विशेष कार्यक्रम </v>
      </c>
      <c r="E219" s="34"/>
      <c r="F219" s="434"/>
      <c r="G219" s="34"/>
      <c r="H219" s="727"/>
      <c r="I219" s="34"/>
      <c r="J219" s="364"/>
      <c r="K219" s="218"/>
      <c r="L219" s="25"/>
    </row>
    <row r="220" spans="1:12">
      <c r="A220" s="25"/>
      <c r="B220" s="25"/>
      <c r="C220" s="29">
        <f>'Programe Budget 2073-74'!C217</f>
        <v>1</v>
      </c>
      <c r="D220" s="404" t="str">
        <f>'Programe Budget 2073-74'!D217</f>
        <v>जि.कृ.वि.का. रुकुम</v>
      </c>
      <c r="E220" s="34" t="e">
        <f>#REF!</f>
        <v>#REF!</v>
      </c>
      <c r="F220" s="434" t="e">
        <f t="shared" ref="F220:F229" si="17">E220</f>
        <v>#REF!</v>
      </c>
      <c r="G220" s="34" t="e">
        <f t="shared" ref="G220:G234" si="18">F220/$F$235*100</f>
        <v>#REF!</v>
      </c>
      <c r="H220" s="727">
        <v>16.190000000000001</v>
      </c>
      <c r="I220" s="34" t="e">
        <f t="shared" si="15"/>
        <v>#REF!</v>
      </c>
      <c r="J220" s="364"/>
      <c r="K220" s="218"/>
      <c r="L220" s="25"/>
    </row>
    <row r="221" spans="1:12">
      <c r="A221" s="25"/>
      <c r="B221" s="25"/>
      <c r="C221" s="29">
        <f>'Programe Budget 2073-74'!C218</f>
        <v>2</v>
      </c>
      <c r="D221" s="404" t="str">
        <f>'Programe Budget 2073-74'!D218</f>
        <v>जि.कृ.वि.का. रोल्पा</v>
      </c>
      <c r="E221" s="34" t="e">
        <f>#REF!</f>
        <v>#REF!</v>
      </c>
      <c r="F221" s="434" t="e">
        <f t="shared" si="17"/>
        <v>#REF!</v>
      </c>
      <c r="G221" s="34" t="e">
        <f t="shared" si="18"/>
        <v>#REF!</v>
      </c>
      <c r="H221" s="727">
        <v>16.190000000000001</v>
      </c>
      <c r="I221" s="34" t="e">
        <f t="shared" si="15"/>
        <v>#REF!</v>
      </c>
      <c r="J221" s="364"/>
      <c r="K221" s="218"/>
      <c r="L221" s="25"/>
    </row>
    <row r="222" spans="1:12">
      <c r="A222" s="25"/>
      <c r="B222" s="25"/>
      <c r="C222" s="29">
        <f>'Programe Budget 2073-74'!C219</f>
        <v>3</v>
      </c>
      <c r="D222" s="404" t="str">
        <f>'Programe Budget 2073-74'!D219</f>
        <v>जि.कृ.वि.का. अछाम</v>
      </c>
      <c r="E222" s="34" t="e">
        <f>#REF!</f>
        <v>#REF!</v>
      </c>
      <c r="F222" s="434" t="e">
        <f t="shared" si="17"/>
        <v>#REF!</v>
      </c>
      <c r="G222" s="34" t="e">
        <f t="shared" si="18"/>
        <v>#REF!</v>
      </c>
      <c r="H222" s="727">
        <v>30</v>
      </c>
      <c r="I222" s="34" t="e">
        <f t="shared" si="15"/>
        <v>#REF!</v>
      </c>
      <c r="J222" s="364"/>
      <c r="K222" s="218"/>
      <c r="L222" s="25"/>
    </row>
    <row r="223" spans="1:12">
      <c r="A223" s="25"/>
      <c r="B223" s="25"/>
      <c r="C223" s="29">
        <f>'Programe Budget 2073-74'!C220</f>
        <v>4</v>
      </c>
      <c r="D223" s="404" t="str">
        <f>'Programe Budget 2073-74'!D220</f>
        <v>जि.कृ.वि.का. सल्यान</v>
      </c>
      <c r="E223" s="34" t="e">
        <f>#REF!</f>
        <v>#REF!</v>
      </c>
      <c r="F223" s="434" t="e">
        <f t="shared" si="17"/>
        <v>#REF!</v>
      </c>
      <c r="G223" s="34" t="e">
        <f t="shared" si="18"/>
        <v>#REF!</v>
      </c>
      <c r="H223" s="727">
        <v>30</v>
      </c>
      <c r="I223" s="34" t="e">
        <f t="shared" si="15"/>
        <v>#REF!</v>
      </c>
      <c r="J223" s="364"/>
      <c r="K223" s="218"/>
      <c r="L223" s="25"/>
    </row>
    <row r="224" spans="1:12">
      <c r="A224" s="25"/>
      <c r="B224" s="25"/>
      <c r="C224" s="29">
        <f>'Programe Budget 2073-74'!C221</f>
        <v>5</v>
      </c>
      <c r="D224" s="404" t="str">
        <f>'Programe Budget 2073-74'!D221</f>
        <v>जि.कृ.वि.का. जुम्ला</v>
      </c>
      <c r="E224" s="34" t="e">
        <f>#REF!</f>
        <v>#REF!</v>
      </c>
      <c r="F224" s="434" t="e">
        <f t="shared" si="17"/>
        <v>#REF!</v>
      </c>
      <c r="G224" s="34" t="e">
        <f t="shared" si="18"/>
        <v>#REF!</v>
      </c>
      <c r="H224" s="727">
        <v>16.190000000000001</v>
      </c>
      <c r="I224" s="34" t="e">
        <f t="shared" si="15"/>
        <v>#REF!</v>
      </c>
      <c r="J224" s="364"/>
      <c r="K224" s="218"/>
      <c r="L224" s="25"/>
    </row>
    <row r="225" spans="1:12">
      <c r="A225" s="25"/>
      <c r="B225" s="25"/>
      <c r="C225" s="29">
        <f>'Programe Budget 2073-74'!C222</f>
        <v>6</v>
      </c>
      <c r="D225" s="404" t="str">
        <f>'Programe Budget 2073-74'!D222</f>
        <v>जि.कृ.वि.का. डोटी</v>
      </c>
      <c r="E225" s="34" t="e">
        <f>#REF!</f>
        <v>#REF!</v>
      </c>
      <c r="F225" s="434" t="e">
        <f t="shared" si="17"/>
        <v>#REF!</v>
      </c>
      <c r="G225" s="34" t="e">
        <f t="shared" si="18"/>
        <v>#REF!</v>
      </c>
      <c r="H225" s="727">
        <v>16.190000000000001</v>
      </c>
      <c r="I225" s="34" t="e">
        <f t="shared" si="15"/>
        <v>#REF!</v>
      </c>
      <c r="J225" s="364"/>
      <c r="K225" s="218"/>
      <c r="L225" s="25"/>
    </row>
    <row r="226" spans="1:12">
      <c r="A226" s="25"/>
      <c r="B226" s="25"/>
      <c r="C226" s="29">
        <f>'Programe Budget 2073-74'!C223</f>
        <v>7</v>
      </c>
      <c r="D226" s="404" t="str">
        <f>'Programe Budget 2073-74'!D223</f>
        <v>जि.कृ.वि.का. लमजुङ्ग</v>
      </c>
      <c r="E226" s="34" t="e">
        <f>#REF!</f>
        <v>#REF!</v>
      </c>
      <c r="F226" s="434" t="e">
        <f t="shared" si="17"/>
        <v>#REF!</v>
      </c>
      <c r="G226" s="34" t="e">
        <f t="shared" si="18"/>
        <v>#REF!</v>
      </c>
      <c r="H226" s="727">
        <v>30</v>
      </c>
      <c r="I226" s="34" t="e">
        <f t="shared" si="15"/>
        <v>#REF!</v>
      </c>
      <c r="J226" s="364"/>
      <c r="K226" s="218"/>
      <c r="L226" s="25"/>
    </row>
    <row r="227" spans="1:12">
      <c r="A227" s="25"/>
      <c r="B227" s="25"/>
      <c r="C227" s="29">
        <f>'Programe Budget 2073-74'!C224</f>
        <v>8</v>
      </c>
      <c r="D227" s="404" t="str">
        <f>'Programe Budget 2073-74'!D224</f>
        <v>जि.कृ.वि.का. कन्चनपुर</v>
      </c>
      <c r="E227" s="34" t="e">
        <f>#REF!</f>
        <v>#REF!</v>
      </c>
      <c r="F227" s="434" t="e">
        <f t="shared" si="17"/>
        <v>#REF!</v>
      </c>
      <c r="G227" s="34" t="e">
        <f t="shared" si="18"/>
        <v>#REF!</v>
      </c>
      <c r="H227" s="727">
        <v>16.190000000000001</v>
      </c>
      <c r="I227" s="34" t="e">
        <f t="shared" si="15"/>
        <v>#REF!</v>
      </c>
      <c r="J227" s="364"/>
      <c r="K227" s="218"/>
      <c r="L227" s="25"/>
    </row>
    <row r="228" spans="1:12">
      <c r="A228" s="25"/>
      <c r="B228" s="25"/>
      <c r="C228" s="29">
        <f>'Programe Budget 2073-74'!C225</f>
        <v>9</v>
      </c>
      <c r="D228" s="404" t="str">
        <f>'Programe Budget 2073-74'!D225</f>
        <v>जि.कृ.वि.का. सिन्धुली</v>
      </c>
      <c r="E228" s="34" t="e">
        <f>#REF!</f>
        <v>#REF!</v>
      </c>
      <c r="F228" s="434" t="e">
        <f t="shared" si="17"/>
        <v>#REF!</v>
      </c>
      <c r="G228" s="34" t="e">
        <f t="shared" si="18"/>
        <v>#REF!</v>
      </c>
      <c r="H228" s="727">
        <v>100</v>
      </c>
      <c r="I228" s="34" t="e">
        <f t="shared" si="15"/>
        <v>#REF!</v>
      </c>
      <c r="J228" s="364"/>
      <c r="K228" s="218"/>
      <c r="L228" s="25"/>
    </row>
    <row r="229" spans="1:12">
      <c r="A229" s="25"/>
      <c r="B229" s="25"/>
      <c r="C229" s="29">
        <f>'Programe Budget 2073-74'!C226</f>
        <v>10</v>
      </c>
      <c r="D229" s="404" t="str">
        <f>'Programe Budget 2073-74'!D226</f>
        <v>जि.कृ.वि.का. कैलाली</v>
      </c>
      <c r="E229" s="34" t="e">
        <f>#REF!</f>
        <v>#REF!</v>
      </c>
      <c r="F229" s="434" t="e">
        <f t="shared" si="17"/>
        <v>#REF!</v>
      </c>
      <c r="G229" s="34" t="e">
        <f t="shared" si="18"/>
        <v>#REF!</v>
      </c>
      <c r="H229" s="727">
        <v>30</v>
      </c>
      <c r="I229" s="34" t="e">
        <f t="shared" si="15"/>
        <v>#REF!</v>
      </c>
      <c r="J229" s="364"/>
      <c r="K229" s="218"/>
      <c r="L229" s="25"/>
    </row>
    <row r="230" spans="1:12">
      <c r="A230" s="25"/>
      <c r="B230" s="25"/>
      <c r="C230" s="60" t="str">
        <f>'Programe Budget 2073-74'!C227</f>
        <v xml:space="preserve">च </v>
      </c>
      <c r="D230" s="399" t="str">
        <f>'Programe Budget 2073-74'!D227</f>
        <v xml:space="preserve">राउटे र अन्य सिमान्तकृत समुदाय लक्षित कृषि विशेष कार्यक्रम </v>
      </c>
      <c r="E230" s="34"/>
      <c r="F230" s="434"/>
      <c r="G230" s="34"/>
      <c r="H230" s="727"/>
      <c r="I230" s="34"/>
      <c r="J230" s="364"/>
      <c r="K230" s="218"/>
      <c r="L230" s="25" t="e">
        <f>'Programe Budget 2073-74'!#REF!</f>
        <v>#REF!</v>
      </c>
    </row>
    <row r="231" spans="1:12">
      <c r="A231" s="25"/>
      <c r="B231" s="25"/>
      <c r="C231" s="29">
        <f>'Programe Budget 2073-74'!C228</f>
        <v>1</v>
      </c>
      <c r="D231" s="404" t="str">
        <f>'Programe Budget 2073-74'!D228</f>
        <v>जि.कृ.वि.का. झापा</v>
      </c>
      <c r="E231" s="34" t="e">
        <f>#REF!</f>
        <v>#REF!</v>
      </c>
      <c r="F231" s="434" t="e">
        <f>E231</f>
        <v>#REF!</v>
      </c>
      <c r="G231" s="34" t="e">
        <f t="shared" si="18"/>
        <v>#REF!</v>
      </c>
      <c r="H231" s="727">
        <v>100</v>
      </c>
      <c r="I231" s="34" t="e">
        <f t="shared" si="15"/>
        <v>#REF!</v>
      </c>
      <c r="J231" s="364"/>
      <c r="K231" s="218"/>
      <c r="L231" s="25"/>
    </row>
    <row r="232" spans="1:12">
      <c r="A232" s="25"/>
      <c r="B232" s="25"/>
      <c r="C232" s="29">
        <f>'Programe Budget 2073-74'!C229</f>
        <v>2</v>
      </c>
      <c r="D232" s="404" t="str">
        <f>'Programe Budget 2073-74'!D229</f>
        <v>जि.कृ.वि.का. रामेछाप</v>
      </c>
      <c r="E232" s="34" t="e">
        <f>#REF!</f>
        <v>#REF!</v>
      </c>
      <c r="F232" s="434" t="e">
        <f>E232</f>
        <v>#REF!</v>
      </c>
      <c r="G232" s="34" t="e">
        <f t="shared" si="18"/>
        <v>#REF!</v>
      </c>
      <c r="H232" s="727">
        <v>100</v>
      </c>
      <c r="I232" s="34" t="e">
        <f t="shared" si="15"/>
        <v>#REF!</v>
      </c>
      <c r="J232" s="364"/>
      <c r="K232" s="218"/>
      <c r="L232" s="25"/>
    </row>
    <row r="233" spans="1:12">
      <c r="A233" s="25"/>
      <c r="B233" s="25"/>
      <c r="C233" s="29">
        <f>'Programe Budget 2073-74'!C230</f>
        <v>3</v>
      </c>
      <c r="D233" s="404" t="str">
        <f>'Programe Budget 2073-74'!D230</f>
        <v>जि.कृ.वि.का. मकवानपुर</v>
      </c>
      <c r="E233" s="34" t="e">
        <f>#REF!</f>
        <v>#REF!</v>
      </c>
      <c r="F233" s="434" t="e">
        <f>E233</f>
        <v>#REF!</v>
      </c>
      <c r="G233" s="34" t="e">
        <f t="shared" si="18"/>
        <v>#REF!</v>
      </c>
      <c r="H233" s="727">
        <v>100</v>
      </c>
      <c r="I233" s="34" t="e">
        <f t="shared" si="15"/>
        <v>#REF!</v>
      </c>
      <c r="J233" s="364"/>
      <c r="K233" s="218"/>
      <c r="L233" s="25"/>
    </row>
    <row r="234" spans="1:12">
      <c r="A234" s="25"/>
      <c r="B234" s="25"/>
      <c r="C234" s="29">
        <f>'Programe Budget 2073-74'!C231</f>
        <v>4</v>
      </c>
      <c r="D234" s="404" t="str">
        <f>'Programe Budget 2073-74'!D231</f>
        <v>जि.कृ.वि.का. दैलेख</v>
      </c>
      <c r="E234" s="34" t="e">
        <f>#REF!</f>
        <v>#REF!</v>
      </c>
      <c r="F234" s="434" t="e">
        <f>E234</f>
        <v>#REF!</v>
      </c>
      <c r="G234" s="34" t="e">
        <f t="shared" si="18"/>
        <v>#REF!</v>
      </c>
      <c r="H234" s="727">
        <v>6</v>
      </c>
      <c r="I234" s="34" t="e">
        <f t="shared" si="15"/>
        <v>#REF!</v>
      </c>
      <c r="J234" s="364"/>
      <c r="K234" s="218"/>
      <c r="L234" s="25"/>
    </row>
    <row r="235" spans="1:12" s="105" customFormat="1">
      <c r="A235" s="52"/>
      <c r="B235" s="52"/>
      <c r="C235" s="60">
        <f>'Programe Budget 2073-74'!C232</f>
        <v>32</v>
      </c>
      <c r="D235" s="399" t="s">
        <v>434</v>
      </c>
      <c r="E235" s="57" t="e">
        <f>SUM(E184:E230)</f>
        <v>#REF!</v>
      </c>
      <c r="F235" s="435" t="e">
        <f>SUM(F184:F230)</f>
        <v>#REF!</v>
      </c>
      <c r="G235" s="57" t="e">
        <f>SUM(G184:G230)</f>
        <v>#REF!</v>
      </c>
      <c r="H235" s="727"/>
      <c r="I235" s="57" t="e">
        <f>SUM(I184:I230)</f>
        <v>#REF!</v>
      </c>
      <c r="J235" s="57"/>
      <c r="K235" s="373"/>
      <c r="L235" s="52"/>
    </row>
    <row r="236" spans="1:12">
      <c r="A236" s="272"/>
      <c r="B236" s="272"/>
      <c r="C236" s="54"/>
      <c r="D236" s="402" t="s">
        <v>321</v>
      </c>
      <c r="E236" s="57" t="e">
        <f>E692</f>
        <v>#REF!</v>
      </c>
      <c r="F236" s="437" t="e">
        <f>F692</f>
        <v>#REF!</v>
      </c>
      <c r="G236" s="58" t="e">
        <f>F235/F236*100</f>
        <v>#REF!</v>
      </c>
      <c r="H236" s="727"/>
      <c r="I236" s="89" t="e">
        <f>I235*G236/100</f>
        <v>#REF!</v>
      </c>
      <c r="J236" s="89" t="e">
        <f>I236</f>
        <v>#REF!</v>
      </c>
      <c r="K236" s="368"/>
      <c r="L236" s="272"/>
    </row>
    <row r="237" spans="1:12">
      <c r="A237" s="1">
        <f>'Programe Budget 2073-74'!A233</f>
        <v>5</v>
      </c>
      <c r="B237" s="1" t="str">
        <f>'Programe Budget 2073-74'!B233</f>
        <v>312110-3/4</v>
      </c>
      <c r="C237" s="56"/>
      <c r="D237" s="392" t="str">
        <f>'Programe Budget 2073-74'!D233</f>
        <v xml:space="preserve">मत्स्य विकास कार्यक्रम </v>
      </c>
      <c r="E237" s="34"/>
      <c r="F237" s="434"/>
      <c r="G237" s="34"/>
      <c r="H237" s="727"/>
      <c r="I237" s="34"/>
      <c r="J237" s="34"/>
      <c r="K237" s="218"/>
      <c r="L237" s="25" t="str">
        <f>'Programe Budget 2073-74'!Q233</f>
        <v>ना</v>
      </c>
    </row>
    <row r="238" spans="1:12">
      <c r="A238" s="82"/>
      <c r="B238" s="333"/>
      <c r="C238" s="334">
        <f>'Programe Budget 2073-74'!C234</f>
        <v>1</v>
      </c>
      <c r="D238" s="407" t="str">
        <f>'Programe Budget 2073-74'!D234</f>
        <v>मत्स्य विकास निर्देशनालय, बालाजु</v>
      </c>
      <c r="E238" s="34" t="e">
        <f>#REF!</f>
        <v>#REF!</v>
      </c>
      <c r="F238" s="430" t="e">
        <f>E238</f>
        <v>#REF!</v>
      </c>
      <c r="G238" s="30" t="e">
        <f t="shared" ref="G238:G250" si="19">SUM(F238/$F$251*100)</f>
        <v>#REF!</v>
      </c>
      <c r="H238" s="727">
        <v>93</v>
      </c>
      <c r="I238" s="30" t="e">
        <f t="shared" ref="I238:I250" si="20">SUM(G238*H238/100)</f>
        <v>#REF!</v>
      </c>
      <c r="J238" s="30"/>
      <c r="K238" s="367"/>
      <c r="L238" s="82" t="str">
        <f>'Programe Budget 2073-74'!Q234</f>
        <v>नि</v>
      </c>
    </row>
    <row r="239" spans="1:12">
      <c r="A239" s="25"/>
      <c r="B239" s="11"/>
      <c r="C239" s="110">
        <f>'Programe Budget 2073-74'!C235</f>
        <v>2</v>
      </c>
      <c r="D239" s="408" t="str">
        <f>'Programe Budget 2073-74'!D235</f>
        <v>राष्ट्रिय प्राकृतिक तथा कृत्रिम जलाशय मत्स्य विकास कार्यक्रम, बालाजु</v>
      </c>
      <c r="E239" s="34" t="e">
        <f>#REF!</f>
        <v>#REF!</v>
      </c>
      <c r="F239" s="434" t="e">
        <f t="shared" ref="F239:F250" si="21">E239</f>
        <v>#REF!</v>
      </c>
      <c r="G239" s="34" t="e">
        <f t="shared" si="19"/>
        <v>#REF!</v>
      </c>
      <c r="H239" s="727">
        <v>26.1</v>
      </c>
      <c r="I239" s="34" t="e">
        <f t="shared" si="20"/>
        <v>#REF!</v>
      </c>
      <c r="J239" s="57"/>
      <c r="K239" s="218"/>
      <c r="L239" s="25" t="str">
        <f>'Programe Budget 2073-74'!Q235</f>
        <v>नि</v>
      </c>
    </row>
    <row r="240" spans="1:12">
      <c r="A240" s="25"/>
      <c r="B240" s="11"/>
      <c r="C240" s="110">
        <f>'Programe Budget 2073-74'!C236</f>
        <v>3</v>
      </c>
      <c r="D240" s="408" t="str">
        <f>'Programe Budget 2073-74'!D236</f>
        <v>केन्द्रीय मत्स्य प्रयोगशाला, बालाजु</v>
      </c>
      <c r="E240" s="34" t="e">
        <f>#REF!</f>
        <v>#REF!</v>
      </c>
      <c r="F240" s="434" t="e">
        <f t="shared" si="21"/>
        <v>#REF!</v>
      </c>
      <c r="G240" s="34" t="e">
        <f t="shared" si="19"/>
        <v>#REF!</v>
      </c>
      <c r="H240" s="727">
        <v>80.7</v>
      </c>
      <c r="I240" s="34" t="e">
        <f t="shared" si="20"/>
        <v>#REF!</v>
      </c>
      <c r="J240" s="59"/>
      <c r="K240" s="218"/>
      <c r="L240" s="25" t="str">
        <f>'Programe Budget 2073-74'!Q236</f>
        <v>नि</v>
      </c>
    </row>
    <row r="241" spans="1:12">
      <c r="A241" s="25"/>
      <c r="B241" s="25"/>
      <c r="C241" s="110">
        <f>'Programe Budget 2073-74'!C237</f>
        <v>4</v>
      </c>
      <c r="D241" s="408" t="str">
        <f>'Programe Budget 2073-74'!D237</f>
        <v>मत्स्य विकास तथा तालिम केन्द्र, जनकपुर</v>
      </c>
      <c r="E241" s="34" t="e">
        <f>#REF!</f>
        <v>#REF!</v>
      </c>
      <c r="F241" s="434" t="e">
        <f t="shared" si="21"/>
        <v>#REF!</v>
      </c>
      <c r="G241" s="34" t="e">
        <f t="shared" si="19"/>
        <v>#REF!</v>
      </c>
      <c r="H241" s="727">
        <v>90.7</v>
      </c>
      <c r="I241" s="34" t="e">
        <f t="shared" si="20"/>
        <v>#REF!</v>
      </c>
      <c r="J241" s="59"/>
      <c r="K241" s="218"/>
      <c r="L241" s="25" t="str">
        <f>'Programe Budget 2073-74'!Q237</f>
        <v>नि</v>
      </c>
    </row>
    <row r="242" spans="1:12">
      <c r="A242" s="25"/>
      <c r="B242" s="25"/>
      <c r="C242" s="110">
        <f>'Programe Budget 2073-74'!C238</f>
        <v>5</v>
      </c>
      <c r="D242" s="408" t="str">
        <f>'Programe Budget 2073-74'!D238</f>
        <v>मत्स्य विकास केन्द्र, फत्तेपुर, सप्तरी</v>
      </c>
      <c r="E242" s="34" t="e">
        <f>#REF!</f>
        <v>#REF!</v>
      </c>
      <c r="F242" s="434" t="e">
        <f t="shared" si="21"/>
        <v>#REF!</v>
      </c>
      <c r="G242" s="34" t="e">
        <f t="shared" si="19"/>
        <v>#REF!</v>
      </c>
      <c r="H242" s="727">
        <v>89.5</v>
      </c>
      <c r="I242" s="34" t="e">
        <f t="shared" si="20"/>
        <v>#REF!</v>
      </c>
      <c r="J242" s="59"/>
      <c r="K242" s="218"/>
      <c r="L242" s="25" t="str">
        <f>'Programe Budget 2073-74'!Q238</f>
        <v>नि</v>
      </c>
    </row>
    <row r="243" spans="1:12">
      <c r="A243" s="25"/>
      <c r="B243" s="25"/>
      <c r="C243" s="110">
        <f>'Programe Budget 2073-74'!C239</f>
        <v>6</v>
      </c>
      <c r="D243" s="408" t="str">
        <f>'Programe Budget 2073-74'!D239</f>
        <v>मत्स्य विकास केन्द्र, लाहान, सिराहा</v>
      </c>
      <c r="E243" s="34" t="e">
        <f>#REF!</f>
        <v>#REF!</v>
      </c>
      <c r="F243" s="434" t="e">
        <f t="shared" si="21"/>
        <v>#REF!</v>
      </c>
      <c r="G243" s="34" t="e">
        <f t="shared" si="19"/>
        <v>#REF!</v>
      </c>
      <c r="H243" s="727">
        <v>86.4</v>
      </c>
      <c r="I243" s="34" t="e">
        <f t="shared" si="20"/>
        <v>#REF!</v>
      </c>
      <c r="J243" s="59"/>
      <c r="K243" s="218"/>
      <c r="L243" s="25" t="str">
        <f>'Programe Budget 2073-74'!Q239</f>
        <v>नि</v>
      </c>
    </row>
    <row r="244" spans="1:12">
      <c r="A244" s="25"/>
      <c r="B244" s="25"/>
      <c r="C244" s="110">
        <f>'Programe Budget 2073-74'!C240</f>
        <v>7</v>
      </c>
      <c r="D244" s="408" t="str">
        <f>'Programe Budget 2073-74'!D240</f>
        <v>मत्स्य विकास केन्द्र, हेटौंडा</v>
      </c>
      <c r="E244" s="34" t="e">
        <f>#REF!</f>
        <v>#REF!</v>
      </c>
      <c r="F244" s="434" t="e">
        <f t="shared" si="21"/>
        <v>#REF!</v>
      </c>
      <c r="G244" s="34" t="e">
        <f t="shared" si="19"/>
        <v>#REF!</v>
      </c>
      <c r="H244" s="727">
        <v>90.4</v>
      </c>
      <c r="I244" s="34" t="e">
        <f t="shared" si="20"/>
        <v>#REF!</v>
      </c>
      <c r="J244" s="59"/>
      <c r="K244" s="218"/>
      <c r="L244" s="25" t="str">
        <f>'Programe Budget 2073-74'!Q240</f>
        <v>नि</v>
      </c>
    </row>
    <row r="245" spans="1:12">
      <c r="A245" s="25"/>
      <c r="B245" s="25"/>
      <c r="C245" s="110">
        <f>'Programe Budget 2073-74'!C241</f>
        <v>8</v>
      </c>
      <c r="D245" s="408" t="str">
        <f>'Programe Budget 2073-74'!D241</f>
        <v>मत्स्य विकास केन्द्र, भण्डारा, चितवन</v>
      </c>
      <c r="E245" s="34" t="e">
        <f>#REF!</f>
        <v>#REF!</v>
      </c>
      <c r="F245" s="434" t="e">
        <f t="shared" si="21"/>
        <v>#REF!</v>
      </c>
      <c r="G245" s="34" t="e">
        <f t="shared" si="19"/>
        <v>#REF!</v>
      </c>
      <c r="H245" s="727">
        <v>98.6</v>
      </c>
      <c r="I245" s="34" t="e">
        <f t="shared" si="20"/>
        <v>#REF!</v>
      </c>
      <c r="J245" s="59"/>
      <c r="K245" s="218"/>
      <c r="L245" s="25" t="str">
        <f>'Programe Budget 2073-74'!Q241</f>
        <v>नि</v>
      </c>
    </row>
    <row r="246" spans="1:12">
      <c r="A246" s="25"/>
      <c r="B246" s="25"/>
      <c r="C246" s="110">
        <f>'Programe Budget 2073-74'!C242</f>
        <v>9</v>
      </c>
      <c r="D246" s="408" t="str">
        <f>'Programe Budget 2073-74'!D242</f>
        <v>रिजरभ्वायर मत्स्य विकास केन्द्र, कुलेखानी, मकवानपुर</v>
      </c>
      <c r="E246" s="34" t="e">
        <f>#REF!</f>
        <v>#REF!</v>
      </c>
      <c r="F246" s="434" t="e">
        <f t="shared" si="21"/>
        <v>#REF!</v>
      </c>
      <c r="G246" s="34" t="e">
        <f t="shared" si="19"/>
        <v>#REF!</v>
      </c>
      <c r="H246" s="727">
        <v>75.599999999999994</v>
      </c>
      <c r="I246" s="34" t="e">
        <f t="shared" si="20"/>
        <v>#REF!</v>
      </c>
      <c r="J246" s="59"/>
      <c r="K246" s="218"/>
      <c r="L246" s="25" t="str">
        <f>'Programe Budget 2073-74'!Q242</f>
        <v>नि</v>
      </c>
    </row>
    <row r="247" spans="1:12">
      <c r="A247" s="25"/>
      <c r="B247" s="25"/>
      <c r="C247" s="110">
        <f>'Programe Budget 2073-74'!C243</f>
        <v>10</v>
      </c>
      <c r="D247" s="408" t="str">
        <f>'Programe Budget 2073-74'!D243</f>
        <v>मत्स्य विकास केन्द्र, रुपन्देही भैरहवा</v>
      </c>
      <c r="E247" s="34" t="e">
        <f>#REF!</f>
        <v>#REF!</v>
      </c>
      <c r="F247" s="434" t="e">
        <f t="shared" si="21"/>
        <v>#REF!</v>
      </c>
      <c r="G247" s="34" t="e">
        <f t="shared" si="19"/>
        <v>#REF!</v>
      </c>
      <c r="H247" s="727">
        <v>93</v>
      </c>
      <c r="I247" s="34" t="e">
        <f t="shared" si="20"/>
        <v>#REF!</v>
      </c>
      <c r="J247" s="59"/>
      <c r="K247" s="218"/>
      <c r="L247" s="25" t="str">
        <f>'Programe Budget 2073-74'!Q243</f>
        <v>नि</v>
      </c>
    </row>
    <row r="248" spans="1:12">
      <c r="A248" s="25"/>
      <c r="B248" s="25"/>
      <c r="C248" s="110">
        <f>'Programe Budget 2073-74'!C244</f>
        <v>11</v>
      </c>
      <c r="D248" s="408" t="str">
        <f>'Programe Budget 2073-74'!D244</f>
        <v>चिसो पानी मत्स्य विकास केन्द्र, बेलटारी, स्याङ्गजा</v>
      </c>
      <c r="E248" s="34" t="e">
        <f>#REF!</f>
        <v>#REF!</v>
      </c>
      <c r="F248" s="434" t="e">
        <f t="shared" si="21"/>
        <v>#REF!</v>
      </c>
      <c r="G248" s="34" t="e">
        <f t="shared" si="19"/>
        <v>#REF!</v>
      </c>
      <c r="H248" s="727">
        <v>100</v>
      </c>
      <c r="I248" s="34" t="e">
        <f t="shared" si="20"/>
        <v>#REF!</v>
      </c>
      <c r="J248" s="59"/>
      <c r="K248" s="218"/>
      <c r="L248" s="25" t="str">
        <f>'Programe Budget 2073-74'!Q244</f>
        <v>नि</v>
      </c>
    </row>
    <row r="249" spans="1:12">
      <c r="A249" s="25"/>
      <c r="B249" s="25"/>
      <c r="C249" s="110">
        <f>'Programe Budget 2073-74'!C245</f>
        <v>12</v>
      </c>
      <c r="D249" s="408" t="str">
        <f>'Programe Budget 2073-74'!D245</f>
        <v>मत्स्य विकास केन्द्र, महादेबपुरी, बाँके</v>
      </c>
      <c r="E249" s="34" t="e">
        <f>#REF!</f>
        <v>#REF!</v>
      </c>
      <c r="F249" s="434" t="e">
        <f t="shared" si="21"/>
        <v>#REF!</v>
      </c>
      <c r="G249" s="34" t="e">
        <f t="shared" si="19"/>
        <v>#REF!</v>
      </c>
      <c r="H249" s="727">
        <v>85.2</v>
      </c>
      <c r="I249" s="34" t="e">
        <f t="shared" si="20"/>
        <v>#REF!</v>
      </c>
      <c r="J249" s="57"/>
      <c r="K249" s="218"/>
      <c r="L249" s="25" t="str">
        <f>'Programe Budget 2073-74'!Q245</f>
        <v>नि</v>
      </c>
    </row>
    <row r="250" spans="1:12">
      <c r="A250" s="25"/>
      <c r="B250" s="25"/>
      <c r="C250" s="110">
        <f>'Programe Budget 2073-74'!C246</f>
        <v>13</v>
      </c>
      <c r="D250" s="408" t="str">
        <f>'Programe Budget 2073-74'!D246</f>
        <v>मत्स्य विकास केन्द्र, गेटा, धनगढी</v>
      </c>
      <c r="E250" s="34" t="e">
        <f>#REF!</f>
        <v>#REF!</v>
      </c>
      <c r="F250" s="434" t="e">
        <f t="shared" si="21"/>
        <v>#REF!</v>
      </c>
      <c r="G250" s="34" t="e">
        <f t="shared" si="19"/>
        <v>#REF!</v>
      </c>
      <c r="H250" s="727">
        <v>100</v>
      </c>
      <c r="I250" s="34" t="e">
        <f t="shared" si="20"/>
        <v>#REF!</v>
      </c>
      <c r="J250" s="59"/>
      <c r="K250" s="218"/>
      <c r="L250" s="25" t="str">
        <f>'Programe Budget 2073-74'!Q246</f>
        <v>नि</v>
      </c>
    </row>
    <row r="251" spans="1:12" s="105" customFormat="1">
      <c r="A251" s="52"/>
      <c r="B251" s="52"/>
      <c r="C251" s="359">
        <f>'Programe Budget 2073-74'!C247</f>
        <v>13</v>
      </c>
      <c r="D251" s="409" t="str">
        <f>'Programe Budget 2073-74'!D247</f>
        <v>मत्स्य विकास कार्यक्रमको जम्मा</v>
      </c>
      <c r="E251" s="435" t="e">
        <f>SUM(E238:E250)</f>
        <v>#REF!</v>
      </c>
      <c r="F251" s="435" t="e">
        <f>SUM(F238:F250)</f>
        <v>#REF!</v>
      </c>
      <c r="G251" s="57" t="e">
        <f>SUM(G238:G250)</f>
        <v>#REF!</v>
      </c>
      <c r="H251" s="727"/>
      <c r="I251" s="57" t="e">
        <f>SUM(I238:I250)</f>
        <v>#REF!</v>
      </c>
      <c r="J251" s="57"/>
      <c r="K251" s="373"/>
      <c r="L251" s="52"/>
    </row>
    <row r="252" spans="1:12">
      <c r="A252" s="272"/>
      <c r="B252" s="272"/>
      <c r="C252" s="54"/>
      <c r="D252" s="402" t="s">
        <v>321</v>
      </c>
      <c r="E252" s="57" t="e">
        <f>E692</f>
        <v>#REF!</v>
      </c>
      <c r="F252" s="437" t="e">
        <f>F692</f>
        <v>#REF!</v>
      </c>
      <c r="G252" s="58" t="e">
        <f>F251/F252*100</f>
        <v>#REF!</v>
      </c>
      <c r="H252" s="727"/>
      <c r="I252" s="89" t="e">
        <f>I251*G252/100</f>
        <v>#REF!</v>
      </c>
      <c r="J252" s="89" t="e">
        <f>I252</f>
        <v>#REF!</v>
      </c>
      <c r="K252" s="368"/>
      <c r="L252" s="272"/>
    </row>
    <row r="253" spans="1:12">
      <c r="A253" s="1">
        <f>'Programe Budget 2073-74'!A248</f>
        <v>6</v>
      </c>
      <c r="B253" s="1" t="str">
        <f>'Programe Budget 2073-74'!B248</f>
        <v>312112-3/4</v>
      </c>
      <c r="C253" s="56"/>
      <c r="D253" s="392" t="str">
        <f>'Programe Budget 2073-74'!D248</f>
        <v xml:space="preserve">बाली संरक्षण कार्यक्रम </v>
      </c>
      <c r="E253" s="34"/>
      <c r="F253" s="434"/>
      <c r="G253" s="34"/>
      <c r="H253" s="727"/>
      <c r="I253" s="34"/>
      <c r="J253" s="34"/>
      <c r="K253" s="218"/>
      <c r="L253" s="25" t="str">
        <f>'Programe Budget 2073-74'!Q248</f>
        <v>ना</v>
      </c>
    </row>
    <row r="254" spans="1:12">
      <c r="A254" s="82"/>
      <c r="B254" s="329"/>
      <c r="C254" s="31">
        <f>'Programe Budget 2073-74'!C249</f>
        <v>1</v>
      </c>
      <c r="D254" s="407" t="str">
        <f>'Programe Budget 2073-74'!D249</f>
        <v>वाली संरक्षण निर्देशनालय, हरिहरभवन</v>
      </c>
      <c r="E254" s="34" t="e">
        <f>#REF!</f>
        <v>#REF!</v>
      </c>
      <c r="F254" s="430" t="e">
        <f>E254</f>
        <v>#REF!</v>
      </c>
      <c r="G254" s="30" t="e">
        <f t="shared" ref="G254:G277" si="22">SUM(F254/$F$289*100)</f>
        <v>#REF!</v>
      </c>
      <c r="H254" s="727">
        <v>94.4</v>
      </c>
      <c r="I254" s="30" t="e">
        <f t="shared" ref="I254:I279" si="23">SUM(G254*H254/100)</f>
        <v>#REF!</v>
      </c>
      <c r="J254" s="30"/>
      <c r="K254" s="27"/>
      <c r="L254" s="25" t="str">
        <f>'Programe Budget 2073-74'!Q249</f>
        <v>नि</v>
      </c>
    </row>
    <row r="255" spans="1:12">
      <c r="A255" s="25"/>
      <c r="B255" s="11"/>
      <c r="C255" s="33">
        <f>'Programe Budget 2073-74'!C250</f>
        <v>2</v>
      </c>
      <c r="D255" s="408" t="str">
        <f>'Programe Budget 2073-74'!D250</f>
        <v>पोष्ट हार्भेष्ट व्यवस्थापन निर्देशनालय, श्रीमहल, पुल्चोक</v>
      </c>
      <c r="E255" s="34" t="e">
        <f>#REF!</f>
        <v>#REF!</v>
      </c>
      <c r="F255" s="434" t="e">
        <f t="shared" ref="F255:F277" si="24">E255</f>
        <v>#REF!</v>
      </c>
      <c r="G255" s="30" t="e">
        <f t="shared" si="22"/>
        <v>#REF!</v>
      </c>
      <c r="H255" s="727">
        <v>44.26</v>
      </c>
      <c r="I255" s="34" t="e">
        <f>SUM(G255*H255/100)</f>
        <v>#REF!</v>
      </c>
      <c r="J255" s="34"/>
      <c r="K255" s="218"/>
      <c r="L255" s="25" t="str">
        <f>'Programe Budget 2073-74'!Q250</f>
        <v>नि</v>
      </c>
    </row>
    <row r="256" spans="1:12">
      <c r="A256" s="25"/>
      <c r="B256" s="25"/>
      <c r="C256" s="33">
        <f>'Programe Budget 2073-74'!C251</f>
        <v>3</v>
      </c>
      <c r="D256" s="408" t="str">
        <f>'Programe Budget 2073-74'!D251</f>
        <v>विषादी पञ्जीकरण तथा व्यवस्थापन शाखा, हरिहरभवन</v>
      </c>
      <c r="E256" s="34" t="e">
        <f>#REF!</f>
        <v>#REF!</v>
      </c>
      <c r="F256" s="434" t="e">
        <f t="shared" si="24"/>
        <v>#REF!</v>
      </c>
      <c r="G256" s="30" t="e">
        <f t="shared" si="22"/>
        <v>#REF!</v>
      </c>
      <c r="H256" s="727">
        <v>62.13</v>
      </c>
      <c r="I256" s="34" t="e">
        <f>SUM(G256*H256/100)</f>
        <v>#REF!</v>
      </c>
      <c r="J256" s="34"/>
      <c r="K256" s="218"/>
      <c r="L256" s="25" t="str">
        <f>'Programe Budget 2073-74'!Q251</f>
        <v>नि</v>
      </c>
    </row>
    <row r="257" spans="1:12">
      <c r="A257" s="25"/>
      <c r="B257" s="25"/>
      <c r="C257" s="33">
        <f>'Programe Budget 2073-74'!C252</f>
        <v>4</v>
      </c>
      <c r="D257" s="408" t="str">
        <f>'Programe Budget 2073-74'!D252</f>
        <v>क्षेत्रीय वाली संरक्षण प्रयोगशाला, बिराटनगर</v>
      </c>
      <c r="E257" s="34" t="e">
        <f>#REF!</f>
        <v>#REF!</v>
      </c>
      <c r="F257" s="434" t="e">
        <f t="shared" si="24"/>
        <v>#REF!</v>
      </c>
      <c r="G257" s="30" t="e">
        <f t="shared" si="22"/>
        <v>#REF!</v>
      </c>
      <c r="H257" s="727">
        <v>81.400000000000006</v>
      </c>
      <c r="I257" s="34" t="e">
        <f t="shared" si="23"/>
        <v>#REF!</v>
      </c>
      <c r="J257" s="34"/>
      <c r="K257" s="218"/>
      <c r="L257" s="25" t="str">
        <f>'Programe Budget 2073-74'!Q252</f>
        <v>नि</v>
      </c>
    </row>
    <row r="258" spans="1:12">
      <c r="A258" s="25"/>
      <c r="B258" s="25"/>
      <c r="C258" s="33">
        <f>'Programe Budget 2073-74'!C253</f>
        <v>5</v>
      </c>
      <c r="D258" s="408" t="str">
        <f>'Programe Budget 2073-74'!D253</f>
        <v>क्षेत्रीय वाली संरक्षण प्रयोगशाला, हरिहरभवन</v>
      </c>
      <c r="E258" s="34" t="e">
        <f>#REF!</f>
        <v>#REF!</v>
      </c>
      <c r="F258" s="434" t="e">
        <f t="shared" si="24"/>
        <v>#REF!</v>
      </c>
      <c r="G258" s="30" t="e">
        <f t="shared" si="22"/>
        <v>#REF!</v>
      </c>
      <c r="H258" s="727">
        <v>98.5</v>
      </c>
      <c r="I258" s="34" t="e">
        <f t="shared" si="23"/>
        <v>#REF!</v>
      </c>
      <c r="J258" s="34"/>
      <c r="K258" s="218"/>
      <c r="L258" s="25" t="str">
        <f>'Programe Budget 2073-74'!Q253</f>
        <v>नि</v>
      </c>
    </row>
    <row r="259" spans="1:12">
      <c r="A259" s="25"/>
      <c r="B259" s="25"/>
      <c r="C259" s="33">
        <f>'Programe Budget 2073-74'!C254</f>
        <v>6</v>
      </c>
      <c r="D259" s="408" t="str">
        <f>'Programe Budget 2073-74'!D254</f>
        <v>क्षेत्रीय वाली संरक्षण प्रयोगशाला, पोखरा</v>
      </c>
      <c r="E259" s="34" t="e">
        <f>#REF!</f>
        <v>#REF!</v>
      </c>
      <c r="F259" s="434" t="e">
        <f t="shared" si="24"/>
        <v>#REF!</v>
      </c>
      <c r="G259" s="30" t="e">
        <f t="shared" si="22"/>
        <v>#REF!</v>
      </c>
      <c r="H259" s="727">
        <v>100</v>
      </c>
      <c r="I259" s="34" t="e">
        <f t="shared" si="23"/>
        <v>#REF!</v>
      </c>
      <c r="J259" s="34"/>
      <c r="K259" s="218"/>
      <c r="L259" s="25" t="str">
        <f>'Programe Budget 2073-74'!Q254</f>
        <v>नि</v>
      </c>
    </row>
    <row r="260" spans="1:12">
      <c r="A260" s="25"/>
      <c r="B260" s="25"/>
      <c r="C260" s="33">
        <f>'Programe Budget 2073-74'!C255</f>
        <v>7</v>
      </c>
      <c r="D260" s="408" t="str">
        <f>'Programe Budget 2073-74'!D255</f>
        <v>क्षेत्रीय वाली संरक्षण प्रयोगशाला, खजुरा, बाँके</v>
      </c>
      <c r="E260" s="34" t="e">
        <f>#REF!</f>
        <v>#REF!</v>
      </c>
      <c r="F260" s="434" t="e">
        <f t="shared" si="24"/>
        <v>#REF!</v>
      </c>
      <c r="G260" s="30" t="e">
        <f t="shared" si="22"/>
        <v>#REF!</v>
      </c>
      <c r="H260" s="727">
        <v>100</v>
      </c>
      <c r="I260" s="34" t="e">
        <f t="shared" si="23"/>
        <v>#REF!</v>
      </c>
      <c r="J260" s="34"/>
      <c r="K260" s="218"/>
      <c r="L260" s="25" t="str">
        <f>'Programe Budget 2073-74'!Q255</f>
        <v>नि</v>
      </c>
    </row>
    <row r="261" spans="1:12">
      <c r="A261" s="25"/>
      <c r="B261" s="25"/>
      <c r="C261" s="33">
        <f>'Programe Budget 2073-74'!C256</f>
        <v>8</v>
      </c>
      <c r="D261" s="408" t="str">
        <f>'Programe Budget 2073-74'!D256</f>
        <v>क्षेत्रीय वाली संरक्षण प्रयोगशाला, सुन्दरपुर, कन्चनपुर</v>
      </c>
      <c r="E261" s="34" t="e">
        <f>#REF!</f>
        <v>#REF!</v>
      </c>
      <c r="F261" s="434" t="e">
        <f t="shared" si="24"/>
        <v>#REF!</v>
      </c>
      <c r="G261" s="30" t="e">
        <f t="shared" si="22"/>
        <v>#REF!</v>
      </c>
      <c r="H261" s="727">
        <v>72.78</v>
      </c>
      <c r="I261" s="34" t="e">
        <f t="shared" si="23"/>
        <v>#REF!</v>
      </c>
      <c r="J261" s="34"/>
      <c r="K261" s="218"/>
      <c r="L261" s="25" t="str">
        <f>'Programe Budget 2073-74'!Q256</f>
        <v>नि</v>
      </c>
    </row>
    <row r="262" spans="1:12">
      <c r="A262" s="25"/>
      <c r="B262" s="25"/>
      <c r="C262" s="33">
        <f>'Programe Budget 2073-74'!C257</f>
        <v>9</v>
      </c>
      <c r="D262" s="408" t="str">
        <f>'Programe Budget 2073-74'!D257</f>
        <v>राष्ट्रिय प्लाण्ट क्वारेन्टीन कार्यक्रम, हरिहरभवन</v>
      </c>
      <c r="E262" s="34" t="e">
        <f>#REF!</f>
        <v>#REF!</v>
      </c>
      <c r="F262" s="434" t="e">
        <f t="shared" si="24"/>
        <v>#REF!</v>
      </c>
      <c r="G262" s="30" t="e">
        <f t="shared" si="22"/>
        <v>#REF!</v>
      </c>
      <c r="H262" s="727">
        <v>84.1</v>
      </c>
      <c r="I262" s="34" t="e">
        <f t="shared" si="23"/>
        <v>#REF!</v>
      </c>
      <c r="J262" s="34"/>
      <c r="K262" s="218"/>
      <c r="L262" s="25" t="str">
        <f>'Programe Budget 2073-74'!Q257</f>
        <v>नि</v>
      </c>
    </row>
    <row r="263" spans="1:12">
      <c r="A263" s="25"/>
      <c r="B263" s="25"/>
      <c r="C263" s="33">
        <f>'Programe Budget 2073-74'!C258</f>
        <v>10</v>
      </c>
      <c r="D263" s="408" t="str">
        <f>'Programe Budget 2073-74'!D258</f>
        <v>क्षेत्रीय प्लाण्ट क्वारेन्टीन कार्यालय, काकडभिट्टा</v>
      </c>
      <c r="E263" s="34" t="e">
        <f>#REF!</f>
        <v>#REF!</v>
      </c>
      <c r="F263" s="434" t="e">
        <f t="shared" si="24"/>
        <v>#REF!</v>
      </c>
      <c r="G263" s="30" t="e">
        <f t="shared" si="22"/>
        <v>#REF!</v>
      </c>
      <c r="H263" s="727">
        <v>100</v>
      </c>
      <c r="I263" s="34" t="e">
        <f t="shared" si="23"/>
        <v>#REF!</v>
      </c>
      <c r="J263" s="34"/>
      <c r="K263" s="218"/>
      <c r="L263" s="25" t="str">
        <f>'Programe Budget 2073-74'!Q258</f>
        <v>नि</v>
      </c>
    </row>
    <row r="264" spans="1:12">
      <c r="A264" s="25"/>
      <c r="B264" s="25"/>
      <c r="C264" s="33">
        <f>'Programe Budget 2073-74'!C259</f>
        <v>11</v>
      </c>
      <c r="D264" s="408" t="str">
        <f>'Programe Budget 2073-74'!D259</f>
        <v>क्षेत्रीय प्लाण्ट क्वारेन्टीन कार्यालय, बिरगन्ज</v>
      </c>
      <c r="E264" s="34" t="e">
        <f>#REF!</f>
        <v>#REF!</v>
      </c>
      <c r="F264" s="434" t="e">
        <f t="shared" si="24"/>
        <v>#REF!</v>
      </c>
      <c r="G264" s="30" t="e">
        <f t="shared" si="22"/>
        <v>#REF!</v>
      </c>
      <c r="H264" s="727">
        <v>100</v>
      </c>
      <c r="I264" s="34" t="e">
        <f t="shared" si="23"/>
        <v>#REF!</v>
      </c>
      <c r="J264" s="34"/>
      <c r="K264" s="218"/>
      <c r="L264" s="25" t="str">
        <f>'Programe Budget 2073-74'!Q259</f>
        <v>नि</v>
      </c>
    </row>
    <row r="265" spans="1:12">
      <c r="A265" s="25"/>
      <c r="B265" s="25"/>
      <c r="C265" s="33">
        <f>'Programe Budget 2073-74'!C260</f>
        <v>12</v>
      </c>
      <c r="D265" s="408" t="str">
        <f>'Programe Budget 2073-74'!D260</f>
        <v>क्षेत्रीय प्लाण्ट क्वारेन्टीन कार्यालय, रुपन्देही</v>
      </c>
      <c r="E265" s="34" t="e">
        <f>#REF!</f>
        <v>#REF!</v>
      </c>
      <c r="F265" s="434" t="e">
        <f t="shared" si="24"/>
        <v>#REF!</v>
      </c>
      <c r="G265" s="30" t="e">
        <f t="shared" si="22"/>
        <v>#REF!</v>
      </c>
      <c r="H265" s="727">
        <v>100</v>
      </c>
      <c r="I265" s="34" t="e">
        <f t="shared" si="23"/>
        <v>#REF!</v>
      </c>
      <c r="J265" s="34"/>
      <c r="K265" s="218"/>
      <c r="L265" s="25" t="str">
        <f>'Programe Budget 2073-74'!Q260</f>
        <v>नि</v>
      </c>
    </row>
    <row r="266" spans="1:12">
      <c r="A266" s="25"/>
      <c r="B266" s="25"/>
      <c r="C266" s="33">
        <f>'Programe Budget 2073-74'!C261</f>
        <v>13</v>
      </c>
      <c r="D266" s="408" t="str">
        <f>'Programe Budget 2073-74'!D261</f>
        <v>क्षेत्रीय प्लाण्ट क्वारेन्टीन कार्यालय, नेपालगन्ज</v>
      </c>
      <c r="E266" s="34" t="e">
        <f>#REF!</f>
        <v>#REF!</v>
      </c>
      <c r="F266" s="434" t="e">
        <f t="shared" si="24"/>
        <v>#REF!</v>
      </c>
      <c r="G266" s="30" t="e">
        <f t="shared" si="22"/>
        <v>#REF!</v>
      </c>
      <c r="H266" s="727">
        <v>100</v>
      </c>
      <c r="I266" s="34" t="e">
        <f t="shared" si="23"/>
        <v>#REF!</v>
      </c>
      <c r="J266" s="34"/>
      <c r="K266" s="218"/>
      <c r="L266" s="25" t="str">
        <f>'Programe Budget 2073-74'!Q261</f>
        <v>नि</v>
      </c>
    </row>
    <row r="267" spans="1:12">
      <c r="A267" s="25"/>
      <c r="B267" s="25"/>
      <c r="C267" s="33">
        <f>'Programe Budget 2073-74'!C262</f>
        <v>14</v>
      </c>
      <c r="D267" s="408" t="str">
        <f>'Programe Budget 2073-74'!D262</f>
        <v>क्षेत्रीय प्लाण्ट क्वारेन्टीन कार्यालय, गड्डाचौकी, कन्चनपुर</v>
      </c>
      <c r="E267" s="34" t="e">
        <f>#REF!</f>
        <v>#REF!</v>
      </c>
      <c r="F267" s="434" t="e">
        <f t="shared" si="24"/>
        <v>#REF!</v>
      </c>
      <c r="G267" s="30" t="e">
        <f t="shared" si="22"/>
        <v>#REF!</v>
      </c>
      <c r="H267" s="727">
        <v>100</v>
      </c>
      <c r="I267" s="34" t="e">
        <f t="shared" si="23"/>
        <v>#REF!</v>
      </c>
      <c r="J267" s="34"/>
      <c r="K267" s="218"/>
      <c r="L267" s="25" t="str">
        <f>'Programe Budget 2073-74'!Q262</f>
        <v>नि</v>
      </c>
    </row>
    <row r="268" spans="1:12">
      <c r="A268" s="25"/>
      <c r="B268" s="25"/>
      <c r="C268" s="33">
        <f>'Programe Budget 2073-74'!C263</f>
        <v>15</v>
      </c>
      <c r="D268" s="408" t="str">
        <f>'Programe Budget 2073-74'!D263</f>
        <v>प्लान्ट क्वारेन्टीन चेकपोष्ट, बिराटनगर</v>
      </c>
      <c r="E268" s="34" t="e">
        <f>#REF!</f>
        <v>#REF!</v>
      </c>
      <c r="F268" s="434" t="e">
        <f t="shared" si="24"/>
        <v>#REF!</v>
      </c>
      <c r="G268" s="30" t="e">
        <f t="shared" si="22"/>
        <v>#REF!</v>
      </c>
      <c r="H268" s="727">
        <v>100</v>
      </c>
      <c r="I268" s="34" t="e">
        <f t="shared" si="23"/>
        <v>#REF!</v>
      </c>
      <c r="J268" s="34"/>
      <c r="K268" s="218"/>
      <c r="L268" s="25" t="str">
        <f>'Programe Budget 2073-74'!Q263</f>
        <v>नि</v>
      </c>
    </row>
    <row r="269" spans="1:12">
      <c r="A269" s="25"/>
      <c r="B269" s="25"/>
      <c r="C269" s="33">
        <f>'Programe Budget 2073-74'!C264</f>
        <v>16</v>
      </c>
      <c r="D269" s="408" t="str">
        <f>'Programe Budget 2073-74'!D264</f>
        <v>प्लान्ट क्वारेन्टीन चेकपोष्ट, भण्टाबारी, सुनसरी</v>
      </c>
      <c r="E269" s="34" t="e">
        <f>#REF!</f>
        <v>#REF!</v>
      </c>
      <c r="F269" s="434" t="e">
        <f t="shared" si="24"/>
        <v>#REF!</v>
      </c>
      <c r="G269" s="30" t="e">
        <f t="shared" si="22"/>
        <v>#REF!</v>
      </c>
      <c r="H269" s="727">
        <v>100</v>
      </c>
      <c r="I269" s="34" t="e">
        <f t="shared" si="23"/>
        <v>#REF!</v>
      </c>
      <c r="J269" s="34"/>
      <c r="K269" s="218"/>
      <c r="L269" s="25" t="str">
        <f>'Programe Budget 2073-74'!Q264</f>
        <v>नि</v>
      </c>
    </row>
    <row r="270" spans="1:12">
      <c r="A270" s="25"/>
      <c r="B270" s="25"/>
      <c r="C270" s="33">
        <f>'Programe Budget 2073-74'!C265</f>
        <v>17</v>
      </c>
      <c r="D270" s="408" t="str">
        <f>'Programe Budget 2073-74'!D265</f>
        <v>प्लान्ट क्वारेन्टीन चेकपोष्ट, जलेश्वर, महोतरी</v>
      </c>
      <c r="E270" s="34" t="e">
        <f>#REF!</f>
        <v>#REF!</v>
      </c>
      <c r="F270" s="434" t="e">
        <f t="shared" si="24"/>
        <v>#REF!</v>
      </c>
      <c r="G270" s="30" t="e">
        <f t="shared" si="22"/>
        <v>#REF!</v>
      </c>
      <c r="H270" s="727">
        <v>100</v>
      </c>
      <c r="I270" s="34" t="e">
        <f t="shared" si="23"/>
        <v>#REF!</v>
      </c>
      <c r="J270" s="34"/>
      <c r="K270" s="218"/>
      <c r="L270" s="25" t="str">
        <f>'Programe Budget 2073-74'!Q265</f>
        <v>नि</v>
      </c>
    </row>
    <row r="271" spans="1:12">
      <c r="A271" s="25"/>
      <c r="B271" s="25"/>
      <c r="C271" s="33">
        <f>'Programe Budget 2073-74'!C266</f>
        <v>18</v>
      </c>
      <c r="D271" s="408" t="str">
        <f>'Programe Budget 2073-74'!D266</f>
        <v>प्लान्ट क्वारेन्टीन चेकपोष्ट, मलङ्गवा, र्सलाही</v>
      </c>
      <c r="E271" s="34" t="e">
        <f>#REF!</f>
        <v>#REF!</v>
      </c>
      <c r="F271" s="434" t="e">
        <f t="shared" si="24"/>
        <v>#REF!</v>
      </c>
      <c r="G271" s="30" t="e">
        <f t="shared" si="22"/>
        <v>#REF!</v>
      </c>
      <c r="H271" s="727">
        <v>100</v>
      </c>
      <c r="I271" s="34" t="e">
        <f t="shared" si="23"/>
        <v>#REF!</v>
      </c>
      <c r="J271" s="34"/>
      <c r="K271" s="218"/>
      <c r="L271" s="25" t="str">
        <f>'Programe Budget 2073-74'!Q266</f>
        <v>नि</v>
      </c>
    </row>
    <row r="272" spans="1:12">
      <c r="A272" s="25"/>
      <c r="B272" s="25"/>
      <c r="C272" s="33">
        <f>'Programe Budget 2073-74'!C267</f>
        <v>19</v>
      </c>
      <c r="D272" s="408" t="str">
        <f>'Programe Budget 2073-74'!D267</f>
        <v>प्लान्ट क्वारेन्टीन चेकपोष्ट, तातोपानी, सिन्धुपाल्चोक</v>
      </c>
      <c r="E272" s="34" t="e">
        <f>#REF!</f>
        <v>#REF!</v>
      </c>
      <c r="F272" s="434" t="e">
        <f t="shared" si="24"/>
        <v>#REF!</v>
      </c>
      <c r="G272" s="30" t="e">
        <f t="shared" si="22"/>
        <v>#REF!</v>
      </c>
      <c r="H272" s="727">
        <v>80</v>
      </c>
      <c r="I272" s="34" t="e">
        <f t="shared" si="23"/>
        <v>#REF!</v>
      </c>
      <c r="J272" s="34"/>
      <c r="K272" s="218"/>
      <c r="L272" s="25" t="str">
        <f>'Programe Budget 2073-74'!Q267</f>
        <v>नि</v>
      </c>
    </row>
    <row r="273" spans="1:12">
      <c r="A273" s="25"/>
      <c r="B273" s="25"/>
      <c r="C273" s="33">
        <f>'Programe Budget 2073-74'!C268</f>
        <v>20</v>
      </c>
      <c r="D273" s="408" t="str">
        <f>'Programe Budget 2073-74'!D268</f>
        <v>प्लान्ट क्वारेन्टीन चेकपोष्ट, एयरपोर्ट, काठमाण्डौ</v>
      </c>
      <c r="E273" s="34" t="e">
        <f>#REF!</f>
        <v>#REF!</v>
      </c>
      <c r="F273" s="434" t="e">
        <f t="shared" si="24"/>
        <v>#REF!</v>
      </c>
      <c r="G273" s="30" t="e">
        <f t="shared" si="22"/>
        <v>#REF!</v>
      </c>
      <c r="H273" s="727">
        <v>100</v>
      </c>
      <c r="I273" s="34" t="e">
        <f t="shared" si="23"/>
        <v>#REF!</v>
      </c>
      <c r="J273" s="34"/>
      <c r="K273" s="218"/>
      <c r="L273" s="25" t="str">
        <f>'Programe Budget 2073-74'!Q268</f>
        <v>नि</v>
      </c>
    </row>
    <row r="274" spans="1:12">
      <c r="A274" s="25"/>
      <c r="B274" s="25"/>
      <c r="C274" s="33">
        <f>'Programe Budget 2073-74'!C269</f>
        <v>21</v>
      </c>
      <c r="D274" s="408" t="str">
        <f>'Programe Budget 2073-74'!D269</f>
        <v>प्लान्ट क्वारेन्टीन चेकपोष्ट, टिमुरे, रसुवा</v>
      </c>
      <c r="E274" s="34" t="e">
        <f>#REF!</f>
        <v>#REF!</v>
      </c>
      <c r="F274" s="434" t="e">
        <f t="shared" si="24"/>
        <v>#REF!</v>
      </c>
      <c r="G274" s="30" t="e">
        <f t="shared" si="22"/>
        <v>#REF!</v>
      </c>
      <c r="H274" s="727">
        <v>100</v>
      </c>
      <c r="I274" s="34" t="e">
        <f t="shared" si="23"/>
        <v>#REF!</v>
      </c>
      <c r="J274" s="34"/>
      <c r="K274" s="218"/>
      <c r="L274" s="25" t="str">
        <f>'Programe Budget 2073-74'!Q269</f>
        <v>नि</v>
      </c>
    </row>
    <row r="275" spans="1:12">
      <c r="A275" s="25"/>
      <c r="B275" s="25"/>
      <c r="C275" s="33">
        <f>'Programe Budget 2073-74'!C270</f>
        <v>22</v>
      </c>
      <c r="D275" s="408" t="str">
        <f>'Programe Budget 2073-74'!D270</f>
        <v>प्लान्ट क्वारेन्टीन चेकपोष्ट, कृष्णनगर, कपिलवस्तु</v>
      </c>
      <c r="E275" s="34" t="e">
        <f>#REF!</f>
        <v>#REF!</v>
      </c>
      <c r="F275" s="434" t="e">
        <f t="shared" si="24"/>
        <v>#REF!</v>
      </c>
      <c r="G275" s="30" t="e">
        <f t="shared" si="22"/>
        <v>#REF!</v>
      </c>
      <c r="H275" s="727">
        <v>100</v>
      </c>
      <c r="I275" s="34" t="e">
        <f t="shared" si="23"/>
        <v>#REF!</v>
      </c>
      <c r="J275" s="34"/>
      <c r="K275" s="218"/>
      <c r="L275" s="25" t="str">
        <f>'Programe Budget 2073-74'!Q270</f>
        <v>नि</v>
      </c>
    </row>
    <row r="276" spans="1:12">
      <c r="A276" s="25"/>
      <c r="B276" s="25"/>
      <c r="C276" s="33">
        <f>'Programe Budget 2073-74'!C271</f>
        <v>23</v>
      </c>
      <c r="D276" s="408" t="str">
        <f>'Programe Budget 2073-74'!D271</f>
        <v>प्लान्ट क्वारेन्टीन उप-चेकपोष्ट, लोमानथान, मुस्ताङ्ग</v>
      </c>
      <c r="E276" s="34" t="e">
        <f>#REF!</f>
        <v>#REF!</v>
      </c>
      <c r="F276" s="434" t="e">
        <f t="shared" si="24"/>
        <v>#REF!</v>
      </c>
      <c r="G276" s="30" t="e">
        <f t="shared" si="22"/>
        <v>#REF!</v>
      </c>
      <c r="H276" s="727">
        <v>100</v>
      </c>
      <c r="I276" s="34" t="e">
        <f t="shared" si="23"/>
        <v>#REF!</v>
      </c>
      <c r="J276" s="34"/>
      <c r="K276" s="218"/>
      <c r="L276" s="25" t="str">
        <f>'Programe Budget 2073-74'!Q271</f>
        <v>नि</v>
      </c>
    </row>
    <row r="277" spans="1:12">
      <c r="A277" s="25"/>
      <c r="B277" s="25"/>
      <c r="C277" s="33">
        <f>'Programe Budget 2073-74'!C272</f>
        <v>24</v>
      </c>
      <c r="D277" s="408" t="str">
        <f>'Programe Budget 2073-74'!D272</f>
        <v>प्लान्ट क्वारेन्टीन उप-चेकपोष्ट, झुलाघाट, बैतडी</v>
      </c>
      <c r="E277" s="34" t="e">
        <f>#REF!</f>
        <v>#REF!</v>
      </c>
      <c r="F277" s="434" t="e">
        <f t="shared" si="24"/>
        <v>#REF!</v>
      </c>
      <c r="G277" s="30" t="e">
        <f t="shared" si="22"/>
        <v>#REF!</v>
      </c>
      <c r="H277" s="727">
        <v>100</v>
      </c>
      <c r="I277" s="34" t="e">
        <f t="shared" si="23"/>
        <v>#REF!</v>
      </c>
      <c r="J277" s="34"/>
      <c r="K277" s="218"/>
      <c r="L277" s="25" t="str">
        <f>'Programe Budget 2073-74'!Q272</f>
        <v>नि</v>
      </c>
    </row>
    <row r="278" spans="1:12">
      <c r="A278" s="25"/>
      <c r="B278" s="25"/>
      <c r="C278" s="33">
        <f>'Programe Budget 2073-74'!C273</f>
        <v>0</v>
      </c>
      <c r="D278" s="409" t="str">
        <f>'Programe Budget 2073-74'!D273</f>
        <v>बाली संरक्षण (राष्ट्रिय आई.पि.एम्) कार्यक्रम (९)</v>
      </c>
      <c r="E278" s="34" t="e">
        <f>#REF!</f>
        <v>#REF!</v>
      </c>
      <c r="F278" s="434"/>
      <c r="G278" s="30"/>
      <c r="H278" s="727"/>
      <c r="I278" s="34"/>
      <c r="J278" s="59"/>
      <c r="K278" s="218"/>
      <c r="L278" s="25">
        <f>'Programe Budget 2073-74'!Q273</f>
        <v>0</v>
      </c>
    </row>
    <row r="279" spans="1:12">
      <c r="A279" s="25"/>
      <c r="B279" s="25"/>
      <c r="C279" s="33">
        <f>'Programe Budget 2073-74'!C274</f>
        <v>25</v>
      </c>
      <c r="D279" s="404" t="str">
        <f>'Programe Budget 2073-74'!D274</f>
        <v>जिल्ला कृषि विकास कार्यालय, झापा</v>
      </c>
      <c r="E279" s="34" t="e">
        <f>#REF!</f>
        <v>#REF!</v>
      </c>
      <c r="F279" s="434" t="e">
        <f t="shared" ref="F279:F287" si="25">E279</f>
        <v>#REF!</v>
      </c>
      <c r="G279" s="30" t="e">
        <f t="shared" ref="G279:G288" si="26">SUM(F279/$F$289*100)</f>
        <v>#REF!</v>
      </c>
      <c r="H279" s="727">
        <v>100</v>
      </c>
      <c r="I279" s="34" t="e">
        <f t="shared" si="23"/>
        <v>#REF!</v>
      </c>
      <c r="J279" s="59"/>
      <c r="K279" s="218"/>
      <c r="L279" s="25" t="str">
        <f>'Programe Budget 2073-74'!Q274</f>
        <v>वि</v>
      </c>
    </row>
    <row r="280" spans="1:12">
      <c r="A280" s="272"/>
      <c r="B280" s="272"/>
      <c r="C280" s="54">
        <f>'Programe Budget 2073-74'!C275</f>
        <v>26</v>
      </c>
      <c r="D280" s="406" t="str">
        <f>'Programe Budget 2073-74'!D275</f>
        <v xml:space="preserve">जिल्ला कृषि विकास कार्यालय, कपिलबस्तु </v>
      </c>
      <c r="E280" s="34" t="e">
        <f>#REF!</f>
        <v>#REF!</v>
      </c>
      <c r="F280" s="436" t="e">
        <f t="shared" si="25"/>
        <v>#REF!</v>
      </c>
      <c r="G280" s="30" t="e">
        <f t="shared" si="26"/>
        <v>#REF!</v>
      </c>
      <c r="H280" s="727">
        <v>100</v>
      </c>
      <c r="I280" s="88" t="e">
        <f t="shared" ref="I280:I287" si="27">H280*G280/100</f>
        <v>#REF!</v>
      </c>
      <c r="J280" s="58"/>
      <c r="K280" s="368"/>
      <c r="L280" s="25" t="str">
        <f>'Programe Budget 2073-74'!Q275</f>
        <v>प</v>
      </c>
    </row>
    <row r="281" spans="1:12">
      <c r="A281" s="25"/>
      <c r="B281" s="25"/>
      <c r="C281" s="33">
        <f>'Programe Budget 2073-74'!C276</f>
        <v>27</v>
      </c>
      <c r="D281" s="404" t="str">
        <f>'Programe Budget 2073-74'!D276</f>
        <v>जिल्ला कृषि विकास कार्यालय, बाँके</v>
      </c>
      <c r="E281" s="34" t="e">
        <f>#REF!</f>
        <v>#REF!</v>
      </c>
      <c r="F281" s="434" t="e">
        <f t="shared" si="25"/>
        <v>#REF!</v>
      </c>
      <c r="G281" s="30" t="e">
        <f t="shared" si="26"/>
        <v>#REF!</v>
      </c>
      <c r="H281" s="727">
        <v>100</v>
      </c>
      <c r="I281" s="34" t="e">
        <f t="shared" si="27"/>
        <v>#REF!</v>
      </c>
      <c r="J281" s="59"/>
      <c r="K281" s="218"/>
      <c r="L281" s="25" t="str">
        <f>'Programe Budget 2073-74'!Q276</f>
        <v>सु</v>
      </c>
    </row>
    <row r="282" spans="1:12">
      <c r="A282" s="74"/>
      <c r="B282" s="74"/>
      <c r="C282" s="109">
        <f>'Programe Budget 2073-74'!C277</f>
        <v>28</v>
      </c>
      <c r="D282" s="403" t="str">
        <f>'Programe Budget 2073-74'!D277</f>
        <v>जिल्ला कृषि विकास कार्यालय, कैलाली</v>
      </c>
      <c r="E282" s="34" t="e">
        <f>#REF!</f>
        <v>#REF!</v>
      </c>
      <c r="F282" s="433" t="e">
        <f t="shared" si="25"/>
        <v>#REF!</v>
      </c>
      <c r="G282" s="30" t="e">
        <f t="shared" si="26"/>
        <v>#REF!</v>
      </c>
      <c r="H282" s="727">
        <v>100</v>
      </c>
      <c r="I282" s="90" t="e">
        <f t="shared" si="27"/>
        <v>#REF!</v>
      </c>
      <c r="J282" s="365"/>
      <c r="K282" s="369"/>
      <c r="L282" s="25" t="str">
        <f>'Programe Budget 2073-74'!Q277</f>
        <v>दि</v>
      </c>
    </row>
    <row r="283" spans="1:12">
      <c r="A283" s="25"/>
      <c r="B283" s="25"/>
      <c r="C283" s="33">
        <f>'Programe Budget 2073-74'!C278</f>
        <v>29</v>
      </c>
      <c r="D283" s="404" t="str">
        <f>'Programe Budget 2073-74'!D278</f>
        <v>जिल्ला कृषि विकास कार्यालय, काभ्रेपलाञ्चोक</v>
      </c>
      <c r="E283" s="34" t="e">
        <f>#REF!</f>
        <v>#REF!</v>
      </c>
      <c r="F283" s="434" t="e">
        <f t="shared" si="25"/>
        <v>#REF!</v>
      </c>
      <c r="G283" s="30" t="e">
        <f t="shared" si="26"/>
        <v>#REF!</v>
      </c>
      <c r="H283" s="727">
        <v>100</v>
      </c>
      <c r="I283" s="34" t="e">
        <f t="shared" si="27"/>
        <v>#REF!</v>
      </c>
      <c r="J283" s="59"/>
      <c r="K283" s="218"/>
      <c r="L283" s="25" t="str">
        <f>'Programe Budget 2073-74'!Q278</f>
        <v>का</v>
      </c>
    </row>
    <row r="284" spans="1:12">
      <c r="A284" s="25"/>
      <c r="B284" s="25"/>
      <c r="C284" s="33">
        <f>'Programe Budget 2073-74'!C279</f>
        <v>30</v>
      </c>
      <c r="D284" s="404" t="str">
        <f>'Programe Budget 2073-74'!D279</f>
        <v>जिल्ला कृषि विकास कार्यालय, धादिङ्ग</v>
      </c>
      <c r="E284" s="34" t="e">
        <f>#REF!</f>
        <v>#REF!</v>
      </c>
      <c r="F284" s="434" t="e">
        <f t="shared" si="25"/>
        <v>#REF!</v>
      </c>
      <c r="G284" s="30" t="e">
        <f t="shared" si="26"/>
        <v>#REF!</v>
      </c>
      <c r="H284" s="727">
        <v>100</v>
      </c>
      <c r="I284" s="34" t="e">
        <f t="shared" si="27"/>
        <v>#REF!</v>
      </c>
      <c r="J284" s="59"/>
      <c r="K284" s="218"/>
      <c r="L284" s="25" t="str">
        <f>'Programe Budget 2073-74'!Q279</f>
        <v>का</v>
      </c>
    </row>
    <row r="285" spans="1:12">
      <c r="A285" s="25"/>
      <c r="B285" s="25"/>
      <c r="C285" s="33">
        <f>'Programe Budget 2073-74'!C280</f>
        <v>31</v>
      </c>
      <c r="D285" s="404" t="str">
        <f>'Programe Budget 2073-74'!D280</f>
        <v>जिल्ला कृषि विकास कार्यालय, तनहुँ</v>
      </c>
      <c r="E285" s="34" t="e">
        <f>#REF!</f>
        <v>#REF!</v>
      </c>
      <c r="F285" s="434" t="e">
        <f t="shared" si="25"/>
        <v>#REF!</v>
      </c>
      <c r="G285" s="30" t="e">
        <f t="shared" si="26"/>
        <v>#REF!</v>
      </c>
      <c r="H285" s="727">
        <v>100</v>
      </c>
      <c r="I285" s="34" t="e">
        <f t="shared" si="27"/>
        <v>#REF!</v>
      </c>
      <c r="J285" s="59"/>
      <c r="K285" s="218"/>
      <c r="L285" s="25" t="str">
        <f>'Programe Budget 2073-74'!Q280</f>
        <v>प</v>
      </c>
    </row>
    <row r="286" spans="1:12">
      <c r="A286" s="272"/>
      <c r="B286" s="272"/>
      <c r="C286" s="54">
        <f>'Programe Budget 2073-74'!C281</f>
        <v>32</v>
      </c>
      <c r="D286" s="406" t="str">
        <f>'Programe Budget 2073-74'!D281</f>
        <v>जिल्ला कृषि विकास कार्यालय, चितवन</v>
      </c>
      <c r="E286" s="34" t="e">
        <f>#REF!</f>
        <v>#REF!</v>
      </c>
      <c r="F286" s="436" t="e">
        <f t="shared" si="25"/>
        <v>#REF!</v>
      </c>
      <c r="G286" s="30" t="e">
        <f t="shared" si="26"/>
        <v>#REF!</v>
      </c>
      <c r="H286" s="727">
        <v>100</v>
      </c>
      <c r="I286" s="88" t="e">
        <f t="shared" si="27"/>
        <v>#REF!</v>
      </c>
      <c r="J286" s="58"/>
      <c r="K286" s="368"/>
      <c r="L286" s="25" t="str">
        <f>'Programe Budget 2073-74'!Q281</f>
        <v>का</v>
      </c>
    </row>
    <row r="287" spans="1:12">
      <c r="A287" s="25"/>
      <c r="B287" s="25"/>
      <c r="C287" s="33">
        <f>'Programe Budget 2073-74'!C282</f>
        <v>33</v>
      </c>
      <c r="D287" s="404" t="str">
        <f>'Programe Budget 2073-74'!D282</f>
        <v>जिल्ला कृषि विकास कार्यालय, बारा</v>
      </c>
      <c r="E287" s="34" t="e">
        <f>#REF!</f>
        <v>#REF!</v>
      </c>
      <c r="F287" s="434" t="e">
        <f t="shared" si="25"/>
        <v>#REF!</v>
      </c>
      <c r="G287" s="30" t="e">
        <f t="shared" si="26"/>
        <v>#REF!</v>
      </c>
      <c r="H287" s="727">
        <v>100</v>
      </c>
      <c r="I287" s="34" t="e">
        <f t="shared" si="27"/>
        <v>#REF!</v>
      </c>
      <c r="J287" s="59"/>
      <c r="K287" s="218"/>
      <c r="L287" s="25" t="str">
        <f>'Programe Budget 2073-74'!Q282</f>
        <v>प</v>
      </c>
    </row>
    <row r="288" spans="1:12">
      <c r="A288" s="82"/>
      <c r="B288" s="82"/>
      <c r="C288" s="31">
        <f>'Programe Budget 2073-74'!C283</f>
        <v>34</v>
      </c>
      <c r="D288" s="400" t="str">
        <f>'Programe Budget 2073-74'!D283</f>
        <v>जिल्ला कृषि विकास कार्यालय, गोरखा</v>
      </c>
      <c r="E288" s="34" t="e">
        <f>#REF!</f>
        <v>#REF!</v>
      </c>
      <c r="F288" s="430" t="e">
        <f>E288</f>
        <v>#REF!</v>
      </c>
      <c r="G288" s="30" t="e">
        <f t="shared" si="26"/>
        <v>#REF!</v>
      </c>
      <c r="H288" s="727">
        <v>100</v>
      </c>
      <c r="I288" s="30" t="e">
        <f>H288*G288/100</f>
        <v>#REF!</v>
      </c>
      <c r="J288" s="363"/>
      <c r="K288" s="367"/>
      <c r="L288" s="25" t="str">
        <f>'Programe Budget 2073-74'!Q283</f>
        <v>प</v>
      </c>
    </row>
    <row r="289" spans="1:12">
      <c r="A289" s="25"/>
      <c r="B289" s="25"/>
      <c r="C289" s="33"/>
      <c r="D289" s="399" t="s">
        <v>344</v>
      </c>
      <c r="E289" s="57" t="e">
        <f>SUM(E254:E288)</f>
        <v>#REF!</v>
      </c>
      <c r="F289" s="435" t="e">
        <f>SUM(F254:F288)</f>
        <v>#REF!</v>
      </c>
      <c r="G289" s="57" t="e">
        <f>SUM(G254:G288)</f>
        <v>#REF!</v>
      </c>
      <c r="H289" s="727"/>
      <c r="I289" s="57" t="e">
        <f>SUM(I254:I288)</f>
        <v>#REF!</v>
      </c>
      <c r="J289" s="59"/>
      <c r="K289" s="218"/>
      <c r="L289" s="25"/>
    </row>
    <row r="290" spans="1:12">
      <c r="A290" s="272"/>
      <c r="B290" s="272"/>
      <c r="C290" s="54"/>
      <c r="D290" s="402" t="s">
        <v>321</v>
      </c>
      <c r="E290" s="57" t="e">
        <f>E692</f>
        <v>#REF!</v>
      </c>
      <c r="F290" s="437" t="e">
        <f>F692</f>
        <v>#REF!</v>
      </c>
      <c r="G290" s="58" t="e">
        <f>F289/F290*100</f>
        <v>#REF!</v>
      </c>
      <c r="H290" s="727"/>
      <c r="I290" s="89" t="e">
        <f>I289*G290/100</f>
        <v>#REF!</v>
      </c>
      <c r="J290" s="58" t="e">
        <f>I290</f>
        <v>#REF!</v>
      </c>
      <c r="K290" s="368"/>
      <c r="L290" s="272"/>
    </row>
    <row r="291" spans="1:12">
      <c r="A291" s="1">
        <f>'Programe Budget 2073-74'!A285</f>
        <v>7</v>
      </c>
      <c r="B291" s="11" t="str">
        <f>'Programe Budget 2073-74'!B285</f>
        <v>312114-3/4</v>
      </c>
      <c r="C291" s="33"/>
      <c r="D291" s="392" t="str">
        <f>'Programe Budget 2073-74'!D285</f>
        <v xml:space="preserve">बाली विकास कार्यक्रम </v>
      </c>
      <c r="E291" s="57"/>
      <c r="F291" s="435"/>
      <c r="G291" s="34"/>
      <c r="H291" s="727"/>
      <c r="I291" s="34"/>
      <c r="J291" s="34"/>
      <c r="K291" s="218"/>
      <c r="L291" s="25" t="str">
        <f>'Programe Budget 2073-74'!Q285</f>
        <v>ना</v>
      </c>
    </row>
    <row r="292" spans="1:12">
      <c r="A292" s="82"/>
      <c r="B292" s="82"/>
      <c r="C292" s="330">
        <f>'Programe Budget 2073-74'!C286</f>
        <v>1</v>
      </c>
      <c r="D292" s="400" t="str">
        <f>'Programe Budget 2073-74'!D286</f>
        <v>बाली विकास निर्देशनालय, हरिहरभवन</v>
      </c>
      <c r="E292" s="34" t="e">
        <f>#REF!</f>
        <v>#REF!</v>
      </c>
      <c r="F292" s="430" t="e">
        <f t="shared" ref="F292:F355" si="28">E292</f>
        <v>#REF!</v>
      </c>
      <c r="G292" s="30" t="e">
        <f t="shared" ref="G292:G355" si="29">F292/$F$370*100</f>
        <v>#REF!</v>
      </c>
      <c r="H292" s="727">
        <v>95</v>
      </c>
      <c r="I292" s="30" t="e">
        <f t="shared" ref="I292:I355" si="30">H292*G292/100</f>
        <v>#REF!</v>
      </c>
      <c r="J292" s="30"/>
      <c r="K292" s="367"/>
      <c r="L292" s="82" t="str">
        <f>'Programe Budget 2073-74'!Q286</f>
        <v>नि</v>
      </c>
    </row>
    <row r="293" spans="1:12">
      <c r="A293" s="25"/>
      <c r="B293" s="25"/>
      <c r="C293" s="29">
        <f>'Programe Budget 2073-74'!C287</f>
        <v>2</v>
      </c>
      <c r="D293" s="404" t="str">
        <f>'Programe Budget 2073-74'!D287</f>
        <v>राष्ट्रिय औद्योगिक वाली विकास कार्यक्रम, हरिहरभवन</v>
      </c>
      <c r="E293" s="34" t="e">
        <f>#REF!</f>
        <v>#REF!</v>
      </c>
      <c r="F293" s="434" t="e">
        <f t="shared" si="28"/>
        <v>#REF!</v>
      </c>
      <c r="G293" s="34" t="e">
        <f t="shared" si="29"/>
        <v>#REF!</v>
      </c>
      <c r="H293" s="727">
        <v>97.31</v>
      </c>
      <c r="I293" s="34" t="e">
        <f t="shared" si="30"/>
        <v>#REF!</v>
      </c>
      <c r="J293" s="34"/>
      <c r="K293" s="218"/>
      <c r="L293" s="25" t="str">
        <f>'Programe Budget 2073-74'!Q287</f>
        <v>नि</v>
      </c>
    </row>
    <row r="294" spans="1:12">
      <c r="A294" s="25"/>
      <c r="B294" s="25"/>
      <c r="C294" s="29">
        <f>'Programe Budget 2073-74'!C288</f>
        <v>3</v>
      </c>
      <c r="D294" s="404" t="str">
        <f>'Programe Budget 2073-74'!D288</f>
        <v>क्षेत्रीय वीउ विजन प्रयोगशाला, झुम्का, सुनसरी</v>
      </c>
      <c r="E294" s="34" t="e">
        <f>#REF!</f>
        <v>#REF!</v>
      </c>
      <c r="F294" s="434" t="e">
        <f t="shared" si="28"/>
        <v>#REF!</v>
      </c>
      <c r="G294" s="34" t="e">
        <f t="shared" si="29"/>
        <v>#REF!</v>
      </c>
      <c r="H294" s="727">
        <v>81</v>
      </c>
      <c r="I294" s="34" t="e">
        <f t="shared" si="30"/>
        <v>#REF!</v>
      </c>
      <c r="J294" s="34"/>
      <c r="K294" s="218"/>
      <c r="L294" s="25" t="str">
        <f>'Programe Budget 2073-74'!Q288</f>
        <v>नि</v>
      </c>
    </row>
    <row r="295" spans="1:12">
      <c r="A295" s="25"/>
      <c r="B295" s="25"/>
      <c r="C295" s="29">
        <f>'Programe Budget 2073-74'!C289</f>
        <v>4</v>
      </c>
      <c r="D295" s="404" t="str">
        <f>'Programe Budget 2073-74'!D289</f>
        <v>क्षेत्रीय वीउ विजन प्रयोगशाला, हेटौंडा, मकवानपुर</v>
      </c>
      <c r="E295" s="34" t="e">
        <f>#REF!</f>
        <v>#REF!</v>
      </c>
      <c r="F295" s="434" t="e">
        <f t="shared" si="28"/>
        <v>#REF!</v>
      </c>
      <c r="G295" s="34" t="e">
        <f t="shared" si="29"/>
        <v>#REF!</v>
      </c>
      <c r="H295" s="727">
        <v>86</v>
      </c>
      <c r="I295" s="34" t="e">
        <f t="shared" si="30"/>
        <v>#REF!</v>
      </c>
      <c r="J295" s="34"/>
      <c r="K295" s="218"/>
      <c r="L295" s="25" t="str">
        <f>'Programe Budget 2073-74'!Q289</f>
        <v>नि</v>
      </c>
    </row>
    <row r="296" spans="1:12">
      <c r="A296" s="25"/>
      <c r="B296" s="25"/>
      <c r="C296" s="29">
        <f>'Programe Budget 2073-74'!C290</f>
        <v>5</v>
      </c>
      <c r="D296" s="404" t="str">
        <f>'Programe Budget 2073-74'!D290</f>
        <v>क्षेत्रीय वीउ विजन प्रयोगशाला, भैरहवा</v>
      </c>
      <c r="E296" s="34" t="e">
        <f>#REF!</f>
        <v>#REF!</v>
      </c>
      <c r="F296" s="434" t="e">
        <f t="shared" si="28"/>
        <v>#REF!</v>
      </c>
      <c r="G296" s="34" t="e">
        <f t="shared" si="29"/>
        <v>#REF!</v>
      </c>
      <c r="H296" s="727">
        <v>85</v>
      </c>
      <c r="I296" s="34" t="e">
        <f t="shared" si="30"/>
        <v>#REF!</v>
      </c>
      <c r="J296" s="34"/>
      <c r="K296" s="218"/>
      <c r="L296" s="25" t="str">
        <f>'Programe Budget 2073-74'!Q290</f>
        <v>नि</v>
      </c>
    </row>
    <row r="297" spans="1:12">
      <c r="A297" s="25"/>
      <c r="B297" s="25"/>
      <c r="C297" s="29">
        <f>'Programe Budget 2073-74'!C291</f>
        <v>6</v>
      </c>
      <c r="D297" s="404" t="str">
        <f>'Programe Budget 2073-74'!D291</f>
        <v>क्षेत्रीय वीउ विजन प्रयोगशाला, बाँके</v>
      </c>
      <c r="E297" s="34" t="e">
        <f>#REF!</f>
        <v>#REF!</v>
      </c>
      <c r="F297" s="434" t="e">
        <f t="shared" si="28"/>
        <v>#REF!</v>
      </c>
      <c r="G297" s="34" t="e">
        <f t="shared" si="29"/>
        <v>#REF!</v>
      </c>
      <c r="H297" s="727">
        <v>89</v>
      </c>
      <c r="I297" s="34" t="e">
        <f t="shared" si="30"/>
        <v>#REF!</v>
      </c>
      <c r="J297" s="34"/>
      <c r="K297" s="218"/>
      <c r="L297" s="25" t="str">
        <f>'Programe Budget 2073-74'!Q291</f>
        <v>नि</v>
      </c>
    </row>
    <row r="298" spans="1:12">
      <c r="A298" s="25"/>
      <c r="B298" s="25"/>
      <c r="C298" s="29">
        <f>'Programe Budget 2073-74'!C292</f>
        <v>7</v>
      </c>
      <c r="D298" s="404" t="str">
        <f>'Programe Budget 2073-74'!D292</f>
        <v>क्षेत्रीय वीउ विजन प्रयोगशाला, सुन्दरपुर</v>
      </c>
      <c r="E298" s="34" t="e">
        <f>#REF!</f>
        <v>#REF!</v>
      </c>
      <c r="F298" s="434" t="e">
        <f t="shared" si="28"/>
        <v>#REF!</v>
      </c>
      <c r="G298" s="34" t="e">
        <f t="shared" si="29"/>
        <v>#REF!</v>
      </c>
      <c r="H298" s="727">
        <v>95.35</v>
      </c>
      <c r="I298" s="34" t="e">
        <f t="shared" si="30"/>
        <v>#REF!</v>
      </c>
      <c r="J298" s="34"/>
      <c r="K298" s="218"/>
      <c r="L298" s="25" t="str">
        <f>'Programe Budget 2073-74'!Q292</f>
        <v>नि</v>
      </c>
    </row>
    <row r="299" spans="1:12">
      <c r="A299" s="39"/>
      <c r="B299" s="26"/>
      <c r="C299" s="29">
        <f>'Programe Budget 2073-74'!C293</f>
        <v>8</v>
      </c>
      <c r="D299" s="404" t="str">
        <f>'Programe Budget 2073-74'!D293</f>
        <v>चन्द्रडाँगी बीउ बिजन तथा दुग्ध विकास समिति</v>
      </c>
      <c r="E299" s="34" t="e">
        <f>#REF!</f>
        <v>#REF!</v>
      </c>
      <c r="F299" s="434" t="e">
        <f t="shared" si="28"/>
        <v>#REF!</v>
      </c>
      <c r="G299" s="34" t="e">
        <f t="shared" si="29"/>
        <v>#REF!</v>
      </c>
      <c r="H299" s="727">
        <v>100</v>
      </c>
      <c r="I299" s="34" t="e">
        <f t="shared" si="30"/>
        <v>#REF!</v>
      </c>
      <c r="J299" s="218"/>
      <c r="K299" s="218"/>
      <c r="L299" s="25" t="str">
        <f>'Programe Budget 2073-74'!Q293</f>
        <v>नि</v>
      </c>
    </row>
    <row r="300" spans="1:12">
      <c r="A300" s="1"/>
      <c r="B300" s="280"/>
      <c r="C300" s="29">
        <f>'Programe Budget 2073-74'!C294</f>
        <v>9</v>
      </c>
      <c r="D300" s="404" t="str">
        <f>'Programe Budget 2073-74'!D294</f>
        <v>क्षेत्रीय कृषि निर्देशनालय, बिराटनगर</v>
      </c>
      <c r="E300" s="34" t="e">
        <f>#REF!</f>
        <v>#REF!</v>
      </c>
      <c r="F300" s="434" t="e">
        <f t="shared" si="28"/>
        <v>#REF!</v>
      </c>
      <c r="G300" s="34" t="e">
        <f t="shared" si="29"/>
        <v>#REF!</v>
      </c>
      <c r="H300" s="727">
        <v>42</v>
      </c>
      <c r="I300" s="34" t="e">
        <f t="shared" si="30"/>
        <v>#REF!</v>
      </c>
      <c r="J300" s="218"/>
      <c r="K300" s="218"/>
      <c r="L300" s="25" t="str">
        <f>'Programe Budget 2073-74'!Q294</f>
        <v>वि</v>
      </c>
    </row>
    <row r="301" spans="1:12">
      <c r="A301" s="25"/>
      <c r="B301" s="26"/>
      <c r="C301" s="29">
        <f>'Programe Budget 2073-74'!C295</f>
        <v>10</v>
      </c>
      <c r="D301" s="404" t="str">
        <f>'Programe Budget 2073-74'!D295</f>
        <v>क्षेत्रीय कृषि निर्देशनालय, हरिहरभवन</v>
      </c>
      <c r="E301" s="34" t="e">
        <f>#REF!</f>
        <v>#REF!</v>
      </c>
      <c r="F301" s="434" t="e">
        <f t="shared" si="28"/>
        <v>#REF!</v>
      </c>
      <c r="G301" s="34" t="e">
        <f t="shared" si="29"/>
        <v>#REF!</v>
      </c>
      <c r="H301" s="727">
        <v>9.6199999999999992</v>
      </c>
      <c r="I301" s="34" t="e">
        <f t="shared" si="30"/>
        <v>#REF!</v>
      </c>
      <c r="J301" s="218"/>
      <c r="K301" s="218"/>
      <c r="L301" s="25" t="str">
        <f>'Programe Budget 2073-74'!Q295</f>
        <v>का</v>
      </c>
    </row>
    <row r="302" spans="1:12">
      <c r="A302" s="272"/>
      <c r="B302" s="272"/>
      <c r="C302" s="331">
        <f>'Programe Budget 2073-74'!C296</f>
        <v>11</v>
      </c>
      <c r="D302" s="406" t="str">
        <f>'Programe Budget 2073-74'!D296</f>
        <v>क्षेत्रीय कृषि निर्देशनालय, पोखरा</v>
      </c>
      <c r="E302" s="34" t="e">
        <f>#REF!</f>
        <v>#REF!</v>
      </c>
      <c r="F302" s="436" t="e">
        <f t="shared" si="28"/>
        <v>#REF!</v>
      </c>
      <c r="G302" s="88" t="e">
        <f t="shared" si="29"/>
        <v>#REF!</v>
      </c>
      <c r="H302" s="727">
        <v>70</v>
      </c>
      <c r="I302" s="88" t="e">
        <f t="shared" si="30"/>
        <v>#REF!</v>
      </c>
      <c r="J302" s="58"/>
      <c r="K302" s="368"/>
      <c r="L302" s="272" t="str">
        <f>'Programe Budget 2073-74'!Q296</f>
        <v>प</v>
      </c>
    </row>
    <row r="303" spans="1:12">
      <c r="A303" s="25"/>
      <c r="B303" s="25"/>
      <c r="C303" s="29">
        <f>'Programe Budget 2073-74'!C297</f>
        <v>12</v>
      </c>
      <c r="D303" s="404" t="str">
        <f>'Programe Budget 2073-74'!D297</f>
        <v>क्षेत्रीय कृषि निर्देशनालय, सुर्खेत</v>
      </c>
      <c r="E303" s="34" t="e">
        <f>#REF!</f>
        <v>#REF!</v>
      </c>
      <c r="F303" s="434" t="e">
        <f t="shared" si="28"/>
        <v>#REF!</v>
      </c>
      <c r="G303" s="34" t="e">
        <f t="shared" si="29"/>
        <v>#REF!</v>
      </c>
      <c r="H303" s="727">
        <v>100</v>
      </c>
      <c r="I303" s="34" t="e">
        <f t="shared" si="30"/>
        <v>#REF!</v>
      </c>
      <c r="J303" s="59"/>
      <c r="K303" s="218"/>
      <c r="L303" s="25" t="str">
        <f>'Programe Budget 2073-74'!Q297</f>
        <v>सु</v>
      </c>
    </row>
    <row r="304" spans="1:12">
      <c r="A304" s="82"/>
      <c r="B304" s="82"/>
      <c r="C304" s="330">
        <f>'Programe Budget 2073-74'!C298</f>
        <v>13</v>
      </c>
      <c r="D304" s="400" t="str">
        <f>'Programe Budget 2073-74'!D298</f>
        <v>क्षेत्रीय कृषि निर्देशनालय, डोटी</v>
      </c>
      <c r="E304" s="34" t="e">
        <f>#REF!</f>
        <v>#REF!</v>
      </c>
      <c r="F304" s="430" t="e">
        <f t="shared" si="28"/>
        <v>#REF!</v>
      </c>
      <c r="G304" s="30" t="e">
        <f t="shared" si="29"/>
        <v>#REF!</v>
      </c>
      <c r="H304" s="727">
        <v>88</v>
      </c>
      <c r="I304" s="30" t="e">
        <f t="shared" si="30"/>
        <v>#REF!</v>
      </c>
      <c r="J304" s="363"/>
      <c r="K304" s="367"/>
      <c r="L304" s="82" t="str">
        <f>'Programe Budget 2073-74'!Q298</f>
        <v>दि</v>
      </c>
    </row>
    <row r="305" spans="1:12">
      <c r="A305" s="25"/>
      <c r="B305" s="25"/>
      <c r="C305" s="29">
        <f>'Programe Budget 2073-74'!C299</f>
        <v>14</v>
      </c>
      <c r="D305" s="404" t="str">
        <f>'Programe Budget 2073-74'!D299</f>
        <v>जिल्ला कृषि बिकास कार्यालय, पाँचधर</v>
      </c>
      <c r="E305" s="34" t="e">
        <f>#REF!</f>
        <v>#REF!</v>
      </c>
      <c r="F305" s="434" t="e">
        <f t="shared" si="28"/>
        <v>#REF!</v>
      </c>
      <c r="G305" s="34" t="e">
        <f t="shared" si="29"/>
        <v>#REF!</v>
      </c>
      <c r="H305" s="727">
        <v>95</v>
      </c>
      <c r="I305" s="34" t="e">
        <f t="shared" si="30"/>
        <v>#REF!</v>
      </c>
      <c r="J305" s="59"/>
      <c r="K305" s="218"/>
      <c r="L305" s="25" t="str">
        <f>'Programe Budget 2073-74'!Q299</f>
        <v>वि</v>
      </c>
    </row>
    <row r="306" spans="1:12">
      <c r="A306" s="25"/>
      <c r="B306" s="25"/>
      <c r="C306" s="29">
        <f>'Programe Budget 2073-74'!C300</f>
        <v>15</v>
      </c>
      <c r="D306" s="404" t="str">
        <f>'Programe Budget 2073-74'!D300</f>
        <v>जिल्ला कृषि बिकास कार्यालय, झापा</v>
      </c>
      <c r="E306" s="34" t="e">
        <f>#REF!</f>
        <v>#REF!</v>
      </c>
      <c r="F306" s="434" t="e">
        <f t="shared" si="28"/>
        <v>#REF!</v>
      </c>
      <c r="G306" s="34" t="e">
        <f t="shared" si="29"/>
        <v>#REF!</v>
      </c>
      <c r="H306" s="727">
        <v>81.23</v>
      </c>
      <c r="I306" s="34" t="e">
        <f t="shared" si="30"/>
        <v>#REF!</v>
      </c>
      <c r="J306" s="59"/>
      <c r="K306" s="218"/>
      <c r="L306" s="25" t="str">
        <f>'Programe Budget 2073-74'!Q300</f>
        <v>वि</v>
      </c>
    </row>
    <row r="307" spans="1:12">
      <c r="A307" s="25"/>
      <c r="B307" s="25"/>
      <c r="C307" s="29">
        <f>'Programe Budget 2073-74'!C301</f>
        <v>16</v>
      </c>
      <c r="D307" s="404" t="str">
        <f>'Programe Budget 2073-74'!D301</f>
        <v>जिल्ला कृषि बिकास कार्यालय, ईलाम</v>
      </c>
      <c r="E307" s="34" t="e">
        <f>#REF!</f>
        <v>#REF!</v>
      </c>
      <c r="F307" s="434" t="e">
        <f t="shared" si="28"/>
        <v>#REF!</v>
      </c>
      <c r="G307" s="34" t="e">
        <f t="shared" si="29"/>
        <v>#REF!</v>
      </c>
      <c r="H307" s="727">
        <v>100</v>
      </c>
      <c r="I307" s="34" t="e">
        <f t="shared" si="30"/>
        <v>#REF!</v>
      </c>
      <c r="J307" s="59"/>
      <c r="K307" s="218"/>
      <c r="L307" s="25" t="str">
        <f>'Programe Budget 2073-74'!Q301</f>
        <v>वि</v>
      </c>
    </row>
    <row r="308" spans="1:12">
      <c r="A308" s="25"/>
      <c r="B308" s="25"/>
      <c r="C308" s="29">
        <f>'Programe Budget 2073-74'!C302</f>
        <v>17</v>
      </c>
      <c r="D308" s="404" t="str">
        <f>'Programe Budget 2073-74'!D302</f>
        <v>जिल्ला कृषि बिकास कार्यालय, सखुवासभा</v>
      </c>
      <c r="E308" s="34" t="e">
        <f>#REF!</f>
        <v>#REF!</v>
      </c>
      <c r="F308" s="434" t="e">
        <f t="shared" si="28"/>
        <v>#REF!</v>
      </c>
      <c r="G308" s="34" t="e">
        <f t="shared" si="29"/>
        <v>#REF!</v>
      </c>
      <c r="H308" s="727">
        <v>0</v>
      </c>
      <c r="I308" s="34" t="e">
        <f t="shared" si="30"/>
        <v>#REF!</v>
      </c>
      <c r="J308" s="59"/>
      <c r="K308" s="218"/>
      <c r="L308" s="25" t="str">
        <f>'Programe Budget 2073-74'!Q302</f>
        <v>वि</v>
      </c>
    </row>
    <row r="309" spans="1:12">
      <c r="A309" s="25"/>
      <c r="B309" s="25"/>
      <c r="C309" s="29">
        <f>'Programe Budget 2073-74'!C303</f>
        <v>18</v>
      </c>
      <c r="D309" s="404" t="str">
        <f>'Programe Budget 2073-74'!D303</f>
        <v>जिल्ला कृषि बिकास कार्यालय, तेह्रथुम</v>
      </c>
      <c r="E309" s="34" t="e">
        <f>#REF!</f>
        <v>#REF!</v>
      </c>
      <c r="F309" s="434" t="e">
        <f t="shared" si="28"/>
        <v>#REF!</v>
      </c>
      <c r="G309" s="34" t="e">
        <f t="shared" si="29"/>
        <v>#REF!</v>
      </c>
      <c r="H309" s="727">
        <v>79.98</v>
      </c>
      <c r="I309" s="34" t="e">
        <f t="shared" si="30"/>
        <v>#REF!</v>
      </c>
      <c r="J309" s="59"/>
      <c r="K309" s="218"/>
      <c r="L309" s="25" t="str">
        <f>'Programe Budget 2073-74'!Q303</f>
        <v>वि</v>
      </c>
    </row>
    <row r="310" spans="1:12">
      <c r="A310" s="25"/>
      <c r="B310" s="25"/>
      <c r="C310" s="29">
        <f>'Programe Budget 2073-74'!C304</f>
        <v>19</v>
      </c>
      <c r="D310" s="404" t="str">
        <f>'Programe Budget 2073-74'!D304</f>
        <v>जिल्ला कृषि बिकास कार्यालय, भोजपुर</v>
      </c>
      <c r="E310" s="34" t="e">
        <f>#REF!</f>
        <v>#REF!</v>
      </c>
      <c r="F310" s="434" t="e">
        <f t="shared" si="28"/>
        <v>#REF!</v>
      </c>
      <c r="G310" s="34" t="e">
        <f t="shared" si="29"/>
        <v>#REF!</v>
      </c>
      <c r="H310" s="727">
        <v>100</v>
      </c>
      <c r="I310" s="34" t="e">
        <f t="shared" si="30"/>
        <v>#REF!</v>
      </c>
      <c r="J310" s="59"/>
      <c r="K310" s="218"/>
      <c r="L310" s="25" t="str">
        <f>'Programe Budget 2073-74'!Q304</f>
        <v>वि</v>
      </c>
    </row>
    <row r="311" spans="1:12">
      <c r="A311" s="25"/>
      <c r="B311" s="25"/>
      <c r="C311" s="29">
        <f>'Programe Budget 2073-74'!C305</f>
        <v>20</v>
      </c>
      <c r="D311" s="404" t="str">
        <f>'Programe Budget 2073-74'!D305</f>
        <v>जिल्ला कृषि बिकास कार्यालय, मोरङ्ग</v>
      </c>
      <c r="E311" s="34" t="e">
        <f>#REF!</f>
        <v>#REF!</v>
      </c>
      <c r="F311" s="434" t="e">
        <f t="shared" si="28"/>
        <v>#REF!</v>
      </c>
      <c r="G311" s="34" t="e">
        <f t="shared" si="29"/>
        <v>#REF!</v>
      </c>
      <c r="H311" s="727">
        <v>100</v>
      </c>
      <c r="I311" s="34" t="e">
        <f t="shared" si="30"/>
        <v>#REF!</v>
      </c>
      <c r="J311" s="59"/>
      <c r="K311" s="218"/>
      <c r="L311" s="25" t="str">
        <f>'Programe Budget 2073-74'!Q305</f>
        <v>वि</v>
      </c>
    </row>
    <row r="312" spans="1:12">
      <c r="A312" s="25"/>
      <c r="B312" s="25"/>
      <c r="C312" s="29">
        <f>'Programe Budget 2073-74'!C306</f>
        <v>21</v>
      </c>
      <c r="D312" s="404" t="str">
        <f>'Programe Budget 2073-74'!D306</f>
        <v>जिल्ला कृषि बिकास कार्यालय, सुनसरी</v>
      </c>
      <c r="E312" s="34" t="e">
        <f>#REF!</f>
        <v>#REF!</v>
      </c>
      <c r="F312" s="434" t="e">
        <f t="shared" si="28"/>
        <v>#REF!</v>
      </c>
      <c r="G312" s="34" t="e">
        <f t="shared" si="29"/>
        <v>#REF!</v>
      </c>
      <c r="H312" s="727">
        <v>2.5</v>
      </c>
      <c r="I312" s="34" t="e">
        <f t="shared" si="30"/>
        <v>#REF!</v>
      </c>
      <c r="J312" s="59"/>
      <c r="K312" s="218"/>
      <c r="L312" s="25" t="str">
        <f>'Programe Budget 2073-74'!Q306</f>
        <v>वि</v>
      </c>
    </row>
    <row r="313" spans="1:12">
      <c r="A313" s="25"/>
      <c r="B313" s="25"/>
      <c r="C313" s="29">
        <f>'Programe Budget 2073-74'!C307</f>
        <v>22</v>
      </c>
      <c r="D313" s="404" t="str">
        <f>'Programe Budget 2073-74'!D307</f>
        <v>जिल्ला कृषि बिकास कार्यालय, धनकुटा</v>
      </c>
      <c r="E313" s="34" t="e">
        <f>#REF!</f>
        <v>#REF!</v>
      </c>
      <c r="F313" s="434" t="e">
        <f t="shared" si="28"/>
        <v>#REF!</v>
      </c>
      <c r="G313" s="34" t="e">
        <f t="shared" si="29"/>
        <v>#REF!</v>
      </c>
      <c r="H313" s="727">
        <v>100</v>
      </c>
      <c r="I313" s="34" t="e">
        <f t="shared" si="30"/>
        <v>#REF!</v>
      </c>
      <c r="J313" s="59"/>
      <c r="K313" s="218"/>
      <c r="L313" s="25" t="str">
        <f>'Programe Budget 2073-74'!Q307</f>
        <v>वि</v>
      </c>
    </row>
    <row r="314" spans="1:12">
      <c r="A314" s="25"/>
      <c r="B314" s="25"/>
      <c r="C314" s="29">
        <f>'Programe Budget 2073-74'!C308</f>
        <v>23</v>
      </c>
      <c r="D314" s="404" t="str">
        <f>'Programe Budget 2073-74'!D308</f>
        <v>जिल्ला कृषि बिकास कार्यालय, सोलुखुम्बु</v>
      </c>
      <c r="E314" s="34" t="e">
        <f>#REF!</f>
        <v>#REF!</v>
      </c>
      <c r="F314" s="434" t="e">
        <f t="shared" si="28"/>
        <v>#REF!</v>
      </c>
      <c r="G314" s="34" t="e">
        <f t="shared" si="29"/>
        <v>#REF!</v>
      </c>
      <c r="H314" s="727">
        <v>61.63</v>
      </c>
      <c r="I314" s="34" t="e">
        <f t="shared" si="30"/>
        <v>#REF!</v>
      </c>
      <c r="J314" s="59"/>
      <c r="K314" s="218"/>
      <c r="L314" s="25" t="str">
        <f>'Programe Budget 2073-74'!Q308</f>
        <v>वि</v>
      </c>
    </row>
    <row r="315" spans="1:12">
      <c r="A315" s="25"/>
      <c r="B315" s="25"/>
      <c r="C315" s="29">
        <f>'Programe Budget 2073-74'!C309</f>
        <v>24</v>
      </c>
      <c r="D315" s="404" t="str">
        <f>'Programe Budget 2073-74'!D309</f>
        <v>जिल्ला कृषि बिकास कार्यालय, खोटाङ्ग</v>
      </c>
      <c r="E315" s="34" t="e">
        <f>#REF!</f>
        <v>#REF!</v>
      </c>
      <c r="F315" s="434" t="e">
        <f t="shared" si="28"/>
        <v>#REF!</v>
      </c>
      <c r="G315" s="34" t="e">
        <f t="shared" si="29"/>
        <v>#REF!</v>
      </c>
      <c r="H315" s="727">
        <v>84.44</v>
      </c>
      <c r="I315" s="34" t="e">
        <f t="shared" si="30"/>
        <v>#REF!</v>
      </c>
      <c r="J315" s="57"/>
      <c r="K315" s="218"/>
      <c r="L315" s="25" t="str">
        <f>'Programe Budget 2073-74'!Q309</f>
        <v>वि</v>
      </c>
    </row>
    <row r="316" spans="1:12">
      <c r="A316" s="25"/>
      <c r="B316" s="25"/>
      <c r="C316" s="29">
        <f>'Programe Budget 2073-74'!C310</f>
        <v>25</v>
      </c>
      <c r="D316" s="404" t="str">
        <f>'Programe Budget 2073-74'!D310</f>
        <v xml:space="preserve">जिल्ला कृषि बिकास कार्यालय, उदयपुर                               </v>
      </c>
      <c r="E316" s="34" t="e">
        <f>#REF!</f>
        <v>#REF!</v>
      </c>
      <c r="F316" s="434" t="e">
        <f t="shared" si="28"/>
        <v>#REF!</v>
      </c>
      <c r="G316" s="34" t="e">
        <f t="shared" si="29"/>
        <v>#REF!</v>
      </c>
      <c r="H316" s="727">
        <v>99.95</v>
      </c>
      <c r="I316" s="34" t="e">
        <f t="shared" si="30"/>
        <v>#REF!</v>
      </c>
      <c r="J316" s="57"/>
      <c r="K316" s="218"/>
      <c r="L316" s="25" t="str">
        <f>'Programe Budget 2073-74'!Q310</f>
        <v>वि</v>
      </c>
    </row>
    <row r="317" spans="1:12">
      <c r="A317" s="25"/>
      <c r="B317" s="25"/>
      <c r="C317" s="29">
        <f>'Programe Budget 2073-74'!C311</f>
        <v>26</v>
      </c>
      <c r="D317" s="404" t="str">
        <f>'Programe Budget 2073-74'!D311</f>
        <v>जिल्ला कृषि बिकास कार्यालय, ओखलढुङगा</v>
      </c>
      <c r="E317" s="34" t="e">
        <f>#REF!</f>
        <v>#REF!</v>
      </c>
      <c r="F317" s="434" t="e">
        <f t="shared" si="28"/>
        <v>#REF!</v>
      </c>
      <c r="G317" s="34" t="e">
        <f t="shared" si="29"/>
        <v>#REF!</v>
      </c>
      <c r="H317" s="727">
        <v>53.68</v>
      </c>
      <c r="I317" s="34" t="e">
        <f t="shared" si="30"/>
        <v>#REF!</v>
      </c>
      <c r="J317" s="59"/>
      <c r="K317" s="218"/>
      <c r="L317" s="25" t="str">
        <f>'Programe Budget 2073-74'!Q311</f>
        <v>वि</v>
      </c>
    </row>
    <row r="318" spans="1:12">
      <c r="A318" s="39"/>
      <c r="B318" s="26"/>
      <c r="C318" s="29">
        <f>'Programe Budget 2073-74'!C312</f>
        <v>27</v>
      </c>
      <c r="D318" s="404" t="str">
        <f>'Programe Budget 2073-74'!D312</f>
        <v>जिल्ला कृषि बिकास कार्यालय, सिराहा</v>
      </c>
      <c r="E318" s="34" t="e">
        <f>#REF!</f>
        <v>#REF!</v>
      </c>
      <c r="F318" s="434" t="e">
        <f t="shared" si="28"/>
        <v>#REF!</v>
      </c>
      <c r="G318" s="34" t="e">
        <f t="shared" si="29"/>
        <v>#REF!</v>
      </c>
      <c r="H318" s="727">
        <v>0</v>
      </c>
      <c r="I318" s="34" t="e">
        <f t="shared" si="30"/>
        <v>#REF!</v>
      </c>
      <c r="J318" s="59"/>
      <c r="K318" s="218"/>
      <c r="L318" s="25" t="str">
        <f>'Programe Budget 2073-74'!Q312</f>
        <v>वि</v>
      </c>
    </row>
    <row r="319" spans="1:12">
      <c r="A319" s="25"/>
      <c r="B319" s="26"/>
      <c r="C319" s="29">
        <f>'Programe Budget 2073-74'!C313</f>
        <v>28</v>
      </c>
      <c r="D319" s="404" t="str">
        <f>'Programe Budget 2073-74'!D313</f>
        <v>जिल्ला कृषि बिकास कार्यालय, नुवाकोट</v>
      </c>
      <c r="E319" s="34" t="e">
        <f>#REF!</f>
        <v>#REF!</v>
      </c>
      <c r="F319" s="434" t="e">
        <f t="shared" si="28"/>
        <v>#REF!</v>
      </c>
      <c r="G319" s="34" t="e">
        <f t="shared" si="29"/>
        <v>#REF!</v>
      </c>
      <c r="H319" s="727">
        <v>100</v>
      </c>
      <c r="I319" s="34" t="e">
        <f t="shared" si="30"/>
        <v>#REF!</v>
      </c>
      <c r="J319" s="59"/>
      <c r="K319" s="218"/>
      <c r="L319" s="25" t="str">
        <f>'Programe Budget 2073-74'!Q313</f>
        <v>का</v>
      </c>
    </row>
    <row r="320" spans="1:12">
      <c r="A320" s="25"/>
      <c r="B320" s="25"/>
      <c r="C320" s="29">
        <f>'Programe Budget 2073-74'!C314</f>
        <v>29</v>
      </c>
      <c r="D320" s="404" t="str">
        <f>'Programe Budget 2073-74'!D314</f>
        <v>जिल्ला कृषि बिकास कार्यालय, सिन्धुपाल्चोक</v>
      </c>
      <c r="E320" s="34" t="e">
        <f>#REF!</f>
        <v>#REF!</v>
      </c>
      <c r="F320" s="434" t="e">
        <f t="shared" si="28"/>
        <v>#REF!</v>
      </c>
      <c r="G320" s="34" t="e">
        <f t="shared" si="29"/>
        <v>#REF!</v>
      </c>
      <c r="H320" s="727">
        <v>100</v>
      </c>
      <c r="I320" s="34" t="e">
        <f t="shared" si="30"/>
        <v>#REF!</v>
      </c>
      <c r="J320" s="59"/>
      <c r="K320" s="218"/>
      <c r="L320" s="25" t="str">
        <f>'Programe Budget 2073-74'!Q314</f>
        <v>का</v>
      </c>
    </row>
    <row r="321" spans="1:12">
      <c r="A321" s="25"/>
      <c r="B321" s="25"/>
      <c r="C321" s="29">
        <f>'Programe Budget 2073-74'!C315</f>
        <v>30</v>
      </c>
      <c r="D321" s="404" t="str">
        <f>'Programe Budget 2073-74'!D315</f>
        <v>जिल्ला कृषि बिकास कार्यालय, धादिङ्ग</v>
      </c>
      <c r="E321" s="34" t="e">
        <f>#REF!</f>
        <v>#REF!</v>
      </c>
      <c r="F321" s="434" t="e">
        <f t="shared" si="28"/>
        <v>#REF!</v>
      </c>
      <c r="G321" s="34" t="e">
        <f t="shared" si="29"/>
        <v>#REF!</v>
      </c>
      <c r="H321" s="727">
        <v>100</v>
      </c>
      <c r="I321" s="34" t="e">
        <f t="shared" si="30"/>
        <v>#REF!</v>
      </c>
      <c r="J321" s="59"/>
      <c r="K321" s="218"/>
      <c r="L321" s="25" t="str">
        <f>'Programe Budget 2073-74'!Q315</f>
        <v>का</v>
      </c>
    </row>
    <row r="322" spans="1:12">
      <c r="A322" s="25"/>
      <c r="B322" s="25"/>
      <c r="C322" s="29">
        <f>'Programe Budget 2073-74'!C316</f>
        <v>31</v>
      </c>
      <c r="D322" s="404" t="str">
        <f>'Programe Budget 2073-74'!D316</f>
        <v>जिल्ला कृषि बिकास कार्यालय, रामेछाप</v>
      </c>
      <c r="E322" s="34" t="e">
        <f>#REF!</f>
        <v>#REF!</v>
      </c>
      <c r="F322" s="434" t="e">
        <f t="shared" si="28"/>
        <v>#REF!</v>
      </c>
      <c r="G322" s="34" t="e">
        <f t="shared" si="29"/>
        <v>#REF!</v>
      </c>
      <c r="H322" s="727">
        <v>100</v>
      </c>
      <c r="I322" s="34" t="e">
        <f t="shared" si="30"/>
        <v>#REF!</v>
      </c>
      <c r="J322" s="59"/>
      <c r="K322" s="218"/>
      <c r="L322" s="25" t="str">
        <f>'Programe Budget 2073-74'!Q316</f>
        <v>का</v>
      </c>
    </row>
    <row r="323" spans="1:12">
      <c r="A323" s="25"/>
      <c r="B323" s="25"/>
      <c r="C323" s="29">
        <f>'Programe Budget 2073-74'!C317</f>
        <v>32</v>
      </c>
      <c r="D323" s="404" t="str">
        <f>'Programe Budget 2073-74'!D317</f>
        <v>जिल्ला कृषि बिकास कार्यालय, सिन्धुली</v>
      </c>
      <c r="E323" s="34" t="e">
        <f>#REF!</f>
        <v>#REF!</v>
      </c>
      <c r="F323" s="434" t="e">
        <f t="shared" si="28"/>
        <v>#REF!</v>
      </c>
      <c r="G323" s="34" t="e">
        <f t="shared" si="29"/>
        <v>#REF!</v>
      </c>
      <c r="H323" s="727">
        <v>74.55</v>
      </c>
      <c r="I323" s="34" t="e">
        <f t="shared" si="30"/>
        <v>#REF!</v>
      </c>
      <c r="J323" s="59"/>
      <c r="K323" s="218"/>
      <c r="L323" s="25" t="str">
        <f>'Programe Budget 2073-74'!Q317</f>
        <v>का</v>
      </c>
    </row>
    <row r="324" spans="1:12">
      <c r="A324" s="25"/>
      <c r="B324" s="25"/>
      <c r="C324" s="29">
        <f>'Programe Budget 2073-74'!C318</f>
        <v>33</v>
      </c>
      <c r="D324" s="404" t="str">
        <f>'Programe Budget 2073-74'!D318</f>
        <v xml:space="preserve">जिल्ला कृषि बिकास कार्यालय, ललितपुर                            </v>
      </c>
      <c r="E324" s="34" t="e">
        <f>#REF!</f>
        <v>#REF!</v>
      </c>
      <c r="F324" s="434" t="e">
        <f t="shared" si="28"/>
        <v>#REF!</v>
      </c>
      <c r="G324" s="34" t="e">
        <f t="shared" si="29"/>
        <v>#REF!</v>
      </c>
      <c r="H324" s="727">
        <v>100</v>
      </c>
      <c r="I324" s="34" t="e">
        <f t="shared" si="30"/>
        <v>#REF!</v>
      </c>
      <c r="J324" s="59"/>
      <c r="K324" s="218"/>
      <c r="L324" s="25" t="str">
        <f>'Programe Budget 2073-74'!Q318</f>
        <v>का</v>
      </c>
    </row>
    <row r="325" spans="1:12">
      <c r="A325" s="25"/>
      <c r="B325" s="25"/>
      <c r="C325" s="29">
        <f>'Programe Budget 2073-74'!C319</f>
        <v>34</v>
      </c>
      <c r="D325" s="404" t="str">
        <f>'Programe Budget 2073-74'!D319</f>
        <v>जिल्ला कृषि बिकास कार्यालय, पर्सा</v>
      </c>
      <c r="E325" s="34" t="e">
        <f>#REF!</f>
        <v>#REF!</v>
      </c>
      <c r="F325" s="434" t="e">
        <f t="shared" si="28"/>
        <v>#REF!</v>
      </c>
      <c r="G325" s="34" t="e">
        <f t="shared" si="29"/>
        <v>#REF!</v>
      </c>
      <c r="H325" s="727">
        <v>55</v>
      </c>
      <c r="I325" s="34" t="e">
        <f t="shared" si="30"/>
        <v>#REF!</v>
      </c>
      <c r="J325" s="59"/>
      <c r="K325" s="218"/>
      <c r="L325" s="25" t="str">
        <f>'Programe Budget 2073-74'!Q319</f>
        <v>का</v>
      </c>
    </row>
    <row r="326" spans="1:12">
      <c r="A326" s="25"/>
      <c r="B326" s="25"/>
      <c r="C326" s="29">
        <f>'Programe Budget 2073-74'!C320</f>
        <v>35</v>
      </c>
      <c r="D326" s="404" t="str">
        <f>'Programe Budget 2073-74'!D320</f>
        <v>जिल्ला कृषि बिकास कार्यालय, चितवन</v>
      </c>
      <c r="E326" s="34" t="e">
        <f>#REF!</f>
        <v>#REF!</v>
      </c>
      <c r="F326" s="434" t="e">
        <f t="shared" si="28"/>
        <v>#REF!</v>
      </c>
      <c r="G326" s="34" t="e">
        <f t="shared" si="29"/>
        <v>#REF!</v>
      </c>
      <c r="H326" s="727">
        <v>36.869999999999997</v>
      </c>
      <c r="I326" s="34" t="e">
        <f t="shared" si="30"/>
        <v>#REF!</v>
      </c>
      <c r="J326" s="59"/>
      <c r="K326" s="218"/>
      <c r="L326" s="25" t="str">
        <f>'Programe Budget 2073-74'!Q320</f>
        <v>का</v>
      </c>
    </row>
    <row r="327" spans="1:12">
      <c r="A327" s="25"/>
      <c r="B327" s="25"/>
      <c r="C327" s="29">
        <f>'Programe Budget 2073-74'!C321</f>
        <v>36</v>
      </c>
      <c r="D327" s="404" t="str">
        <f>'Programe Budget 2073-74'!D321</f>
        <v>जिल्ला कृषि बिकास कार्यालय, बारा</v>
      </c>
      <c r="E327" s="34" t="e">
        <f>#REF!</f>
        <v>#REF!</v>
      </c>
      <c r="F327" s="434" t="e">
        <f t="shared" si="28"/>
        <v>#REF!</v>
      </c>
      <c r="G327" s="34" t="e">
        <f t="shared" si="29"/>
        <v>#REF!</v>
      </c>
      <c r="H327" s="727">
        <v>100</v>
      </c>
      <c r="I327" s="34" t="e">
        <f t="shared" si="30"/>
        <v>#REF!</v>
      </c>
      <c r="J327" s="59"/>
      <c r="K327" s="218"/>
      <c r="L327" s="25" t="str">
        <f>'Programe Budget 2073-74'!Q321</f>
        <v>का</v>
      </c>
    </row>
    <row r="328" spans="1:12">
      <c r="A328" s="25"/>
      <c r="B328" s="25"/>
      <c r="C328" s="29">
        <f>'Programe Budget 2073-74'!C322</f>
        <v>37</v>
      </c>
      <c r="D328" s="404" t="str">
        <f>'Programe Budget 2073-74'!D322</f>
        <v>जिल्ला कृषि बिकास कार्यालय, रौतहट</v>
      </c>
      <c r="E328" s="34" t="e">
        <f>#REF!</f>
        <v>#REF!</v>
      </c>
      <c r="F328" s="434" t="e">
        <f t="shared" si="28"/>
        <v>#REF!</v>
      </c>
      <c r="G328" s="34" t="e">
        <f t="shared" si="29"/>
        <v>#REF!</v>
      </c>
      <c r="H328" s="727">
        <v>0</v>
      </c>
      <c r="I328" s="34" t="e">
        <f t="shared" si="30"/>
        <v>#REF!</v>
      </c>
      <c r="J328" s="59"/>
      <c r="K328" s="218"/>
      <c r="L328" s="25" t="str">
        <f>'Programe Budget 2073-74'!Q322</f>
        <v>का</v>
      </c>
    </row>
    <row r="329" spans="1:12">
      <c r="A329" s="25"/>
      <c r="B329" s="25"/>
      <c r="C329" s="29">
        <f>'Programe Budget 2073-74'!C323</f>
        <v>38</v>
      </c>
      <c r="D329" s="404" t="str">
        <f>'Programe Budget 2073-74'!D323</f>
        <v>जिल्ला कृषि विकास कार्यालय, मकवानपुर</v>
      </c>
      <c r="E329" s="34" t="e">
        <f>#REF!</f>
        <v>#REF!</v>
      </c>
      <c r="F329" s="434" t="e">
        <f t="shared" si="28"/>
        <v>#REF!</v>
      </c>
      <c r="G329" s="34" t="e">
        <f t="shared" si="29"/>
        <v>#REF!</v>
      </c>
      <c r="H329" s="727">
        <v>100</v>
      </c>
      <c r="I329" s="34" t="e">
        <f t="shared" si="30"/>
        <v>#REF!</v>
      </c>
      <c r="J329" s="59"/>
      <c r="K329" s="218"/>
      <c r="L329" s="25" t="str">
        <f>'Programe Budget 2073-74'!Q323</f>
        <v>का</v>
      </c>
    </row>
    <row r="330" spans="1:12">
      <c r="A330" s="25"/>
      <c r="B330" s="25"/>
      <c r="C330" s="29">
        <f>'Programe Budget 2073-74'!C324</f>
        <v>39</v>
      </c>
      <c r="D330" s="404" t="str">
        <f>'Programe Budget 2073-74'!D324</f>
        <v>जिल्ला कृषि विकास कार्यालय, काभ्रेपलाञ्चोक</v>
      </c>
      <c r="E330" s="34" t="e">
        <f>#REF!</f>
        <v>#REF!</v>
      </c>
      <c r="F330" s="434" t="e">
        <f t="shared" si="28"/>
        <v>#REF!</v>
      </c>
      <c r="G330" s="34" t="e">
        <f t="shared" si="29"/>
        <v>#REF!</v>
      </c>
      <c r="H330" s="727">
        <v>100</v>
      </c>
      <c r="I330" s="34" t="e">
        <f t="shared" si="30"/>
        <v>#REF!</v>
      </c>
      <c r="J330" s="59"/>
      <c r="K330" s="218"/>
      <c r="L330" s="25" t="str">
        <f>'Programe Budget 2073-74'!Q324</f>
        <v>का</v>
      </c>
    </row>
    <row r="331" spans="1:12">
      <c r="A331" s="25"/>
      <c r="B331" s="25"/>
      <c r="C331" s="29">
        <f>'Programe Budget 2073-74'!C325</f>
        <v>40</v>
      </c>
      <c r="D331" s="404" t="str">
        <f>'Programe Budget 2073-74'!D325</f>
        <v>जिल्ला कृषि विकास कार्यालय, काठमाण्डौ</v>
      </c>
      <c r="E331" s="34" t="e">
        <f>#REF!</f>
        <v>#REF!</v>
      </c>
      <c r="F331" s="434" t="e">
        <f t="shared" si="28"/>
        <v>#REF!</v>
      </c>
      <c r="G331" s="34" t="e">
        <f t="shared" si="29"/>
        <v>#REF!</v>
      </c>
      <c r="H331" s="727">
        <v>59.55</v>
      </c>
      <c r="I331" s="34" t="e">
        <f t="shared" si="30"/>
        <v>#REF!</v>
      </c>
      <c r="J331" s="59"/>
      <c r="K331" s="218"/>
      <c r="L331" s="25" t="str">
        <f>'Programe Budget 2073-74'!Q325</f>
        <v>का</v>
      </c>
    </row>
    <row r="332" spans="1:12">
      <c r="A332" s="25"/>
      <c r="B332" s="25"/>
      <c r="C332" s="29">
        <f>'Programe Budget 2073-74'!C326</f>
        <v>41</v>
      </c>
      <c r="D332" s="404" t="str">
        <f>'Programe Budget 2073-74'!D326</f>
        <v>जिल्ला कृषि विकास कार्यालय, र्सलाही</v>
      </c>
      <c r="E332" s="34" t="e">
        <f>#REF!</f>
        <v>#REF!</v>
      </c>
      <c r="F332" s="434" t="e">
        <f t="shared" si="28"/>
        <v>#REF!</v>
      </c>
      <c r="G332" s="34" t="e">
        <f t="shared" si="29"/>
        <v>#REF!</v>
      </c>
      <c r="H332" s="727">
        <v>80.849999999999994</v>
      </c>
      <c r="I332" s="34" t="e">
        <f t="shared" si="30"/>
        <v>#REF!</v>
      </c>
      <c r="J332" s="59"/>
      <c r="K332" s="218"/>
      <c r="L332" s="25" t="str">
        <f>'Programe Budget 2073-74'!Q326</f>
        <v>का</v>
      </c>
    </row>
    <row r="333" spans="1:12">
      <c r="A333" s="25"/>
      <c r="B333" s="25"/>
      <c r="C333" s="29">
        <f>'Programe Budget 2073-74'!C327</f>
        <v>42</v>
      </c>
      <c r="D333" s="404" t="str">
        <f>'Programe Budget 2073-74'!D327</f>
        <v>जिल्ला कृषि विकास कार्यालय, धनुषा</v>
      </c>
      <c r="E333" s="34" t="e">
        <f>#REF!</f>
        <v>#REF!</v>
      </c>
      <c r="F333" s="434" t="e">
        <f t="shared" si="28"/>
        <v>#REF!</v>
      </c>
      <c r="G333" s="34" t="e">
        <f t="shared" si="29"/>
        <v>#REF!</v>
      </c>
      <c r="H333" s="727">
        <v>85.69</v>
      </c>
      <c r="I333" s="34" t="e">
        <f t="shared" si="30"/>
        <v>#REF!</v>
      </c>
      <c r="J333" s="59"/>
      <c r="K333" s="218"/>
      <c r="L333" s="25" t="str">
        <f>'Programe Budget 2073-74'!Q327</f>
        <v>का</v>
      </c>
    </row>
    <row r="334" spans="1:12">
      <c r="A334" s="25"/>
      <c r="B334" s="25"/>
      <c r="C334" s="29">
        <f>'Programe Budget 2073-74'!C328</f>
        <v>43</v>
      </c>
      <c r="D334" s="404" t="str">
        <f>'Programe Budget 2073-74'!D328</f>
        <v>जिल्ला कृषि विकास कार्यालय, दोलखा</v>
      </c>
      <c r="E334" s="34" t="e">
        <f>#REF!</f>
        <v>#REF!</v>
      </c>
      <c r="F334" s="434" t="e">
        <f t="shared" si="28"/>
        <v>#REF!</v>
      </c>
      <c r="G334" s="34" t="e">
        <f t="shared" si="29"/>
        <v>#REF!</v>
      </c>
      <c r="H334" s="727">
        <v>100</v>
      </c>
      <c r="I334" s="34" t="e">
        <f t="shared" si="30"/>
        <v>#REF!</v>
      </c>
      <c r="J334" s="59"/>
      <c r="K334" s="218"/>
      <c r="L334" s="25" t="str">
        <f>'Programe Budget 2073-74'!Q328</f>
        <v>का</v>
      </c>
    </row>
    <row r="335" spans="1:12">
      <c r="A335" s="25"/>
      <c r="B335" s="25"/>
      <c r="C335" s="29">
        <f>'Programe Budget 2073-74'!C329</f>
        <v>44</v>
      </c>
      <c r="D335" s="404" t="str">
        <f>'Programe Budget 2073-74'!D329</f>
        <v>जिल्ला कृषि विकास कार्यालय, म्याग्दी</v>
      </c>
      <c r="E335" s="34" t="e">
        <f>#REF!</f>
        <v>#REF!</v>
      </c>
      <c r="F335" s="434" t="e">
        <f t="shared" si="28"/>
        <v>#REF!</v>
      </c>
      <c r="G335" s="34" t="e">
        <f t="shared" si="29"/>
        <v>#REF!</v>
      </c>
      <c r="H335" s="727">
        <v>70.599999999999994</v>
      </c>
      <c r="I335" s="34" t="e">
        <f t="shared" si="30"/>
        <v>#REF!</v>
      </c>
      <c r="J335" s="59"/>
      <c r="K335" s="218"/>
      <c r="L335" s="25" t="str">
        <f>'Programe Budget 2073-74'!Q329</f>
        <v>प</v>
      </c>
    </row>
    <row r="336" spans="1:12">
      <c r="A336" s="25"/>
      <c r="B336" s="25"/>
      <c r="C336" s="29">
        <f>'Programe Budget 2073-74'!C330</f>
        <v>45</v>
      </c>
      <c r="D336" s="404" t="str">
        <f>'Programe Budget 2073-74'!D330</f>
        <v>जिल्ला कृषि विकास कार्यालय, बागलुङ्ग</v>
      </c>
      <c r="E336" s="34" t="e">
        <f>#REF!</f>
        <v>#REF!</v>
      </c>
      <c r="F336" s="434" t="e">
        <f t="shared" si="28"/>
        <v>#REF!</v>
      </c>
      <c r="G336" s="34" t="e">
        <f t="shared" si="29"/>
        <v>#REF!</v>
      </c>
      <c r="H336" s="727">
        <v>80.400000000000006</v>
      </c>
      <c r="I336" s="34" t="e">
        <f t="shared" si="30"/>
        <v>#REF!</v>
      </c>
      <c r="J336" s="59"/>
      <c r="K336" s="218"/>
      <c r="L336" s="25" t="str">
        <f>'Programe Budget 2073-74'!Q330</f>
        <v>प</v>
      </c>
    </row>
    <row r="337" spans="1:12">
      <c r="A337" s="25"/>
      <c r="B337" s="25"/>
      <c r="C337" s="29">
        <f>'Programe Budget 2073-74'!C331</f>
        <v>46</v>
      </c>
      <c r="D337" s="404" t="str">
        <f>'Programe Budget 2073-74'!D331</f>
        <v>जिल्ला कृषि विकास कार्यालय, पर्वत</v>
      </c>
      <c r="E337" s="34" t="e">
        <f>#REF!</f>
        <v>#REF!</v>
      </c>
      <c r="F337" s="434" t="e">
        <f t="shared" si="28"/>
        <v>#REF!</v>
      </c>
      <c r="G337" s="34" t="e">
        <f t="shared" si="29"/>
        <v>#REF!</v>
      </c>
      <c r="H337" s="727">
        <v>97.3</v>
      </c>
      <c r="I337" s="34" t="e">
        <f t="shared" si="30"/>
        <v>#REF!</v>
      </c>
      <c r="J337" s="59"/>
      <c r="K337" s="218"/>
      <c r="L337" s="25" t="str">
        <f>'Programe Budget 2073-74'!Q331</f>
        <v>प</v>
      </c>
    </row>
    <row r="338" spans="1:12">
      <c r="A338" s="25"/>
      <c r="B338" s="25"/>
      <c r="C338" s="29">
        <f>'Programe Budget 2073-74'!C332</f>
        <v>47</v>
      </c>
      <c r="D338" s="404" t="str">
        <f>'Programe Budget 2073-74'!D332</f>
        <v>जिल्ला कृषि विकास कार्यालय, कास्की</v>
      </c>
      <c r="E338" s="34" t="e">
        <f>#REF!</f>
        <v>#REF!</v>
      </c>
      <c r="F338" s="434" t="e">
        <f t="shared" si="28"/>
        <v>#REF!</v>
      </c>
      <c r="G338" s="34" t="e">
        <f t="shared" si="29"/>
        <v>#REF!</v>
      </c>
      <c r="H338" s="727">
        <v>100</v>
      </c>
      <c r="I338" s="34" t="e">
        <f t="shared" si="30"/>
        <v>#REF!</v>
      </c>
      <c r="J338" s="59"/>
      <c r="K338" s="218"/>
      <c r="L338" s="25" t="str">
        <f>'Programe Budget 2073-74'!Q332</f>
        <v>प</v>
      </c>
    </row>
    <row r="339" spans="1:12">
      <c r="A339" s="25"/>
      <c r="B339" s="25"/>
      <c r="C339" s="29">
        <f>'Programe Budget 2073-74'!C333</f>
        <v>48</v>
      </c>
      <c r="D339" s="404" t="str">
        <f>'Programe Budget 2073-74'!D333</f>
        <v>जिल्ला कृषि विकास कार्यालय, तनहुँ</v>
      </c>
      <c r="E339" s="34" t="e">
        <f>#REF!</f>
        <v>#REF!</v>
      </c>
      <c r="F339" s="434" t="e">
        <f t="shared" si="28"/>
        <v>#REF!</v>
      </c>
      <c r="G339" s="34" t="e">
        <f t="shared" si="29"/>
        <v>#REF!</v>
      </c>
      <c r="H339" s="727">
        <v>92.2</v>
      </c>
      <c r="I339" s="34" t="e">
        <f t="shared" si="30"/>
        <v>#REF!</v>
      </c>
      <c r="J339" s="59"/>
      <c r="K339" s="218"/>
      <c r="L339" s="25" t="str">
        <f>'Programe Budget 2073-74'!Q333</f>
        <v>प</v>
      </c>
    </row>
    <row r="340" spans="1:12">
      <c r="A340" s="25"/>
      <c r="B340" s="25"/>
      <c r="C340" s="29">
        <f>'Programe Budget 2073-74'!C334</f>
        <v>49</v>
      </c>
      <c r="D340" s="404" t="str">
        <f>'Programe Budget 2073-74'!D334</f>
        <v>जिल्ला कृषि विकास कार्यालय, गोरखा</v>
      </c>
      <c r="E340" s="34" t="e">
        <f>#REF!</f>
        <v>#REF!</v>
      </c>
      <c r="F340" s="434" t="e">
        <f t="shared" si="28"/>
        <v>#REF!</v>
      </c>
      <c r="G340" s="34" t="e">
        <f t="shared" si="29"/>
        <v>#REF!</v>
      </c>
      <c r="H340" s="727">
        <v>100</v>
      </c>
      <c r="I340" s="34" t="e">
        <f t="shared" si="30"/>
        <v>#REF!</v>
      </c>
      <c r="J340" s="59"/>
      <c r="K340" s="218"/>
      <c r="L340" s="25" t="str">
        <f>'Programe Budget 2073-74'!Q334</f>
        <v>प</v>
      </c>
    </row>
    <row r="341" spans="1:12">
      <c r="A341" s="25"/>
      <c r="B341" s="25"/>
      <c r="C341" s="29">
        <f>'Programe Budget 2073-74'!C335</f>
        <v>50</v>
      </c>
      <c r="D341" s="404" t="str">
        <f>'Programe Budget 2073-74'!D335</f>
        <v>जिल्ला कृषि विकास कार्यालय, लमजुङ्ग</v>
      </c>
      <c r="E341" s="34" t="e">
        <f>#REF!</f>
        <v>#REF!</v>
      </c>
      <c r="F341" s="434" t="e">
        <f t="shared" si="28"/>
        <v>#REF!</v>
      </c>
      <c r="G341" s="34" t="e">
        <f t="shared" si="29"/>
        <v>#REF!</v>
      </c>
      <c r="H341" s="727">
        <v>95.5</v>
      </c>
      <c r="I341" s="34" t="e">
        <f t="shared" si="30"/>
        <v>#REF!</v>
      </c>
      <c r="J341" s="59"/>
      <c r="K341" s="218"/>
      <c r="L341" s="25" t="str">
        <f>'Programe Budget 2073-74'!Q335</f>
        <v>प</v>
      </c>
    </row>
    <row r="342" spans="1:12">
      <c r="A342" s="25"/>
      <c r="B342" s="25"/>
      <c r="C342" s="29">
        <f>'Programe Budget 2073-74'!C336</f>
        <v>51</v>
      </c>
      <c r="D342" s="404" t="str">
        <f>'Programe Budget 2073-74'!D336</f>
        <v>जिल्ला कृषि विकास कार्यालय, नवलपरासी</v>
      </c>
      <c r="E342" s="34" t="e">
        <f>#REF!</f>
        <v>#REF!</v>
      </c>
      <c r="F342" s="434" t="e">
        <f t="shared" si="28"/>
        <v>#REF!</v>
      </c>
      <c r="G342" s="34" t="e">
        <f t="shared" si="29"/>
        <v>#REF!</v>
      </c>
      <c r="H342" s="727">
        <v>83.6</v>
      </c>
      <c r="I342" s="34" t="e">
        <f t="shared" si="30"/>
        <v>#REF!</v>
      </c>
      <c r="J342" s="59"/>
      <c r="K342" s="218"/>
      <c r="L342" s="25" t="str">
        <f>'Programe Budget 2073-74'!Q336</f>
        <v>प</v>
      </c>
    </row>
    <row r="343" spans="1:12">
      <c r="A343" s="25"/>
      <c r="B343" s="25"/>
      <c r="C343" s="29">
        <f>'Programe Budget 2073-74'!C337</f>
        <v>52</v>
      </c>
      <c r="D343" s="404" t="str">
        <f>'Programe Budget 2073-74'!D337</f>
        <v>जिल्ला कृषि बिकास कार्यालय, कपिलवस्तु</v>
      </c>
      <c r="E343" s="34" t="e">
        <f>#REF!</f>
        <v>#REF!</v>
      </c>
      <c r="F343" s="434" t="e">
        <f t="shared" si="28"/>
        <v>#REF!</v>
      </c>
      <c r="G343" s="34" t="e">
        <f t="shared" si="29"/>
        <v>#REF!</v>
      </c>
      <c r="H343" s="727">
        <v>90</v>
      </c>
      <c r="I343" s="34" t="e">
        <f t="shared" si="30"/>
        <v>#REF!</v>
      </c>
      <c r="J343" s="59"/>
      <c r="K343" s="218"/>
      <c r="L343" s="25" t="str">
        <f>'Programe Budget 2073-74'!Q337</f>
        <v>प</v>
      </c>
    </row>
    <row r="344" spans="1:12">
      <c r="A344" s="25"/>
      <c r="B344" s="25"/>
      <c r="C344" s="29">
        <f>'Programe Budget 2073-74'!C338</f>
        <v>53</v>
      </c>
      <c r="D344" s="404" t="str">
        <f>'Programe Budget 2073-74'!D338</f>
        <v>जिल्ला कृषि बिकास कार्यालय, रुपन्देही</v>
      </c>
      <c r="E344" s="34" t="e">
        <f>#REF!</f>
        <v>#REF!</v>
      </c>
      <c r="F344" s="434" t="e">
        <f t="shared" si="28"/>
        <v>#REF!</v>
      </c>
      <c r="G344" s="34" t="e">
        <f t="shared" si="29"/>
        <v>#REF!</v>
      </c>
      <c r="H344" s="727">
        <v>100</v>
      </c>
      <c r="I344" s="34" t="e">
        <f t="shared" si="30"/>
        <v>#REF!</v>
      </c>
      <c r="J344" s="59"/>
      <c r="K344" s="218"/>
      <c r="L344" s="25" t="str">
        <f>'Programe Budget 2073-74'!Q338</f>
        <v>प</v>
      </c>
    </row>
    <row r="345" spans="1:12">
      <c r="A345" s="25"/>
      <c r="B345" s="25"/>
      <c r="C345" s="29">
        <f>'Programe Budget 2073-74'!C339</f>
        <v>54</v>
      </c>
      <c r="D345" s="404" t="str">
        <f>'Programe Budget 2073-74'!D339</f>
        <v>जिल्ला कृषि बिकास कार्यालय, गुल्मी</v>
      </c>
      <c r="E345" s="34" t="e">
        <f>#REF!</f>
        <v>#REF!</v>
      </c>
      <c r="F345" s="434" t="e">
        <f t="shared" si="28"/>
        <v>#REF!</v>
      </c>
      <c r="G345" s="34" t="e">
        <f t="shared" si="29"/>
        <v>#REF!</v>
      </c>
      <c r="H345" s="727">
        <v>68.900000000000006</v>
      </c>
      <c r="I345" s="34" t="e">
        <f t="shared" si="30"/>
        <v>#REF!</v>
      </c>
      <c r="J345" s="59"/>
      <c r="K345" s="218"/>
      <c r="L345" s="25" t="str">
        <f>'Programe Budget 2073-74'!Q339</f>
        <v>प</v>
      </c>
    </row>
    <row r="346" spans="1:12">
      <c r="A346" s="25"/>
      <c r="B346" s="25"/>
      <c r="C346" s="29">
        <f>'Programe Budget 2073-74'!C340</f>
        <v>55</v>
      </c>
      <c r="D346" s="404" t="str">
        <f>'Programe Budget 2073-74'!D340</f>
        <v>जिल्ला कृषि बिकास कार्यालय, अर्घाँखाँची</v>
      </c>
      <c r="E346" s="34" t="e">
        <f>#REF!</f>
        <v>#REF!</v>
      </c>
      <c r="F346" s="434" t="e">
        <f t="shared" si="28"/>
        <v>#REF!</v>
      </c>
      <c r="G346" s="34" t="e">
        <f t="shared" si="29"/>
        <v>#REF!</v>
      </c>
      <c r="H346" s="727">
        <v>100</v>
      </c>
      <c r="I346" s="34" t="e">
        <f t="shared" si="30"/>
        <v>#REF!</v>
      </c>
      <c r="J346" s="59"/>
      <c r="K346" s="218"/>
      <c r="L346" s="25" t="str">
        <f>'Programe Budget 2073-74'!Q340</f>
        <v>प</v>
      </c>
    </row>
    <row r="347" spans="1:12">
      <c r="A347" s="25"/>
      <c r="B347" s="25"/>
      <c r="C347" s="29">
        <f>'Programe Budget 2073-74'!C341</f>
        <v>56</v>
      </c>
      <c r="D347" s="404" t="str">
        <f>'Programe Budget 2073-74'!D341</f>
        <v>जिल्ला कृषि बिकास कार्यालय, पाल्पा</v>
      </c>
      <c r="E347" s="34" t="e">
        <f>#REF!</f>
        <v>#REF!</v>
      </c>
      <c r="F347" s="434" t="e">
        <f t="shared" si="28"/>
        <v>#REF!</v>
      </c>
      <c r="G347" s="34" t="e">
        <f t="shared" si="29"/>
        <v>#REF!</v>
      </c>
      <c r="H347" s="727">
        <v>100</v>
      </c>
      <c r="I347" s="34" t="e">
        <f t="shared" si="30"/>
        <v>#REF!</v>
      </c>
      <c r="J347" s="59"/>
      <c r="K347" s="218"/>
      <c r="L347" s="25" t="str">
        <f>'Programe Budget 2073-74'!Q341</f>
        <v>प</v>
      </c>
    </row>
    <row r="348" spans="1:12">
      <c r="A348" s="272"/>
      <c r="B348" s="272"/>
      <c r="C348" s="331">
        <f>'Programe Budget 2073-74'!C342</f>
        <v>57</v>
      </c>
      <c r="D348" s="406" t="str">
        <f>'Programe Budget 2073-74'!D342</f>
        <v>जिल्ला कृषि बिकास कार्यालय, स्याङ्गजा</v>
      </c>
      <c r="E348" s="34" t="e">
        <f>#REF!</f>
        <v>#REF!</v>
      </c>
      <c r="F348" s="436" t="e">
        <f t="shared" si="28"/>
        <v>#REF!</v>
      </c>
      <c r="G348" s="88" t="e">
        <f t="shared" si="29"/>
        <v>#REF!</v>
      </c>
      <c r="H348" s="727">
        <v>100</v>
      </c>
      <c r="I348" s="88" t="e">
        <f t="shared" si="30"/>
        <v>#REF!</v>
      </c>
      <c r="J348" s="58"/>
      <c r="K348" s="368"/>
      <c r="L348" s="272" t="str">
        <f>'Programe Budget 2073-74'!Q342</f>
        <v>प</v>
      </c>
    </row>
    <row r="349" spans="1:12">
      <c r="A349" s="25"/>
      <c r="B349" s="25"/>
      <c r="C349" s="29">
        <f>'Programe Budget 2073-74'!C343</f>
        <v>58</v>
      </c>
      <c r="D349" s="404" t="str">
        <f>'Programe Budget 2073-74'!D343</f>
        <v xml:space="preserve">जिल्ला कृषि बिकास कार्यालय, कालिकोट </v>
      </c>
      <c r="E349" s="34" t="e">
        <f>#REF!</f>
        <v>#REF!</v>
      </c>
      <c r="F349" s="434" t="e">
        <f t="shared" si="28"/>
        <v>#REF!</v>
      </c>
      <c r="G349" s="34" t="e">
        <f t="shared" si="29"/>
        <v>#REF!</v>
      </c>
      <c r="H349" s="727">
        <v>100</v>
      </c>
      <c r="I349" s="34" t="e">
        <f t="shared" si="30"/>
        <v>#REF!</v>
      </c>
      <c r="J349" s="59"/>
      <c r="K349" s="218"/>
      <c r="L349" s="25" t="str">
        <f>'Programe Budget 2073-74'!Q343</f>
        <v>सु</v>
      </c>
    </row>
    <row r="350" spans="1:12">
      <c r="A350" s="25"/>
      <c r="B350" s="25"/>
      <c r="C350" s="29">
        <f>'Programe Budget 2073-74'!C344</f>
        <v>59</v>
      </c>
      <c r="D350" s="404" t="str">
        <f>'Programe Budget 2073-74'!D344</f>
        <v>जिल्ला कृषि बिकास कार्यालय, जुम्ला</v>
      </c>
      <c r="E350" s="34" t="e">
        <f>#REF!</f>
        <v>#REF!</v>
      </c>
      <c r="F350" s="434" t="e">
        <f t="shared" si="28"/>
        <v>#REF!</v>
      </c>
      <c r="G350" s="34" t="e">
        <f t="shared" si="29"/>
        <v>#REF!</v>
      </c>
      <c r="H350" s="727">
        <v>100</v>
      </c>
      <c r="I350" s="34" t="e">
        <f t="shared" si="30"/>
        <v>#REF!</v>
      </c>
      <c r="J350" s="59"/>
      <c r="K350" s="218"/>
      <c r="L350" s="25" t="str">
        <f>'Programe Budget 2073-74'!Q344</f>
        <v>सु</v>
      </c>
    </row>
    <row r="351" spans="1:12">
      <c r="A351" s="25"/>
      <c r="B351" s="25"/>
      <c r="C351" s="29">
        <f>'Programe Budget 2073-74'!C345</f>
        <v>60</v>
      </c>
      <c r="D351" s="404" t="str">
        <f>'Programe Budget 2073-74'!D345</f>
        <v>जिल्ला कृषि बिकास कार्यालय, रुकुम</v>
      </c>
      <c r="E351" s="34" t="e">
        <f>#REF!</f>
        <v>#REF!</v>
      </c>
      <c r="F351" s="434" t="e">
        <f t="shared" si="28"/>
        <v>#REF!</v>
      </c>
      <c r="G351" s="34" t="e">
        <f t="shared" si="29"/>
        <v>#REF!</v>
      </c>
      <c r="H351" s="727">
        <v>71</v>
      </c>
      <c r="I351" s="34" t="e">
        <f t="shared" si="30"/>
        <v>#REF!</v>
      </c>
      <c r="J351" s="59"/>
      <c r="K351" s="218"/>
      <c r="L351" s="25" t="str">
        <f>'Programe Budget 2073-74'!Q345</f>
        <v>सु</v>
      </c>
    </row>
    <row r="352" spans="1:12">
      <c r="A352" s="25"/>
      <c r="B352" s="25"/>
      <c r="C352" s="29">
        <f>'Programe Budget 2073-74'!C346</f>
        <v>61</v>
      </c>
      <c r="D352" s="404" t="str">
        <f>'Programe Budget 2073-74'!D346</f>
        <v>जिल्ला कृषि बिकास कार्यालय, दाङ्ग</v>
      </c>
      <c r="E352" s="34" t="e">
        <f>#REF!</f>
        <v>#REF!</v>
      </c>
      <c r="F352" s="434" t="e">
        <f t="shared" si="28"/>
        <v>#REF!</v>
      </c>
      <c r="G352" s="34" t="e">
        <f t="shared" si="29"/>
        <v>#REF!</v>
      </c>
      <c r="H352" s="727">
        <v>85</v>
      </c>
      <c r="I352" s="34" t="e">
        <f t="shared" si="30"/>
        <v>#REF!</v>
      </c>
      <c r="J352" s="59"/>
      <c r="K352" s="218"/>
      <c r="L352" s="25" t="str">
        <f>'Programe Budget 2073-74'!Q346</f>
        <v>सु</v>
      </c>
    </row>
    <row r="353" spans="1:12">
      <c r="A353" s="25"/>
      <c r="B353" s="25"/>
      <c r="C353" s="29">
        <f>'Programe Budget 2073-74'!C347</f>
        <v>62</v>
      </c>
      <c r="D353" s="404" t="str">
        <f>'Programe Budget 2073-74'!D347</f>
        <v>जिल्ला कृषि बिकास कार्यालय, राल्पा</v>
      </c>
      <c r="E353" s="34" t="e">
        <f>#REF!</f>
        <v>#REF!</v>
      </c>
      <c r="F353" s="434" t="e">
        <f t="shared" si="28"/>
        <v>#REF!</v>
      </c>
      <c r="G353" s="34" t="e">
        <f t="shared" si="29"/>
        <v>#REF!</v>
      </c>
      <c r="H353" s="727">
        <v>100</v>
      </c>
      <c r="I353" s="34" t="e">
        <f t="shared" si="30"/>
        <v>#REF!</v>
      </c>
      <c r="J353" s="59"/>
      <c r="K353" s="218"/>
      <c r="L353" s="25" t="str">
        <f>'Programe Budget 2073-74'!Q347</f>
        <v>सु</v>
      </c>
    </row>
    <row r="354" spans="1:12">
      <c r="A354" s="25"/>
      <c r="B354" s="25"/>
      <c r="C354" s="29">
        <f>'Programe Budget 2073-74'!C348</f>
        <v>63</v>
      </c>
      <c r="D354" s="404" t="str">
        <f>'Programe Budget 2073-74'!D348</f>
        <v>जिल्ला कृषि बिकास कार्यालय, प्यूठान</v>
      </c>
      <c r="E354" s="34" t="e">
        <f>#REF!</f>
        <v>#REF!</v>
      </c>
      <c r="F354" s="434" t="e">
        <f t="shared" si="28"/>
        <v>#REF!</v>
      </c>
      <c r="G354" s="34" t="e">
        <f t="shared" si="29"/>
        <v>#REF!</v>
      </c>
      <c r="H354" s="727">
        <v>62</v>
      </c>
      <c r="I354" s="34" t="e">
        <f t="shared" si="30"/>
        <v>#REF!</v>
      </c>
      <c r="J354" s="59"/>
      <c r="K354" s="218"/>
      <c r="L354" s="25" t="str">
        <f>'Programe Budget 2073-74'!Q348</f>
        <v>सु</v>
      </c>
    </row>
    <row r="355" spans="1:12">
      <c r="A355" s="25"/>
      <c r="B355" s="25"/>
      <c r="C355" s="29">
        <f>'Programe Budget 2073-74'!C349</f>
        <v>64</v>
      </c>
      <c r="D355" s="404" t="str">
        <f>'Programe Budget 2073-74'!D349</f>
        <v>जिल्ला कृषि बिकास कार्यालय, सल्यान</v>
      </c>
      <c r="E355" s="34" t="e">
        <f>#REF!</f>
        <v>#REF!</v>
      </c>
      <c r="F355" s="434" t="e">
        <f t="shared" si="28"/>
        <v>#REF!</v>
      </c>
      <c r="G355" s="34" t="e">
        <f t="shared" si="29"/>
        <v>#REF!</v>
      </c>
      <c r="H355" s="727">
        <v>97</v>
      </c>
      <c r="I355" s="34" t="e">
        <f t="shared" si="30"/>
        <v>#REF!</v>
      </c>
      <c r="J355" s="59"/>
      <c r="K355" s="218"/>
      <c r="L355" s="25" t="str">
        <f>'Programe Budget 2073-74'!Q349</f>
        <v>सु</v>
      </c>
    </row>
    <row r="356" spans="1:12">
      <c r="A356" s="25"/>
      <c r="B356" s="25"/>
      <c r="C356" s="29">
        <f>'Programe Budget 2073-74'!C350</f>
        <v>65</v>
      </c>
      <c r="D356" s="404" t="str">
        <f>'Programe Budget 2073-74'!D350</f>
        <v>जिल्ला कृषि बिकास कार्यालय, बर्दिया</v>
      </c>
      <c r="E356" s="34" t="e">
        <f>#REF!</f>
        <v>#REF!</v>
      </c>
      <c r="F356" s="434" t="e">
        <f t="shared" ref="F356:F369" si="31">E356</f>
        <v>#REF!</v>
      </c>
      <c r="G356" s="34" t="e">
        <f t="shared" ref="G356:G369" si="32">F356/$F$370*100</f>
        <v>#REF!</v>
      </c>
      <c r="H356" s="727">
        <v>92</v>
      </c>
      <c r="I356" s="34" t="e">
        <f t="shared" ref="I356:I369" si="33">H356*G356/100</f>
        <v>#REF!</v>
      </c>
      <c r="J356" s="59"/>
      <c r="K356" s="218"/>
      <c r="L356" s="25" t="str">
        <f>'Programe Budget 2073-74'!Q350</f>
        <v>सु</v>
      </c>
    </row>
    <row r="357" spans="1:12">
      <c r="A357" s="25"/>
      <c r="B357" s="25"/>
      <c r="C357" s="29">
        <f>'Programe Budget 2073-74'!C351</f>
        <v>66</v>
      </c>
      <c r="D357" s="404" t="str">
        <f>'Programe Budget 2073-74'!D351</f>
        <v>जिल्ला कृषि बिकास कार्यालय, बाँके</v>
      </c>
      <c r="E357" s="34" t="e">
        <f>#REF!</f>
        <v>#REF!</v>
      </c>
      <c r="F357" s="434" t="e">
        <f t="shared" si="31"/>
        <v>#REF!</v>
      </c>
      <c r="G357" s="34" t="e">
        <f t="shared" si="32"/>
        <v>#REF!</v>
      </c>
      <c r="H357" s="727">
        <v>97</v>
      </c>
      <c r="I357" s="34" t="e">
        <f t="shared" si="33"/>
        <v>#REF!</v>
      </c>
      <c r="J357" s="59"/>
      <c r="K357" s="218"/>
      <c r="L357" s="25" t="str">
        <f>'Programe Budget 2073-74'!Q351</f>
        <v>सु</v>
      </c>
    </row>
    <row r="358" spans="1:12">
      <c r="A358" s="25"/>
      <c r="B358" s="25"/>
      <c r="C358" s="29">
        <f>'Programe Budget 2073-74'!C352</f>
        <v>67</v>
      </c>
      <c r="D358" s="404" t="str">
        <f>'Programe Budget 2073-74'!D352</f>
        <v>जिल्ला कृषि बिकास कार्यालय, जाजरकोट</v>
      </c>
      <c r="E358" s="34" t="e">
        <f>#REF!</f>
        <v>#REF!</v>
      </c>
      <c r="F358" s="434" t="e">
        <f t="shared" si="31"/>
        <v>#REF!</v>
      </c>
      <c r="G358" s="34" t="e">
        <f t="shared" si="32"/>
        <v>#REF!</v>
      </c>
      <c r="H358" s="727">
        <v>89</v>
      </c>
      <c r="I358" s="34" t="e">
        <f t="shared" si="33"/>
        <v>#REF!</v>
      </c>
      <c r="J358" s="59"/>
      <c r="K358" s="218"/>
      <c r="L358" s="25" t="str">
        <f>'Programe Budget 2073-74'!Q352</f>
        <v>सु</v>
      </c>
    </row>
    <row r="359" spans="1:12">
      <c r="A359" s="25"/>
      <c r="B359" s="25"/>
      <c r="C359" s="29">
        <f>'Programe Budget 2073-74'!C353</f>
        <v>68</v>
      </c>
      <c r="D359" s="404" t="str">
        <f>'Programe Budget 2073-74'!D353</f>
        <v>जिल्ला कृषि बिकास कार्यालय, सुर्खेत</v>
      </c>
      <c r="E359" s="34" t="e">
        <f>#REF!</f>
        <v>#REF!</v>
      </c>
      <c r="F359" s="434" t="e">
        <f t="shared" si="31"/>
        <v>#REF!</v>
      </c>
      <c r="G359" s="34" t="e">
        <f t="shared" si="32"/>
        <v>#REF!</v>
      </c>
      <c r="H359" s="727">
        <v>28</v>
      </c>
      <c r="I359" s="34" t="e">
        <f t="shared" si="33"/>
        <v>#REF!</v>
      </c>
      <c r="J359" s="59"/>
      <c r="K359" s="218"/>
      <c r="L359" s="25" t="str">
        <f>'Programe Budget 2073-74'!Q353</f>
        <v>सु</v>
      </c>
    </row>
    <row r="360" spans="1:12">
      <c r="A360" s="25"/>
      <c r="B360" s="25"/>
      <c r="C360" s="29">
        <f>'Programe Budget 2073-74'!C354</f>
        <v>69</v>
      </c>
      <c r="D360" s="404" t="str">
        <f>'Programe Budget 2073-74'!D354</f>
        <v>जिल्ला कृषि बिकास कार्यालय, दैलेख</v>
      </c>
      <c r="E360" s="34" t="e">
        <f>#REF!</f>
        <v>#REF!</v>
      </c>
      <c r="F360" s="434" t="e">
        <f t="shared" si="31"/>
        <v>#REF!</v>
      </c>
      <c r="G360" s="34" t="e">
        <f t="shared" si="32"/>
        <v>#REF!</v>
      </c>
      <c r="H360" s="727">
        <v>100</v>
      </c>
      <c r="I360" s="34" t="e">
        <f t="shared" si="33"/>
        <v>#REF!</v>
      </c>
      <c r="J360" s="59"/>
      <c r="K360" s="218"/>
      <c r="L360" s="25" t="str">
        <f>'Programe Budget 2073-74'!Q354</f>
        <v>सु</v>
      </c>
    </row>
    <row r="361" spans="1:12">
      <c r="A361" s="82"/>
      <c r="B361" s="82"/>
      <c r="C361" s="330">
        <f>'Programe Budget 2073-74'!C355</f>
        <v>70</v>
      </c>
      <c r="D361" s="400" t="str">
        <f>'Programe Budget 2073-74'!D355</f>
        <v>जिल्ला कृषि बिकास कार्यालय, कैलाली</v>
      </c>
      <c r="E361" s="34" t="e">
        <f>#REF!</f>
        <v>#REF!</v>
      </c>
      <c r="F361" s="430" t="e">
        <f t="shared" si="31"/>
        <v>#REF!</v>
      </c>
      <c r="G361" s="30" t="e">
        <f t="shared" si="32"/>
        <v>#REF!</v>
      </c>
      <c r="H361" s="727">
        <v>97.64</v>
      </c>
      <c r="I361" s="30" t="e">
        <f t="shared" si="33"/>
        <v>#REF!</v>
      </c>
      <c r="J361" s="363"/>
      <c r="K361" s="367"/>
      <c r="L361" s="82" t="str">
        <f>'Programe Budget 2073-74'!Q355</f>
        <v>दि</v>
      </c>
    </row>
    <row r="362" spans="1:12">
      <c r="A362" s="25"/>
      <c r="B362" s="25"/>
      <c r="C362" s="29">
        <f>'Programe Budget 2073-74'!C356</f>
        <v>71</v>
      </c>
      <c r="D362" s="404" t="str">
        <f>'Programe Budget 2073-74'!D356</f>
        <v>जिल्ला कृषि बिकास कार्यालय, डोटी</v>
      </c>
      <c r="E362" s="34" t="e">
        <f>#REF!</f>
        <v>#REF!</v>
      </c>
      <c r="F362" s="434" t="e">
        <f t="shared" si="31"/>
        <v>#REF!</v>
      </c>
      <c r="G362" s="34" t="e">
        <f t="shared" si="32"/>
        <v>#REF!</v>
      </c>
      <c r="H362" s="727">
        <v>62.96</v>
      </c>
      <c r="I362" s="34" t="e">
        <f t="shared" si="33"/>
        <v>#REF!</v>
      </c>
      <c r="J362" s="59"/>
      <c r="K362" s="218"/>
      <c r="L362" s="25" t="str">
        <f>'Programe Budget 2073-74'!Q356</f>
        <v>दि</v>
      </c>
    </row>
    <row r="363" spans="1:12">
      <c r="A363" s="25"/>
      <c r="B363" s="25"/>
      <c r="C363" s="29">
        <f>'Programe Budget 2073-74'!C357</f>
        <v>72</v>
      </c>
      <c r="D363" s="404" t="str">
        <f>'Programe Budget 2073-74'!D357</f>
        <v>जिल्ला कृषि बिकास कार्यालय, डडेलधुरा</v>
      </c>
      <c r="E363" s="34" t="e">
        <f>#REF!</f>
        <v>#REF!</v>
      </c>
      <c r="F363" s="434" t="e">
        <f t="shared" si="31"/>
        <v>#REF!</v>
      </c>
      <c r="G363" s="34" t="e">
        <f t="shared" si="32"/>
        <v>#REF!</v>
      </c>
      <c r="H363" s="727">
        <v>6.6</v>
      </c>
      <c r="I363" s="34" t="e">
        <f t="shared" si="33"/>
        <v>#REF!</v>
      </c>
      <c r="J363" s="59"/>
      <c r="K363" s="218"/>
      <c r="L363" s="25" t="str">
        <f>'Programe Budget 2073-74'!Q357</f>
        <v>दि</v>
      </c>
    </row>
    <row r="364" spans="1:12">
      <c r="A364" s="25"/>
      <c r="B364" s="25"/>
      <c r="C364" s="29">
        <f>'Programe Budget 2073-74'!C358</f>
        <v>73</v>
      </c>
      <c r="D364" s="404" t="str">
        <f>'Programe Budget 2073-74'!D358</f>
        <v>जिल्ला कृषि बिकास कार्यालय, कञ्चनपुर</v>
      </c>
      <c r="E364" s="34" t="e">
        <f>#REF!</f>
        <v>#REF!</v>
      </c>
      <c r="F364" s="434" t="e">
        <f t="shared" si="31"/>
        <v>#REF!</v>
      </c>
      <c r="G364" s="34" t="e">
        <f t="shared" si="32"/>
        <v>#REF!</v>
      </c>
      <c r="H364" s="727">
        <v>86.57460682777139</v>
      </c>
      <c r="I364" s="34" t="e">
        <f t="shared" si="33"/>
        <v>#REF!</v>
      </c>
      <c r="J364" s="59"/>
      <c r="K364" s="218"/>
      <c r="L364" s="25" t="str">
        <f>'Programe Budget 2073-74'!Q358</f>
        <v>दि</v>
      </c>
    </row>
    <row r="365" spans="1:12">
      <c r="A365" s="25"/>
      <c r="B365" s="25"/>
      <c r="C365" s="29">
        <f>'Programe Budget 2073-74'!C359</f>
        <v>74</v>
      </c>
      <c r="D365" s="404" t="str">
        <f>'Programe Budget 2073-74'!D359</f>
        <v>जिल्ला कृषि बिकास कार्यालय, बैतडी</v>
      </c>
      <c r="E365" s="34" t="e">
        <f>#REF!</f>
        <v>#REF!</v>
      </c>
      <c r="F365" s="434" t="e">
        <f t="shared" si="31"/>
        <v>#REF!</v>
      </c>
      <c r="G365" s="34" t="e">
        <f t="shared" si="32"/>
        <v>#REF!</v>
      </c>
      <c r="H365" s="727">
        <v>95.76</v>
      </c>
      <c r="I365" s="34" t="e">
        <f t="shared" si="33"/>
        <v>#REF!</v>
      </c>
      <c r="J365" s="59"/>
      <c r="K365" s="218"/>
      <c r="L365" s="25" t="str">
        <f>'Programe Budget 2073-74'!Q359</f>
        <v>दि</v>
      </c>
    </row>
    <row r="366" spans="1:12">
      <c r="A366" s="25"/>
      <c r="B366" s="25"/>
      <c r="C366" s="29">
        <f>'Programe Budget 2073-74'!C360</f>
        <v>75</v>
      </c>
      <c r="D366" s="404" t="str">
        <f>'Programe Budget 2073-74'!D360</f>
        <v>जिल्ला कृषि बिकास कार्यालय, अछाम</v>
      </c>
      <c r="E366" s="34" t="e">
        <f>#REF!</f>
        <v>#REF!</v>
      </c>
      <c r="F366" s="434" t="e">
        <f t="shared" si="31"/>
        <v>#REF!</v>
      </c>
      <c r="G366" s="34" t="e">
        <f t="shared" si="32"/>
        <v>#REF!</v>
      </c>
      <c r="H366" s="727">
        <v>4.012448593975769</v>
      </c>
      <c r="I366" s="34" t="e">
        <f t="shared" si="33"/>
        <v>#REF!</v>
      </c>
      <c r="J366" s="59"/>
      <c r="K366" s="218"/>
      <c r="L366" s="25" t="str">
        <f>'Programe Budget 2073-74'!Q360</f>
        <v>दि</v>
      </c>
    </row>
    <row r="367" spans="1:12">
      <c r="A367" s="25"/>
      <c r="B367" s="25"/>
      <c r="C367" s="29">
        <f>'Programe Budget 2073-74'!C361</f>
        <v>76</v>
      </c>
      <c r="D367" s="404" t="str">
        <f>'Programe Budget 2073-74'!D361</f>
        <v>जिल्ला कृषि बिकास कार्यालय, दार्चुला</v>
      </c>
      <c r="E367" s="34" t="e">
        <f>#REF!</f>
        <v>#REF!</v>
      </c>
      <c r="F367" s="434" t="e">
        <f t="shared" si="31"/>
        <v>#REF!</v>
      </c>
      <c r="G367" s="34" t="e">
        <f t="shared" si="32"/>
        <v>#REF!</v>
      </c>
      <c r="H367" s="727">
        <v>4.0199999999999996</v>
      </c>
      <c r="I367" s="34" t="e">
        <f t="shared" si="33"/>
        <v>#REF!</v>
      </c>
      <c r="J367" s="59"/>
      <c r="K367" s="218"/>
      <c r="L367" s="25" t="str">
        <f>'Programe Budget 2073-74'!Q361</f>
        <v>दि</v>
      </c>
    </row>
    <row r="368" spans="1:12">
      <c r="A368" s="25"/>
      <c r="B368" s="25"/>
      <c r="C368" s="29">
        <f>'Programe Budget 2073-74'!C362</f>
        <v>77</v>
      </c>
      <c r="D368" s="404" t="str">
        <f>'Programe Budget 2073-74'!D362</f>
        <v>जिल्ला कृषि बिकास कार्यालय, सप्तरी</v>
      </c>
      <c r="E368" s="34" t="e">
        <f>#REF!</f>
        <v>#REF!</v>
      </c>
      <c r="F368" s="434" t="e">
        <f t="shared" si="31"/>
        <v>#REF!</v>
      </c>
      <c r="G368" s="34" t="e">
        <f t="shared" si="32"/>
        <v>#REF!</v>
      </c>
      <c r="H368" s="727">
        <v>76.67</v>
      </c>
      <c r="I368" s="34" t="e">
        <f t="shared" si="33"/>
        <v>#REF!</v>
      </c>
      <c r="J368" s="59"/>
      <c r="K368" s="218"/>
      <c r="L368" s="25" t="str">
        <f>'Programe Budget 2073-74'!Q363</f>
        <v>दि</v>
      </c>
    </row>
    <row r="369" spans="1:12">
      <c r="A369" s="25"/>
      <c r="B369" s="25"/>
      <c r="C369" s="29">
        <v>78</v>
      </c>
      <c r="D369" s="404" t="str">
        <f>'Programe Budget 2073-74'!D363</f>
        <v>जिल्ला कृषि बिकास कार्यालय, महोत्तरी</v>
      </c>
      <c r="E369" s="34" t="e">
        <f>#REF!</f>
        <v>#REF!</v>
      </c>
      <c r="F369" s="34" t="e">
        <f t="shared" si="31"/>
        <v>#REF!</v>
      </c>
      <c r="G369" s="34" t="e">
        <f t="shared" si="32"/>
        <v>#REF!</v>
      </c>
      <c r="H369" s="727">
        <v>21.9</v>
      </c>
      <c r="I369" s="34" t="e">
        <f t="shared" si="33"/>
        <v>#REF!</v>
      </c>
      <c r="J369" s="59"/>
      <c r="K369" s="218"/>
      <c r="L369" s="25"/>
    </row>
    <row r="370" spans="1:12">
      <c r="A370" s="25"/>
      <c r="B370" s="25"/>
      <c r="C370" s="29"/>
      <c r="D370" s="399" t="str">
        <f>'Programe Budget 2073-74'!D364</f>
        <v>बाली विकास कार्यक्रमको जम्मा</v>
      </c>
      <c r="E370" s="57" t="e">
        <f>SUM(E292:E368)</f>
        <v>#REF!</v>
      </c>
      <c r="F370" s="435" t="e">
        <f>SUM(F292:F368)</f>
        <v>#REF!</v>
      </c>
      <c r="G370" s="57" t="e">
        <f>SUM(G292:G368)</f>
        <v>#REF!</v>
      </c>
      <c r="H370" s="727"/>
      <c r="I370" s="57" t="e">
        <f>SUM(I292:I368)</f>
        <v>#REF!</v>
      </c>
      <c r="J370" s="59"/>
      <c r="K370" s="218"/>
      <c r="L370" s="25"/>
    </row>
    <row r="371" spans="1:12">
      <c r="A371" s="272"/>
      <c r="B371" s="14"/>
      <c r="C371" s="54"/>
      <c r="D371" s="402" t="s">
        <v>321</v>
      </c>
      <c r="E371" s="57" t="e">
        <f>E692</f>
        <v>#REF!</v>
      </c>
      <c r="F371" s="437" t="e">
        <f>F692</f>
        <v>#REF!</v>
      </c>
      <c r="G371" s="58" t="e">
        <f>F370/F371*100</f>
        <v>#REF!</v>
      </c>
      <c r="H371" s="727"/>
      <c r="I371" s="89" t="e">
        <f>I370*G371/100</f>
        <v>#REF!</v>
      </c>
      <c r="J371" s="58" t="e">
        <f>I371</f>
        <v>#REF!</v>
      </c>
      <c r="K371" s="368"/>
      <c r="L371" s="272"/>
    </row>
    <row r="372" spans="1:12">
      <c r="A372" s="1">
        <f>'Programe Budget 2073-74'!A365</f>
        <v>8</v>
      </c>
      <c r="B372" s="11" t="str">
        <f>'Programe Budget 2073-74'!B365</f>
        <v>312116-3/4</v>
      </c>
      <c r="C372" s="33"/>
      <c r="D372" s="399" t="str">
        <f>'Programe Budget 2073-74'!D365</f>
        <v xml:space="preserve">कृषि प्रसार तथा तालीम कार्यक्रम </v>
      </c>
      <c r="E372" s="57"/>
      <c r="F372" s="435"/>
      <c r="G372" s="59"/>
      <c r="H372" s="727"/>
      <c r="I372" s="34"/>
      <c r="J372" s="59"/>
      <c r="K372" s="218"/>
      <c r="L372" s="25" t="str">
        <f>'Programe Budget 2073-74'!Q365</f>
        <v>ना</v>
      </c>
    </row>
    <row r="373" spans="1:12">
      <c r="A373" s="82"/>
      <c r="B373" s="337"/>
      <c r="C373" s="330">
        <f>'Programe Budget 2073-74'!C366</f>
        <v>1</v>
      </c>
      <c r="D373" s="400" t="str">
        <f>'Programe Budget 2073-74'!D366</f>
        <v>कृषि तालिम निर्देशनालय, हरिहरभवन</v>
      </c>
      <c r="E373" s="34" t="e">
        <f>#REF!</f>
        <v>#REF!</v>
      </c>
      <c r="F373" s="430" t="e">
        <f t="shared" ref="F373:F379" si="34">E373</f>
        <v>#REF!</v>
      </c>
      <c r="G373" s="30" t="e">
        <f>F373/$F$380*100</f>
        <v>#REF!</v>
      </c>
      <c r="H373" s="727">
        <v>88.4</v>
      </c>
      <c r="I373" s="30" t="e">
        <f t="shared" ref="I373:I379" si="35">SUM(G373*H373/100)</f>
        <v>#REF!</v>
      </c>
      <c r="J373" s="363"/>
      <c r="K373" s="367"/>
      <c r="L373" s="82" t="str">
        <f>'Programe Budget 2073-74'!Q366</f>
        <v>नि</v>
      </c>
    </row>
    <row r="374" spans="1:12">
      <c r="A374" s="25"/>
      <c r="B374" s="11"/>
      <c r="C374" s="29">
        <f>'Programe Budget 2073-74'!C367</f>
        <v>2</v>
      </c>
      <c r="D374" s="404" t="str">
        <f>'Programe Budget 2073-74'!D367</f>
        <v>कृषि प्रसार निर्देशनालय, हरिहरभवन</v>
      </c>
      <c r="E374" s="34" t="e">
        <f>#REF!</f>
        <v>#REF!</v>
      </c>
      <c r="F374" s="434" t="e">
        <f t="shared" si="34"/>
        <v>#REF!</v>
      </c>
      <c r="G374" s="34" t="e">
        <f t="shared" ref="G374:G379" si="36">F374/$F$380*100</f>
        <v>#REF!</v>
      </c>
      <c r="H374" s="727">
        <v>88.6</v>
      </c>
      <c r="I374" s="34" t="e">
        <f t="shared" si="35"/>
        <v>#REF!</v>
      </c>
      <c r="J374" s="59"/>
      <c r="K374" s="218"/>
      <c r="L374" s="25" t="str">
        <f>'Programe Budget 2073-74'!Q367</f>
        <v>नि</v>
      </c>
    </row>
    <row r="375" spans="1:12">
      <c r="A375" s="25"/>
      <c r="B375" s="25"/>
      <c r="C375" s="29">
        <f>'Programe Budget 2073-74'!C368</f>
        <v>3</v>
      </c>
      <c r="D375" s="404" t="str">
        <f>'Programe Budget 2073-74'!D368</f>
        <v>क्षेत्रीय कृषि तालिम केन्द्र झुम्का, सुनसरी</v>
      </c>
      <c r="E375" s="34" t="e">
        <f>#REF!</f>
        <v>#REF!</v>
      </c>
      <c r="F375" s="434" t="e">
        <f t="shared" si="34"/>
        <v>#REF!</v>
      </c>
      <c r="G375" s="34" t="e">
        <f t="shared" si="36"/>
        <v>#REF!</v>
      </c>
      <c r="H375" s="727">
        <v>81.040000000000006</v>
      </c>
      <c r="I375" s="34" t="e">
        <f t="shared" si="35"/>
        <v>#REF!</v>
      </c>
      <c r="J375" s="59"/>
      <c r="K375" s="218"/>
      <c r="L375" s="25" t="str">
        <f>'Programe Budget 2073-74'!Q368</f>
        <v>नि</v>
      </c>
    </row>
    <row r="376" spans="1:12">
      <c r="A376" s="25"/>
      <c r="B376" s="25"/>
      <c r="C376" s="29">
        <f>'Programe Budget 2073-74'!C369</f>
        <v>4</v>
      </c>
      <c r="D376" s="404" t="str">
        <f>'Programe Budget 2073-74'!D369</f>
        <v>क्षेत्रीय कृषि तालिम केन्द्र, नक्टाझिज, धनुषा</v>
      </c>
      <c r="E376" s="34" t="e">
        <f>#REF!</f>
        <v>#REF!</v>
      </c>
      <c r="F376" s="434" t="e">
        <f t="shared" si="34"/>
        <v>#REF!</v>
      </c>
      <c r="G376" s="34" t="e">
        <f t="shared" si="36"/>
        <v>#REF!</v>
      </c>
      <c r="H376" s="727">
        <v>71.2</v>
      </c>
      <c r="I376" s="34" t="e">
        <f t="shared" si="35"/>
        <v>#REF!</v>
      </c>
      <c r="J376" s="59"/>
      <c r="K376" s="218"/>
      <c r="L376" s="25" t="str">
        <f>'Programe Budget 2073-74'!Q369</f>
        <v>नि</v>
      </c>
    </row>
    <row r="377" spans="1:12">
      <c r="A377" s="25"/>
      <c r="B377" s="25"/>
      <c r="C377" s="29">
        <f>'Programe Budget 2073-74'!C370</f>
        <v>5</v>
      </c>
      <c r="D377" s="404" t="str">
        <f>'Programe Budget 2073-74'!D370</f>
        <v>क्षेत्रीय कृषि तालिम केन्द्र, लुम्ले, कास्की</v>
      </c>
      <c r="E377" s="34" t="e">
        <f>#REF!</f>
        <v>#REF!</v>
      </c>
      <c r="F377" s="434" t="e">
        <f t="shared" si="34"/>
        <v>#REF!</v>
      </c>
      <c r="G377" s="34" t="e">
        <f t="shared" si="36"/>
        <v>#REF!</v>
      </c>
      <c r="H377" s="727">
        <v>77.02</v>
      </c>
      <c r="I377" s="34" t="e">
        <f t="shared" si="35"/>
        <v>#REF!</v>
      </c>
      <c r="J377" s="59"/>
      <c r="K377" s="218"/>
      <c r="L377" s="25" t="str">
        <f>'Programe Budget 2073-74'!Q370</f>
        <v>नि</v>
      </c>
    </row>
    <row r="378" spans="1:12">
      <c r="A378" s="25"/>
      <c r="B378" s="25"/>
      <c r="C378" s="29">
        <f>'Programe Budget 2073-74'!C371</f>
        <v>6</v>
      </c>
      <c r="D378" s="404" t="str">
        <f>'Programe Budget 2073-74'!D371</f>
        <v>क्षेत्रीय कृषि तालिम केन्द्र, खजुरा, बाँके</v>
      </c>
      <c r="E378" s="34" t="e">
        <f>#REF!</f>
        <v>#REF!</v>
      </c>
      <c r="F378" s="434" t="e">
        <f t="shared" si="34"/>
        <v>#REF!</v>
      </c>
      <c r="G378" s="34" t="e">
        <f t="shared" si="36"/>
        <v>#REF!</v>
      </c>
      <c r="H378" s="727">
        <v>84.58</v>
      </c>
      <c r="I378" s="34" t="e">
        <f t="shared" si="35"/>
        <v>#REF!</v>
      </c>
      <c r="J378" s="59"/>
      <c r="K378" s="218"/>
      <c r="L378" s="25" t="str">
        <f>'Programe Budget 2073-74'!Q371</f>
        <v>नि</v>
      </c>
    </row>
    <row r="379" spans="1:12">
      <c r="A379" s="25"/>
      <c r="B379" s="25"/>
      <c r="C379" s="29">
        <f>'Programe Budget 2073-74'!C372</f>
        <v>7</v>
      </c>
      <c r="D379" s="404" t="str">
        <f>'Programe Budget 2073-74'!D372</f>
        <v>क्षेत्रीय कृषि तालिम केन्द, सुन्दरपुर, कन्चनपुर</v>
      </c>
      <c r="E379" s="34" t="e">
        <f>#REF!</f>
        <v>#REF!</v>
      </c>
      <c r="F379" s="434" t="e">
        <f t="shared" si="34"/>
        <v>#REF!</v>
      </c>
      <c r="G379" s="34" t="e">
        <f t="shared" si="36"/>
        <v>#REF!</v>
      </c>
      <c r="H379" s="727">
        <v>90.53</v>
      </c>
      <c r="I379" s="34" t="e">
        <f t="shared" si="35"/>
        <v>#REF!</v>
      </c>
      <c r="J379" s="59"/>
      <c r="K379" s="218"/>
      <c r="L379" s="25" t="str">
        <f>'Programe Budget 2073-74'!Q372</f>
        <v>नि</v>
      </c>
    </row>
    <row r="380" spans="1:12">
      <c r="A380" s="25"/>
      <c r="B380" s="25"/>
      <c r="C380" s="33"/>
      <c r="D380" s="399" t="str">
        <f>'Programe Budget 2073-74'!D373</f>
        <v>७ कार्यालयहरूको जम्मा</v>
      </c>
      <c r="E380" s="57" t="e">
        <f>SUM(E373:E379)</f>
        <v>#REF!</v>
      </c>
      <c r="F380" s="435" t="e">
        <f>SUM(F373:F379)</f>
        <v>#REF!</v>
      </c>
      <c r="G380" s="57" t="e">
        <f>SUM(G373:G379)</f>
        <v>#REF!</v>
      </c>
      <c r="H380" s="727"/>
      <c r="I380" s="57" t="e">
        <f>SUM(I373:I379)</f>
        <v>#REF!</v>
      </c>
      <c r="J380" s="57"/>
      <c r="K380" s="218"/>
      <c r="L380" s="25"/>
    </row>
    <row r="381" spans="1:12">
      <c r="A381" s="25"/>
      <c r="B381" s="25"/>
      <c r="C381" s="33"/>
      <c r="D381" s="401" t="s">
        <v>321</v>
      </c>
      <c r="E381" s="57" t="e">
        <f>E692</f>
        <v>#REF!</v>
      </c>
      <c r="F381" s="435" t="e">
        <f>F692</f>
        <v>#REF!</v>
      </c>
      <c r="G381" s="59" t="e">
        <f>F380/F381*100</f>
        <v>#REF!</v>
      </c>
      <c r="H381" s="727"/>
      <c r="I381" s="57" t="e">
        <f>I380*G381/100</f>
        <v>#REF!</v>
      </c>
      <c r="J381" s="59" t="e">
        <f>I381</f>
        <v>#REF!</v>
      </c>
      <c r="K381" s="218"/>
      <c r="L381" s="25"/>
    </row>
    <row r="382" spans="1:12">
      <c r="A382" s="1">
        <f>'Programe Budget 2073-74'!A374</f>
        <v>9</v>
      </c>
      <c r="B382" s="11" t="str">
        <f>'Programe Budget 2073-74'!B374</f>
        <v>312117-3/4</v>
      </c>
      <c r="C382" s="33">
        <f>'Programe Budget 2073-74'!C374</f>
        <v>9</v>
      </c>
      <c r="D382" s="392" t="str">
        <f>'Programe Budget 2073-74'!D374</f>
        <v>समूदाय व्यवस्थित सिंचित कृषि क्षेत्र आयोजना कार्यक्रम</v>
      </c>
      <c r="E382" s="57"/>
      <c r="F382" s="435"/>
      <c r="G382" s="59"/>
      <c r="H382" s="727"/>
      <c r="I382" s="57"/>
      <c r="J382" s="59"/>
      <c r="K382" s="218"/>
      <c r="L382" s="25" t="str">
        <f>'Programe Budget 2073-74'!Q374</f>
        <v>ना</v>
      </c>
    </row>
    <row r="383" spans="1:12">
      <c r="A383" s="25"/>
      <c r="B383" s="280"/>
      <c r="C383" s="29">
        <f>'Programe Budget 2073-74'!C375</f>
        <v>1</v>
      </c>
      <c r="D383" s="404" t="str">
        <f>'Programe Budget 2073-74'!D375</f>
        <v xml:space="preserve">कृषि प्रसार निर्देशनालय, कार्यक्रम कार्यान्वयनर् इकाई </v>
      </c>
      <c r="E383" s="34" t="e">
        <f>#REF!</f>
        <v>#REF!</v>
      </c>
      <c r="F383" s="434" t="e">
        <f t="shared" ref="F383:F421" si="37">E383</f>
        <v>#REF!</v>
      </c>
      <c r="G383" s="34" t="e">
        <f t="shared" ref="G383:G421" si="38">SUM(F383/$F$422*100)</f>
        <v>#REF!</v>
      </c>
      <c r="H383" s="727">
        <v>18.78</v>
      </c>
      <c r="I383" s="34" t="e">
        <f>SUM(G383*H383/100)</f>
        <v>#REF!</v>
      </c>
      <c r="J383" s="59"/>
      <c r="K383" s="218"/>
      <c r="L383" s="25" t="str">
        <f>'Programe Budget 2073-74'!Q375</f>
        <v>नि</v>
      </c>
    </row>
    <row r="384" spans="1:12">
      <c r="A384" s="25"/>
      <c r="B384" s="26"/>
      <c r="C384" s="29">
        <f>'Programe Budget 2073-74'!C376</f>
        <v>2</v>
      </c>
      <c r="D384" s="404" t="str">
        <f>'Programe Budget 2073-74'!D376</f>
        <v>क्षेत्रीय कृषि निर्देशनालय, बिराटनगर</v>
      </c>
      <c r="E384" s="34" t="e">
        <f>#REF!</f>
        <v>#REF!</v>
      </c>
      <c r="F384" s="434" t="e">
        <f t="shared" si="37"/>
        <v>#REF!</v>
      </c>
      <c r="G384" s="34" t="e">
        <f t="shared" si="38"/>
        <v>#REF!</v>
      </c>
      <c r="H384" s="727">
        <v>91.5</v>
      </c>
      <c r="I384" s="34" t="e">
        <f>SUM(G384*H384/100)</f>
        <v>#REF!</v>
      </c>
      <c r="J384" s="59"/>
      <c r="K384" s="218"/>
      <c r="L384" s="25" t="str">
        <f>'Programe Budget 2073-74'!Q376</f>
        <v>वि</v>
      </c>
    </row>
    <row r="385" spans="1:12">
      <c r="A385" s="25"/>
      <c r="B385" s="25"/>
      <c r="C385" s="29">
        <f>'Programe Budget 2073-74'!C377</f>
        <v>3</v>
      </c>
      <c r="D385" s="404" t="str">
        <f>'Programe Budget 2073-74'!D377</f>
        <v>क्षेत्रीय कृषि निर्देशनालय, हरिहरभवन</v>
      </c>
      <c r="E385" s="34" t="e">
        <f>#REF!</f>
        <v>#REF!</v>
      </c>
      <c r="F385" s="434" t="e">
        <f t="shared" si="37"/>
        <v>#REF!</v>
      </c>
      <c r="G385" s="34" t="e">
        <f t="shared" si="38"/>
        <v>#REF!</v>
      </c>
      <c r="H385" s="727">
        <v>100</v>
      </c>
      <c r="I385" s="34" t="e">
        <f>SUM(G385*H385/100)</f>
        <v>#REF!</v>
      </c>
      <c r="J385" s="59"/>
      <c r="K385" s="218"/>
      <c r="L385" s="25" t="str">
        <f>'Programe Budget 2073-74'!Q377</f>
        <v>का</v>
      </c>
    </row>
    <row r="386" spans="1:12">
      <c r="A386" s="25"/>
      <c r="B386" s="25"/>
      <c r="C386" s="29">
        <f>'Programe Budget 2073-74'!C378</f>
        <v>4</v>
      </c>
      <c r="D386" s="404" t="str">
        <f>'Programe Budget 2073-74'!D378</f>
        <v>जिल्ला कृषि बिकास कार्यालय, ताप्लेजुङ्ग</v>
      </c>
      <c r="E386" s="34" t="e">
        <f>#REF!</f>
        <v>#REF!</v>
      </c>
      <c r="F386" s="434" t="e">
        <f t="shared" si="37"/>
        <v>#REF!</v>
      </c>
      <c r="G386" s="34" t="e">
        <f t="shared" si="38"/>
        <v>#REF!</v>
      </c>
      <c r="H386" s="727">
        <v>100</v>
      </c>
      <c r="I386" s="34" t="e">
        <f t="shared" ref="I386:I403" si="39">SUM(G386*H386/100)</f>
        <v>#REF!</v>
      </c>
      <c r="J386" s="59"/>
      <c r="K386" s="374"/>
      <c r="L386" s="25" t="str">
        <f>'Programe Budget 2073-74'!Q378</f>
        <v>वि</v>
      </c>
    </row>
    <row r="387" spans="1:12">
      <c r="A387" s="25"/>
      <c r="B387" s="25"/>
      <c r="C387" s="29">
        <f>'Programe Budget 2073-74'!C379</f>
        <v>5</v>
      </c>
      <c r="D387" s="404" t="str">
        <f>'Programe Budget 2073-74'!D379</f>
        <v>जिल्ला कृषि बिकास कार्यालय, पाँचथर</v>
      </c>
      <c r="E387" s="34" t="e">
        <f>#REF!</f>
        <v>#REF!</v>
      </c>
      <c r="F387" s="434" t="e">
        <f t="shared" si="37"/>
        <v>#REF!</v>
      </c>
      <c r="G387" s="34" t="e">
        <f t="shared" si="38"/>
        <v>#REF!</v>
      </c>
      <c r="H387" s="727">
        <v>100</v>
      </c>
      <c r="I387" s="34" t="e">
        <f t="shared" si="39"/>
        <v>#REF!</v>
      </c>
      <c r="J387" s="59"/>
      <c r="K387" s="218"/>
      <c r="L387" s="25" t="str">
        <f>'Programe Budget 2073-74'!Q379</f>
        <v>वि</v>
      </c>
    </row>
    <row r="388" spans="1:12">
      <c r="A388" s="25"/>
      <c r="B388" s="25"/>
      <c r="C388" s="29">
        <f>'Programe Budget 2073-74'!C380</f>
        <v>6</v>
      </c>
      <c r="D388" s="404" t="str">
        <f>'Programe Budget 2073-74'!D380</f>
        <v>जिल्ला कृषि बिकास कार्यालय, इलाम</v>
      </c>
      <c r="E388" s="34" t="e">
        <f>#REF!</f>
        <v>#REF!</v>
      </c>
      <c r="F388" s="434" t="e">
        <f t="shared" si="37"/>
        <v>#REF!</v>
      </c>
      <c r="G388" s="34" t="e">
        <f t="shared" si="38"/>
        <v>#REF!</v>
      </c>
      <c r="H388" s="727">
        <v>80.98</v>
      </c>
      <c r="I388" s="34" t="e">
        <f t="shared" si="39"/>
        <v>#REF!</v>
      </c>
      <c r="J388" s="59"/>
      <c r="K388" s="218"/>
      <c r="L388" s="25" t="str">
        <f>'Programe Budget 2073-74'!Q380</f>
        <v>वि</v>
      </c>
    </row>
    <row r="389" spans="1:12">
      <c r="A389" s="25"/>
      <c r="B389" s="25"/>
      <c r="C389" s="29">
        <f>'Programe Budget 2073-74'!C381</f>
        <v>7</v>
      </c>
      <c r="D389" s="404" t="str">
        <f>'Programe Budget 2073-74'!D381</f>
        <v>जिल्ला कृषि बिकास कार्यालय, झापा</v>
      </c>
      <c r="E389" s="34" t="e">
        <f>#REF!</f>
        <v>#REF!</v>
      </c>
      <c r="F389" s="434" t="e">
        <f t="shared" si="37"/>
        <v>#REF!</v>
      </c>
      <c r="G389" s="34" t="e">
        <f t="shared" si="38"/>
        <v>#REF!</v>
      </c>
      <c r="H389" s="727">
        <v>82.27</v>
      </c>
      <c r="I389" s="34" t="e">
        <f t="shared" si="39"/>
        <v>#REF!</v>
      </c>
      <c r="J389" s="59"/>
      <c r="K389" s="218"/>
      <c r="L389" s="25" t="str">
        <f>'Programe Budget 2073-74'!Q381</f>
        <v>वि</v>
      </c>
    </row>
    <row r="390" spans="1:12">
      <c r="A390" s="25"/>
      <c r="B390" s="25"/>
      <c r="C390" s="29">
        <f>'Programe Budget 2073-74'!C382</f>
        <v>8</v>
      </c>
      <c r="D390" s="404" t="str">
        <f>'Programe Budget 2073-74'!D382</f>
        <v>जिल्ला कृषि बिकास कार्यालय, संखुवासभा</v>
      </c>
      <c r="E390" s="34" t="e">
        <f>#REF!</f>
        <v>#REF!</v>
      </c>
      <c r="F390" s="434" t="e">
        <f t="shared" si="37"/>
        <v>#REF!</v>
      </c>
      <c r="G390" s="34" t="e">
        <f t="shared" si="38"/>
        <v>#REF!</v>
      </c>
      <c r="H390" s="727">
        <v>100</v>
      </c>
      <c r="I390" s="34" t="e">
        <f t="shared" si="39"/>
        <v>#REF!</v>
      </c>
      <c r="J390" s="59"/>
      <c r="K390" s="218"/>
      <c r="L390" s="25" t="str">
        <f>'Programe Budget 2073-74'!Q382</f>
        <v>वि</v>
      </c>
    </row>
    <row r="391" spans="1:12">
      <c r="A391" s="25"/>
      <c r="B391" s="25"/>
      <c r="C391" s="29">
        <f>'Programe Budget 2073-74'!C383</f>
        <v>9</v>
      </c>
      <c r="D391" s="404" t="str">
        <f>'Programe Budget 2073-74'!D383</f>
        <v>जिल्ला कृषि बिकास कार्यालय, तेह्रथुम</v>
      </c>
      <c r="E391" s="34" t="e">
        <f>#REF!</f>
        <v>#REF!</v>
      </c>
      <c r="F391" s="434" t="e">
        <f t="shared" si="37"/>
        <v>#REF!</v>
      </c>
      <c r="G391" s="34" t="e">
        <f t="shared" si="38"/>
        <v>#REF!</v>
      </c>
      <c r="H391" s="727">
        <v>68.650000000000006</v>
      </c>
      <c r="I391" s="34" t="e">
        <f t="shared" si="39"/>
        <v>#REF!</v>
      </c>
      <c r="J391" s="59"/>
      <c r="K391" s="218"/>
      <c r="L391" s="25" t="str">
        <f>'Programe Budget 2073-74'!Q383</f>
        <v>वि</v>
      </c>
    </row>
    <row r="392" spans="1:12">
      <c r="A392" s="25"/>
      <c r="B392" s="25"/>
      <c r="C392" s="29">
        <f>'Programe Budget 2073-74'!C384</f>
        <v>10</v>
      </c>
      <c r="D392" s="404" t="str">
        <f>'Programe Budget 2073-74'!D384</f>
        <v xml:space="preserve">जिल्ला कृषि बिकास कार्यालय, भोजपुर                               </v>
      </c>
      <c r="E392" s="34" t="e">
        <f>#REF!</f>
        <v>#REF!</v>
      </c>
      <c r="F392" s="434" t="e">
        <f t="shared" si="37"/>
        <v>#REF!</v>
      </c>
      <c r="G392" s="34" t="e">
        <f t="shared" si="38"/>
        <v>#REF!</v>
      </c>
      <c r="H392" s="727">
        <v>99.98</v>
      </c>
      <c r="I392" s="34" t="e">
        <f t="shared" si="39"/>
        <v>#REF!</v>
      </c>
      <c r="J392" s="59"/>
      <c r="K392" s="218"/>
      <c r="L392" s="25" t="str">
        <f>'Programe Budget 2073-74'!Q384</f>
        <v>वि</v>
      </c>
    </row>
    <row r="393" spans="1:12">
      <c r="A393" s="25"/>
      <c r="B393" s="25"/>
      <c r="C393" s="29">
        <f>'Programe Budget 2073-74'!C385</f>
        <v>11</v>
      </c>
      <c r="D393" s="404" t="str">
        <f>'Programe Budget 2073-74'!D385</f>
        <v>जिल्ला कृषि बिकास कार्यालय, धनकुटा</v>
      </c>
      <c r="E393" s="34" t="e">
        <f>#REF!</f>
        <v>#REF!</v>
      </c>
      <c r="F393" s="434" t="e">
        <f t="shared" si="37"/>
        <v>#REF!</v>
      </c>
      <c r="G393" s="34" t="e">
        <f t="shared" si="38"/>
        <v>#REF!</v>
      </c>
      <c r="H393" s="727">
        <v>75.64</v>
      </c>
      <c r="I393" s="34" t="e">
        <f t="shared" si="39"/>
        <v>#REF!</v>
      </c>
      <c r="J393" s="59"/>
      <c r="K393" s="218"/>
      <c r="L393" s="25" t="str">
        <f>'Programe Budget 2073-74'!Q385</f>
        <v>वि</v>
      </c>
    </row>
    <row r="394" spans="1:12">
      <c r="A394" s="25"/>
      <c r="B394" s="25"/>
      <c r="C394" s="29">
        <f>'Programe Budget 2073-74'!C386</f>
        <v>12</v>
      </c>
      <c r="D394" s="404" t="str">
        <f>'Programe Budget 2073-74'!D386</f>
        <v>जिल्ला कृषि बिकास कार्यालय, मोरङ्ग</v>
      </c>
      <c r="E394" s="34" t="e">
        <f>#REF!</f>
        <v>#REF!</v>
      </c>
      <c r="F394" s="434" t="e">
        <f t="shared" si="37"/>
        <v>#REF!</v>
      </c>
      <c r="G394" s="34" t="e">
        <f t="shared" si="38"/>
        <v>#REF!</v>
      </c>
      <c r="H394" s="727">
        <v>100</v>
      </c>
      <c r="I394" s="34" t="e">
        <f t="shared" si="39"/>
        <v>#REF!</v>
      </c>
      <c r="J394" s="59"/>
      <c r="K394" s="218"/>
      <c r="L394" s="25" t="str">
        <f>'Programe Budget 2073-74'!Q386</f>
        <v>वि</v>
      </c>
    </row>
    <row r="395" spans="1:12">
      <c r="A395" s="25"/>
      <c r="B395" s="25"/>
      <c r="C395" s="29">
        <f>'Programe Budget 2073-74'!C387</f>
        <v>13</v>
      </c>
      <c r="D395" s="404" t="str">
        <f>'Programe Budget 2073-74'!D387</f>
        <v>जिल्ला कृषि बिकास कार्यालय, सोलुखुम्बु</v>
      </c>
      <c r="E395" s="34" t="e">
        <f>#REF!</f>
        <v>#REF!</v>
      </c>
      <c r="F395" s="434" t="e">
        <f t="shared" si="37"/>
        <v>#REF!</v>
      </c>
      <c r="G395" s="34" t="e">
        <f t="shared" si="38"/>
        <v>#REF!</v>
      </c>
      <c r="H395" s="727">
        <v>96.22</v>
      </c>
      <c r="I395" s="34" t="e">
        <f t="shared" si="39"/>
        <v>#REF!</v>
      </c>
      <c r="J395" s="59"/>
      <c r="K395" s="218"/>
      <c r="L395" s="25" t="str">
        <f>'Programe Budget 2073-74'!Q387</f>
        <v>वि</v>
      </c>
    </row>
    <row r="396" spans="1:12">
      <c r="A396" s="25"/>
      <c r="B396" s="25"/>
      <c r="C396" s="29">
        <f>'Programe Budget 2073-74'!C388</f>
        <v>14</v>
      </c>
      <c r="D396" s="404" t="str">
        <f>'Programe Budget 2073-74'!D388</f>
        <v>जिल्ला कृषि बिकास कार्यालय, खोटाङ्ग</v>
      </c>
      <c r="E396" s="34" t="e">
        <f>#REF!</f>
        <v>#REF!</v>
      </c>
      <c r="F396" s="434" t="e">
        <f t="shared" si="37"/>
        <v>#REF!</v>
      </c>
      <c r="G396" s="34" t="e">
        <f t="shared" si="38"/>
        <v>#REF!</v>
      </c>
      <c r="H396" s="727">
        <v>78.34</v>
      </c>
      <c r="I396" s="34" t="e">
        <f t="shared" si="39"/>
        <v>#REF!</v>
      </c>
      <c r="J396" s="59"/>
      <c r="K396" s="218"/>
      <c r="L396" s="25" t="str">
        <f>'Programe Budget 2073-74'!Q388</f>
        <v>वि</v>
      </c>
    </row>
    <row r="397" spans="1:12">
      <c r="A397" s="25"/>
      <c r="B397" s="25"/>
      <c r="C397" s="29">
        <f>'Programe Budget 2073-74'!C389</f>
        <v>15</v>
      </c>
      <c r="D397" s="404" t="str">
        <f>'Programe Budget 2073-74'!D389</f>
        <v>जिल्ला कृषि बिकास कार्यालय, उदयपुर</v>
      </c>
      <c r="E397" s="34" t="e">
        <f>#REF!</f>
        <v>#REF!</v>
      </c>
      <c r="F397" s="434" t="e">
        <f t="shared" si="37"/>
        <v>#REF!</v>
      </c>
      <c r="G397" s="34" t="e">
        <f t="shared" si="38"/>
        <v>#REF!</v>
      </c>
      <c r="H397" s="727">
        <v>99.93</v>
      </c>
      <c r="I397" s="34" t="e">
        <f t="shared" si="39"/>
        <v>#REF!</v>
      </c>
      <c r="J397" s="59"/>
      <c r="K397" s="28"/>
      <c r="L397" s="25" t="str">
        <f>'Programe Budget 2073-74'!Q389</f>
        <v>वि</v>
      </c>
    </row>
    <row r="398" spans="1:12">
      <c r="A398" s="25"/>
      <c r="B398" s="25"/>
      <c r="C398" s="29">
        <f>'Programe Budget 2073-74'!C390</f>
        <v>16</v>
      </c>
      <c r="D398" s="404" t="str">
        <f>'Programe Budget 2073-74'!D390</f>
        <v xml:space="preserve">जिल्ला कृषि बिकास कार्यालय, ओखलढुङ्गा                               </v>
      </c>
      <c r="E398" s="34" t="e">
        <f>#REF!</f>
        <v>#REF!</v>
      </c>
      <c r="F398" s="434" t="e">
        <f t="shared" si="37"/>
        <v>#REF!</v>
      </c>
      <c r="G398" s="34" t="e">
        <f t="shared" si="38"/>
        <v>#REF!</v>
      </c>
      <c r="H398" s="727">
        <v>0</v>
      </c>
      <c r="I398" s="34" t="e">
        <f t="shared" si="39"/>
        <v>#REF!</v>
      </c>
      <c r="J398" s="59"/>
      <c r="K398" s="375"/>
      <c r="L398" s="25" t="str">
        <f>'Programe Budget 2073-74'!Q390</f>
        <v>वि</v>
      </c>
    </row>
    <row r="399" spans="1:12">
      <c r="A399" s="25"/>
      <c r="B399" s="25"/>
      <c r="C399" s="29">
        <f>'Programe Budget 2073-74'!C391</f>
        <v>17</v>
      </c>
      <c r="D399" s="404" t="str">
        <f>'Programe Budget 2073-74'!D391</f>
        <v>जिल्ला कृषि बिकास कार्यालय, सिराहा</v>
      </c>
      <c r="E399" s="34" t="e">
        <f>#REF!</f>
        <v>#REF!</v>
      </c>
      <c r="F399" s="434" t="e">
        <f t="shared" si="37"/>
        <v>#REF!</v>
      </c>
      <c r="G399" s="34" t="e">
        <f t="shared" si="38"/>
        <v>#REF!</v>
      </c>
      <c r="H399" s="727">
        <v>86.8</v>
      </c>
      <c r="I399" s="34" t="e">
        <f t="shared" si="39"/>
        <v>#REF!</v>
      </c>
      <c r="J399" s="59"/>
      <c r="K399" s="375"/>
      <c r="L399" s="25" t="str">
        <f>'Programe Budget 2073-74'!Q391</f>
        <v>वि</v>
      </c>
    </row>
    <row r="400" spans="1:12">
      <c r="A400" s="25"/>
      <c r="B400" s="25"/>
      <c r="C400" s="29">
        <f>'Programe Budget 2073-74'!C392</f>
        <v>18</v>
      </c>
      <c r="D400" s="404" t="str">
        <f>'Programe Budget 2073-74'!D392</f>
        <v xml:space="preserve">जिल्ला कृषि बिकास कार्यालय, धनुषा </v>
      </c>
      <c r="E400" s="34" t="e">
        <f>#REF!</f>
        <v>#REF!</v>
      </c>
      <c r="F400" s="434" t="e">
        <f t="shared" si="37"/>
        <v>#REF!</v>
      </c>
      <c r="G400" s="34" t="e">
        <f t="shared" si="38"/>
        <v>#REF!</v>
      </c>
      <c r="H400" s="727">
        <v>92.5</v>
      </c>
      <c r="I400" s="34" t="e">
        <f t="shared" si="39"/>
        <v>#REF!</v>
      </c>
      <c r="J400" s="59"/>
      <c r="K400" s="375"/>
      <c r="L400" s="25" t="str">
        <f>'Programe Budget 2073-74'!Q392</f>
        <v>का</v>
      </c>
    </row>
    <row r="401" spans="1:12">
      <c r="A401" s="25"/>
      <c r="B401" s="25"/>
      <c r="C401" s="29">
        <f>'Programe Budget 2073-74'!C393</f>
        <v>19</v>
      </c>
      <c r="D401" s="404" t="str">
        <f>'Programe Budget 2073-74'!D393</f>
        <v>जिल्ला कृषि बिकास कार्यालय, महोत्तरी</v>
      </c>
      <c r="E401" s="34" t="e">
        <f>#REF!</f>
        <v>#REF!</v>
      </c>
      <c r="F401" s="434" t="e">
        <f t="shared" si="37"/>
        <v>#REF!</v>
      </c>
      <c r="G401" s="34" t="e">
        <f t="shared" si="38"/>
        <v>#REF!</v>
      </c>
      <c r="H401" s="727">
        <v>100</v>
      </c>
      <c r="I401" s="34" t="e">
        <f t="shared" si="39"/>
        <v>#REF!</v>
      </c>
      <c r="J401" s="59"/>
      <c r="K401" s="376"/>
      <c r="L401" s="25" t="str">
        <f>'Programe Budget 2073-74'!Q393</f>
        <v>का</v>
      </c>
    </row>
    <row r="402" spans="1:12" ht="18" customHeight="1">
      <c r="A402" s="25"/>
      <c r="B402" s="25"/>
      <c r="C402" s="29">
        <f>'Programe Budget 2073-74'!C394</f>
        <v>20</v>
      </c>
      <c r="D402" s="404" t="str">
        <f>'Programe Budget 2073-74'!D394</f>
        <v>जिल्ला कृषि बिकास कार्यालय, र्सलाही</v>
      </c>
      <c r="E402" s="34" t="e">
        <f>#REF!</f>
        <v>#REF!</v>
      </c>
      <c r="F402" s="434" t="e">
        <f t="shared" si="37"/>
        <v>#REF!</v>
      </c>
      <c r="G402" s="34" t="e">
        <f t="shared" si="38"/>
        <v>#REF!</v>
      </c>
      <c r="H402" s="727">
        <v>98.99</v>
      </c>
      <c r="I402" s="34" t="e">
        <f t="shared" si="39"/>
        <v>#REF!</v>
      </c>
      <c r="J402" s="59"/>
      <c r="K402" s="376"/>
      <c r="L402" s="25" t="str">
        <f>'Programe Budget 2073-74'!Q394</f>
        <v>का</v>
      </c>
    </row>
    <row r="403" spans="1:12">
      <c r="A403" s="25"/>
      <c r="B403" s="25"/>
      <c r="C403" s="29">
        <f>'Programe Budget 2073-74'!C395</f>
        <v>21</v>
      </c>
      <c r="D403" s="404" t="str">
        <f>'Programe Budget 2073-74'!D395</f>
        <v xml:space="preserve">जिल्ला कृषि बिकास कार्यालय,  सिन्धुली                             </v>
      </c>
      <c r="E403" s="34" t="e">
        <f>#REF!</f>
        <v>#REF!</v>
      </c>
      <c r="F403" s="434" t="e">
        <f t="shared" si="37"/>
        <v>#REF!</v>
      </c>
      <c r="G403" s="34" t="e">
        <f t="shared" si="38"/>
        <v>#REF!</v>
      </c>
      <c r="H403" s="727">
        <v>98.6</v>
      </c>
      <c r="I403" s="34" t="e">
        <f t="shared" si="39"/>
        <v>#REF!</v>
      </c>
      <c r="J403" s="59"/>
      <c r="K403" s="375"/>
      <c r="L403" s="25" t="str">
        <f>'Programe Budget 2073-74'!Q395</f>
        <v>का</v>
      </c>
    </row>
    <row r="404" spans="1:12">
      <c r="A404" s="25"/>
      <c r="B404" s="25"/>
      <c r="C404" s="29">
        <f>'Programe Budget 2073-74'!C396</f>
        <v>22</v>
      </c>
      <c r="D404" s="404" t="str">
        <f>'Programe Budget 2073-74'!D396</f>
        <v xml:space="preserve">जिल्ला कृषि बिकास कार्यालय, रामेछाप                            </v>
      </c>
      <c r="E404" s="34" t="e">
        <f>#REF!</f>
        <v>#REF!</v>
      </c>
      <c r="F404" s="434" t="e">
        <f t="shared" si="37"/>
        <v>#REF!</v>
      </c>
      <c r="G404" s="34" t="e">
        <f t="shared" si="38"/>
        <v>#REF!</v>
      </c>
      <c r="H404" s="727">
        <v>100</v>
      </c>
      <c r="I404" s="34" t="e">
        <f>SUM(G404*H404/100)</f>
        <v>#REF!</v>
      </c>
      <c r="J404" s="59"/>
      <c r="K404" s="375"/>
      <c r="L404" s="25" t="str">
        <f>'Programe Budget 2073-74'!Q396</f>
        <v>का</v>
      </c>
    </row>
    <row r="405" spans="1:12">
      <c r="A405" s="25"/>
      <c r="B405" s="25"/>
      <c r="C405" s="29">
        <f>'Programe Budget 2073-74'!C397</f>
        <v>23</v>
      </c>
      <c r="D405" s="404" t="str">
        <f>'Programe Budget 2073-74'!D397</f>
        <v xml:space="preserve">जिल्ला कृषि बिकास कार्यालय, दोलखा </v>
      </c>
      <c r="E405" s="34" t="e">
        <f>#REF!</f>
        <v>#REF!</v>
      </c>
      <c r="F405" s="434" t="e">
        <f t="shared" si="37"/>
        <v>#REF!</v>
      </c>
      <c r="G405" s="34" t="e">
        <f t="shared" si="38"/>
        <v>#REF!</v>
      </c>
      <c r="H405" s="727">
        <v>100</v>
      </c>
      <c r="I405" s="34" t="e">
        <f>SUM(G405*H405/100)</f>
        <v>#REF!</v>
      </c>
      <c r="J405" s="59"/>
      <c r="K405" s="375"/>
      <c r="L405" s="25" t="str">
        <f>'Programe Budget 2073-74'!Q397</f>
        <v>का</v>
      </c>
    </row>
    <row r="406" spans="1:12">
      <c r="A406" s="25"/>
      <c r="B406" s="25"/>
      <c r="C406" s="29">
        <f>'Programe Budget 2073-74'!C398</f>
        <v>24</v>
      </c>
      <c r="D406" s="404" t="str">
        <f>'Programe Budget 2073-74'!D398</f>
        <v xml:space="preserve">जिल्ला कृषि बिकास कार्यालय,  सिन्धुपाल्चोक </v>
      </c>
      <c r="E406" s="34" t="e">
        <f>#REF!</f>
        <v>#REF!</v>
      </c>
      <c r="F406" s="434" t="e">
        <f t="shared" si="37"/>
        <v>#REF!</v>
      </c>
      <c r="G406" s="34" t="e">
        <f t="shared" si="38"/>
        <v>#REF!</v>
      </c>
      <c r="H406" s="727">
        <v>100</v>
      </c>
      <c r="I406" s="34" t="e">
        <f>SUM(G406*H406/100)</f>
        <v>#REF!</v>
      </c>
      <c r="J406" s="59"/>
      <c r="K406" s="375"/>
      <c r="L406" s="25" t="str">
        <f>'Programe Budget 2073-74'!Q398</f>
        <v>का</v>
      </c>
    </row>
    <row r="407" spans="1:12">
      <c r="A407" s="25"/>
      <c r="B407" s="25"/>
      <c r="C407" s="29">
        <f>'Programe Budget 2073-74'!C399</f>
        <v>25</v>
      </c>
      <c r="D407" s="404" t="str">
        <f>'Programe Budget 2073-74'!D399</f>
        <v>जिल्ला कृषि बिकास कार्यालय, रसुवा</v>
      </c>
      <c r="E407" s="34" t="e">
        <f>#REF!</f>
        <v>#REF!</v>
      </c>
      <c r="F407" s="434" t="e">
        <f t="shared" si="37"/>
        <v>#REF!</v>
      </c>
      <c r="G407" s="34" t="e">
        <f t="shared" si="38"/>
        <v>#REF!</v>
      </c>
      <c r="H407" s="727">
        <v>100</v>
      </c>
      <c r="I407" s="34" t="e">
        <f t="shared" ref="I407:I420" si="40">SUM(G407*H407/100)</f>
        <v>#REF!</v>
      </c>
      <c r="J407" s="59"/>
      <c r="K407" s="375"/>
      <c r="L407" s="25" t="str">
        <f>'Programe Budget 2073-74'!Q399</f>
        <v>का</v>
      </c>
    </row>
    <row r="408" spans="1:12">
      <c r="A408" s="25"/>
      <c r="B408" s="25"/>
      <c r="C408" s="29">
        <f>'Programe Budget 2073-74'!C400</f>
        <v>26</v>
      </c>
      <c r="D408" s="404" t="str">
        <f>'Programe Budget 2073-74'!D400</f>
        <v>जिल्ला कृषि बिकास कार्यालय, धादिङ्ग</v>
      </c>
      <c r="E408" s="34" t="e">
        <f>#REF!</f>
        <v>#REF!</v>
      </c>
      <c r="F408" s="434" t="e">
        <f t="shared" si="37"/>
        <v>#REF!</v>
      </c>
      <c r="G408" s="34" t="e">
        <f t="shared" si="38"/>
        <v>#REF!</v>
      </c>
      <c r="H408" s="727">
        <v>90.5</v>
      </c>
      <c r="I408" s="34" t="e">
        <f t="shared" si="40"/>
        <v>#REF!</v>
      </c>
      <c r="J408" s="59"/>
      <c r="K408" s="375"/>
      <c r="L408" s="25" t="str">
        <f>'Programe Budget 2073-74'!Q400</f>
        <v>का</v>
      </c>
    </row>
    <row r="409" spans="1:12">
      <c r="A409" s="25"/>
      <c r="B409" s="25"/>
      <c r="C409" s="29">
        <f>'Programe Budget 2073-74'!C401</f>
        <v>27</v>
      </c>
      <c r="D409" s="404" t="str">
        <f>'Programe Budget 2073-74'!D401</f>
        <v>जिल्ला कृषि बिकास कार्यालय, नुवाकोट</v>
      </c>
      <c r="E409" s="34" t="e">
        <f>#REF!</f>
        <v>#REF!</v>
      </c>
      <c r="F409" s="434" t="e">
        <f t="shared" si="37"/>
        <v>#REF!</v>
      </c>
      <c r="G409" s="34" t="e">
        <f t="shared" si="38"/>
        <v>#REF!</v>
      </c>
      <c r="H409" s="727">
        <v>100</v>
      </c>
      <c r="I409" s="34" t="e">
        <f>SUM(G409*H409/100)</f>
        <v>#REF!</v>
      </c>
      <c r="J409" s="59"/>
      <c r="K409" s="375"/>
      <c r="L409" s="25" t="str">
        <f>'Programe Budget 2073-74'!Q401</f>
        <v>का</v>
      </c>
    </row>
    <row r="410" spans="1:12">
      <c r="A410" s="25"/>
      <c r="B410" s="25"/>
      <c r="C410" s="29">
        <f>'Programe Budget 2073-74'!C402</f>
        <v>28</v>
      </c>
      <c r="D410" s="404" t="str">
        <f>'Programe Budget 2073-74'!D402</f>
        <v>जिल्ला कृषि बिकास कार्यालय, काठमाण्डौं</v>
      </c>
      <c r="E410" s="34" t="e">
        <f>#REF!</f>
        <v>#REF!</v>
      </c>
      <c r="F410" s="434" t="e">
        <f t="shared" si="37"/>
        <v>#REF!</v>
      </c>
      <c r="G410" s="34" t="e">
        <f t="shared" si="38"/>
        <v>#REF!</v>
      </c>
      <c r="H410" s="727">
        <v>97.2</v>
      </c>
      <c r="I410" s="34" t="e">
        <f t="shared" si="40"/>
        <v>#REF!</v>
      </c>
      <c r="J410" s="59"/>
      <c r="K410" s="375"/>
      <c r="L410" s="25" t="str">
        <f>'Programe Budget 2073-74'!Q402</f>
        <v>का</v>
      </c>
    </row>
    <row r="411" spans="1:12">
      <c r="A411" s="25"/>
      <c r="B411" s="25"/>
      <c r="C411" s="29">
        <f>'Programe Budget 2073-74'!C403</f>
        <v>29</v>
      </c>
      <c r="D411" s="404" t="str">
        <f>'Programe Budget 2073-74'!D403</f>
        <v xml:space="preserve">जिल्ला कृषि बिकास कार्यालय, ललितपुर   </v>
      </c>
      <c r="E411" s="34" t="e">
        <f>#REF!</f>
        <v>#REF!</v>
      </c>
      <c r="F411" s="434" t="e">
        <f t="shared" si="37"/>
        <v>#REF!</v>
      </c>
      <c r="G411" s="34" t="e">
        <f t="shared" si="38"/>
        <v>#REF!</v>
      </c>
      <c r="H411" s="727">
        <v>100</v>
      </c>
      <c r="I411" s="34" t="e">
        <f t="shared" si="40"/>
        <v>#REF!</v>
      </c>
      <c r="J411" s="59"/>
      <c r="K411" s="375"/>
      <c r="L411" s="25" t="str">
        <f>'Programe Budget 2073-74'!Q403</f>
        <v>का</v>
      </c>
    </row>
    <row r="412" spans="1:12">
      <c r="A412" s="25"/>
      <c r="B412" s="25"/>
      <c r="C412" s="29">
        <f>'Programe Budget 2073-74'!C404</f>
        <v>30</v>
      </c>
      <c r="D412" s="404" t="str">
        <f>'Programe Budget 2073-74'!D404</f>
        <v>जिल्ला कृषि बिकास कार्यालय, काभ्रेपलाञ्चोक</v>
      </c>
      <c r="E412" s="34" t="e">
        <f>#REF!</f>
        <v>#REF!</v>
      </c>
      <c r="F412" s="434" t="e">
        <f t="shared" si="37"/>
        <v>#REF!</v>
      </c>
      <c r="G412" s="34" t="e">
        <f t="shared" si="38"/>
        <v>#REF!</v>
      </c>
      <c r="H412" s="727">
        <v>100</v>
      </c>
      <c r="I412" s="34" t="e">
        <f t="shared" si="40"/>
        <v>#REF!</v>
      </c>
      <c r="J412" s="59"/>
      <c r="K412" s="375"/>
      <c r="L412" s="25" t="str">
        <f>'Programe Budget 2073-74'!Q404</f>
        <v>का</v>
      </c>
    </row>
    <row r="413" spans="1:12">
      <c r="A413" s="25"/>
      <c r="B413" s="25"/>
      <c r="C413" s="29">
        <f>'Programe Budget 2073-74'!C405</f>
        <v>31</v>
      </c>
      <c r="D413" s="404" t="str">
        <f>'Programe Budget 2073-74'!D405</f>
        <v>जिल्ला कृषि बिकास कार्यालय, मकवानपुर</v>
      </c>
      <c r="E413" s="34" t="e">
        <f>#REF!</f>
        <v>#REF!</v>
      </c>
      <c r="F413" s="434" t="e">
        <f t="shared" si="37"/>
        <v>#REF!</v>
      </c>
      <c r="G413" s="34" t="e">
        <f t="shared" si="38"/>
        <v>#REF!</v>
      </c>
      <c r="H413" s="727">
        <v>100</v>
      </c>
      <c r="I413" s="34" t="e">
        <f t="shared" si="40"/>
        <v>#REF!</v>
      </c>
      <c r="J413" s="59"/>
      <c r="K413" s="375"/>
      <c r="L413" s="25" t="str">
        <f>'Programe Budget 2073-74'!Q405</f>
        <v>का</v>
      </c>
    </row>
    <row r="414" spans="1:12">
      <c r="A414" s="25"/>
      <c r="B414" s="25"/>
      <c r="C414" s="29">
        <f>'Programe Budget 2073-74'!C406</f>
        <v>32</v>
      </c>
      <c r="D414" s="404" t="str">
        <f>'Programe Budget 2073-74'!D406</f>
        <v>जिल्ला कृषि बिकास कार्यालय,  रौतहट</v>
      </c>
      <c r="E414" s="34" t="e">
        <f>#REF!</f>
        <v>#REF!</v>
      </c>
      <c r="F414" s="434" t="e">
        <f t="shared" si="37"/>
        <v>#REF!</v>
      </c>
      <c r="G414" s="34" t="e">
        <f t="shared" si="38"/>
        <v>#REF!</v>
      </c>
      <c r="H414" s="727">
        <v>95.51</v>
      </c>
      <c r="I414" s="34" t="e">
        <f t="shared" si="40"/>
        <v>#REF!</v>
      </c>
      <c r="J414" s="59"/>
      <c r="K414" s="375"/>
      <c r="L414" s="25" t="str">
        <f>'Programe Budget 2073-74'!Q406</f>
        <v>का</v>
      </c>
    </row>
    <row r="415" spans="1:12">
      <c r="A415" s="25"/>
      <c r="B415" s="25"/>
      <c r="C415" s="29">
        <f>'Programe Budget 2073-74'!C407</f>
        <v>33</v>
      </c>
      <c r="D415" s="404" t="str">
        <f>'Programe Budget 2073-74'!D407</f>
        <v>जिल्ला कृषि बिकास कार्यालय, बारा</v>
      </c>
      <c r="E415" s="34" t="e">
        <f>#REF!</f>
        <v>#REF!</v>
      </c>
      <c r="F415" s="434" t="e">
        <f t="shared" si="37"/>
        <v>#REF!</v>
      </c>
      <c r="G415" s="34" t="e">
        <f t="shared" si="38"/>
        <v>#REF!</v>
      </c>
      <c r="H415" s="727">
        <v>100</v>
      </c>
      <c r="I415" s="34" t="e">
        <f t="shared" si="40"/>
        <v>#REF!</v>
      </c>
      <c r="J415" s="59"/>
      <c r="K415" s="375"/>
      <c r="L415" s="25" t="str">
        <f>'Programe Budget 2073-74'!Q407</f>
        <v>का</v>
      </c>
    </row>
    <row r="416" spans="1:12">
      <c r="A416" s="25"/>
      <c r="B416" s="25"/>
      <c r="C416" s="29">
        <f>'Programe Budget 2073-74'!C408</f>
        <v>34</v>
      </c>
      <c r="D416" s="404" t="str">
        <f>'Programe Budget 2073-74'!D408</f>
        <v>जिल्ला कृषि बिकास कार्यालय, पर्सर्ा</v>
      </c>
      <c r="E416" s="34" t="e">
        <f>#REF!</f>
        <v>#REF!</v>
      </c>
      <c r="F416" s="434" t="e">
        <f t="shared" si="37"/>
        <v>#REF!</v>
      </c>
      <c r="G416" s="34" t="e">
        <f t="shared" si="38"/>
        <v>#REF!</v>
      </c>
      <c r="H416" s="727">
        <v>69.28</v>
      </c>
      <c r="I416" s="34" t="e">
        <f t="shared" si="40"/>
        <v>#REF!</v>
      </c>
      <c r="J416" s="59"/>
      <c r="K416" s="375"/>
      <c r="L416" s="25" t="str">
        <f>'Programe Budget 2073-74'!Q408</f>
        <v>का</v>
      </c>
    </row>
    <row r="417" spans="1:12">
      <c r="A417" s="25"/>
      <c r="B417" s="25"/>
      <c r="C417" s="29">
        <f>'Programe Budget 2073-74'!C409</f>
        <v>35</v>
      </c>
      <c r="D417" s="404" t="str">
        <f>'Programe Budget 2073-74'!D409</f>
        <v xml:space="preserve">जिल्ला कृषि बिकास कार्यालय,  चितवन           </v>
      </c>
      <c r="E417" s="34" t="e">
        <f>#REF!</f>
        <v>#REF!</v>
      </c>
      <c r="F417" s="434" t="e">
        <f t="shared" si="37"/>
        <v>#REF!</v>
      </c>
      <c r="G417" s="34" t="e">
        <f t="shared" si="38"/>
        <v>#REF!</v>
      </c>
      <c r="H417" s="727">
        <v>100</v>
      </c>
      <c r="I417" s="34" t="e">
        <f t="shared" si="40"/>
        <v>#REF!</v>
      </c>
      <c r="J417" s="59"/>
      <c r="K417" s="375"/>
      <c r="L417" s="25"/>
    </row>
    <row r="418" spans="1:12">
      <c r="A418" s="25"/>
      <c r="B418" s="25"/>
      <c r="C418" s="29">
        <f>'Programe Budget 2073-74'!C410</f>
        <v>36</v>
      </c>
      <c r="D418" s="404" t="str">
        <f>'Programe Budget 2073-74'!D410</f>
        <v>जिल्ला कृषि विकास कार्यालय, सप्तरी</v>
      </c>
      <c r="E418" s="34" t="e">
        <f>#REF!</f>
        <v>#REF!</v>
      </c>
      <c r="F418" s="434" t="e">
        <f t="shared" si="37"/>
        <v>#REF!</v>
      </c>
      <c r="G418" s="34" t="e">
        <f t="shared" si="38"/>
        <v>#REF!</v>
      </c>
      <c r="H418" s="727">
        <v>52</v>
      </c>
      <c r="I418" s="34" t="e">
        <f t="shared" si="40"/>
        <v>#REF!</v>
      </c>
      <c r="J418" s="59"/>
      <c r="K418" s="375"/>
      <c r="L418" s="25"/>
    </row>
    <row r="419" spans="1:12">
      <c r="A419" s="25"/>
      <c r="B419" s="25"/>
      <c r="C419" s="29">
        <f>'Programe Budget 2073-74'!C411</f>
        <v>37</v>
      </c>
      <c r="D419" s="404" t="str">
        <f>'Programe Budget 2073-74'!D411</f>
        <v>जिल्ला कृषि विकास कार्यालय, भक्तपुर</v>
      </c>
      <c r="E419" s="34" t="e">
        <f>#REF!</f>
        <v>#REF!</v>
      </c>
      <c r="F419" s="434" t="e">
        <f t="shared" si="37"/>
        <v>#REF!</v>
      </c>
      <c r="G419" s="34" t="e">
        <f t="shared" si="38"/>
        <v>#REF!</v>
      </c>
      <c r="H419" s="727">
        <v>100</v>
      </c>
      <c r="I419" s="34" t="e">
        <f t="shared" si="40"/>
        <v>#REF!</v>
      </c>
      <c r="J419" s="59"/>
      <c r="K419" s="375"/>
      <c r="L419" s="25"/>
    </row>
    <row r="420" spans="1:12">
      <c r="A420" s="25"/>
      <c r="B420" s="25"/>
      <c r="C420" s="29">
        <f>'Programe Budget 2073-74'!C412</f>
        <v>38</v>
      </c>
      <c r="D420" s="404" t="str">
        <f>'Programe Budget 2073-74'!D412</f>
        <v>जिल्ला कृषि विकास कार्यालय, तनहुँ</v>
      </c>
      <c r="E420" s="34" t="e">
        <f>#REF!</f>
        <v>#REF!</v>
      </c>
      <c r="F420" s="434" t="e">
        <f t="shared" si="37"/>
        <v>#REF!</v>
      </c>
      <c r="G420" s="34" t="e">
        <f t="shared" si="38"/>
        <v>#REF!</v>
      </c>
      <c r="H420" s="727">
        <v>100</v>
      </c>
      <c r="I420" s="34" t="e">
        <f t="shared" si="40"/>
        <v>#REF!</v>
      </c>
      <c r="J420" s="59"/>
      <c r="K420" s="375"/>
      <c r="L420" s="25"/>
    </row>
    <row r="421" spans="1:12">
      <c r="A421" s="25"/>
      <c r="B421" s="25"/>
      <c r="C421" s="29">
        <f>'Programe Budget 2073-74'!C413</f>
        <v>39</v>
      </c>
      <c r="D421" s="404" t="str">
        <f>'Programe Budget 2073-74'!D413</f>
        <v>जिल्ला कृषि विकास कार्यालय, स्याङ्गजा</v>
      </c>
      <c r="E421" s="34" t="e">
        <f>#REF!</f>
        <v>#REF!</v>
      </c>
      <c r="F421" s="434" t="e">
        <f t="shared" si="37"/>
        <v>#REF!</v>
      </c>
      <c r="G421" s="34" t="e">
        <f t="shared" si="38"/>
        <v>#REF!</v>
      </c>
      <c r="H421" s="727">
        <v>59.65</v>
      </c>
      <c r="I421" s="34" t="e">
        <f>SUM(G421*H421/100)</f>
        <v>#REF!</v>
      </c>
      <c r="J421" s="59"/>
      <c r="K421" s="375"/>
      <c r="L421" s="25" t="str">
        <f>'Programe Budget 2073-74'!Q413</f>
        <v>का</v>
      </c>
    </row>
    <row r="422" spans="1:12">
      <c r="A422" s="25"/>
      <c r="B422" s="25"/>
      <c r="C422" s="33"/>
      <c r="D422" s="399" t="str">
        <f>'Programe Budget 2073-74'!D414</f>
        <v>कार्यालयहरूको जम्मा</v>
      </c>
      <c r="E422" s="57" t="e">
        <f>SUM(E383:E421)</f>
        <v>#REF!</v>
      </c>
      <c r="F422" s="435" t="e">
        <f>SUM(F383:F421)</f>
        <v>#REF!</v>
      </c>
      <c r="G422" s="57" t="e">
        <f>SUM(G383:G421)</f>
        <v>#REF!</v>
      </c>
      <c r="H422" s="727"/>
      <c r="I422" s="57" t="e">
        <f>SUM(I383:I421)</f>
        <v>#REF!</v>
      </c>
      <c r="J422" s="57"/>
      <c r="K422" s="218"/>
      <c r="L422" s="25"/>
    </row>
    <row r="423" spans="1:12">
      <c r="A423" s="272"/>
      <c r="B423" s="272"/>
      <c r="C423" s="54"/>
      <c r="D423" s="402" t="s">
        <v>321</v>
      </c>
      <c r="E423" s="57" t="e">
        <f>E692</f>
        <v>#REF!</v>
      </c>
      <c r="F423" s="437" t="e">
        <f>F692</f>
        <v>#REF!</v>
      </c>
      <c r="G423" s="58" t="e">
        <f>F422/F423*100</f>
        <v>#REF!</v>
      </c>
      <c r="H423" s="727"/>
      <c r="I423" s="89" t="e">
        <f>I422*G423/100</f>
        <v>#REF!</v>
      </c>
      <c r="J423" s="58" t="e">
        <f>I423</f>
        <v>#REF!</v>
      </c>
      <c r="K423" s="368"/>
      <c r="L423" s="272"/>
    </row>
    <row r="424" spans="1:12">
      <c r="A424" s="1">
        <f>'Programe Budget 2073-74'!A415</f>
        <v>10</v>
      </c>
      <c r="B424" s="11" t="str">
        <f>'Programe Budget 2073-74'!B415</f>
        <v>312119-3/4</v>
      </c>
      <c r="C424" s="33"/>
      <c r="D424" s="392" t="str">
        <f>'Programe Budget 2073-74'!D415</f>
        <v>कृषि व्यवसाय प्रवर्रधन तथा बजार विकास कार्यक्रम</v>
      </c>
      <c r="E424" s="193"/>
      <c r="F424" s="438"/>
      <c r="G424" s="193"/>
      <c r="H424" s="727"/>
      <c r="I424" s="34"/>
      <c r="J424" s="34"/>
      <c r="K424" s="33"/>
      <c r="L424" s="25" t="str">
        <f>'Programe Budget 2073-74'!Q415</f>
        <v>ना</v>
      </c>
    </row>
    <row r="425" spans="1:12">
      <c r="A425" s="82"/>
      <c r="B425" s="329"/>
      <c r="C425" s="330">
        <f>'Programe Budget 2073-74'!C416</f>
        <v>1</v>
      </c>
      <c r="D425" s="411" t="str">
        <f>'Programe Budget 2073-74'!D416</f>
        <v>कृषि व्यवसाय प्रवर्रधन तथा बजार विकास निर्देशनालय, हरिहरभवन</v>
      </c>
      <c r="E425" s="34" t="e">
        <f>#REF!</f>
        <v>#REF!</v>
      </c>
      <c r="F425" s="430" t="e">
        <f>E425</f>
        <v>#REF!</v>
      </c>
      <c r="G425" s="30" t="e">
        <f>F425/$F$429*100</f>
        <v>#REF!</v>
      </c>
      <c r="H425" s="727">
        <v>93.63</v>
      </c>
      <c r="I425" s="30" t="e">
        <f>H425*G425/100</f>
        <v>#REF!</v>
      </c>
      <c r="J425" s="30"/>
      <c r="K425" s="30"/>
      <c r="L425" s="82" t="str">
        <f>'Programe Budget 2073-74'!Q416</f>
        <v>नि</v>
      </c>
    </row>
    <row r="426" spans="1:12">
      <c r="A426" s="25"/>
      <c r="B426" s="11"/>
      <c r="C426" s="29">
        <f>'Programe Budget 2073-74'!C417</f>
        <v>2</v>
      </c>
      <c r="D426" s="412" t="str">
        <f>'Programe Budget 2073-74'!D417</f>
        <v>बजार अनुसन्धान तथा तथ्याङ्क व्यवस्थापन कार्यक्रम, हरिहरभवन</v>
      </c>
      <c r="E426" s="34" t="e">
        <f>#REF!</f>
        <v>#REF!</v>
      </c>
      <c r="F426" s="434" t="e">
        <f>E426</f>
        <v>#REF!</v>
      </c>
      <c r="G426" s="34" t="e">
        <f>F426/$F$429*100</f>
        <v>#REF!</v>
      </c>
      <c r="H426" s="727">
        <v>86.85</v>
      </c>
      <c r="I426" s="34" t="e">
        <f>H426*G426/100</f>
        <v>#REF!</v>
      </c>
      <c r="J426" s="34"/>
      <c r="K426" s="34"/>
      <c r="L426" s="25" t="str">
        <f>'Programe Budget 2073-74'!Q417</f>
        <v>नि</v>
      </c>
    </row>
    <row r="427" spans="1:12">
      <c r="A427" s="25"/>
      <c r="B427" s="9"/>
      <c r="C427" s="29">
        <f>'Programe Budget 2073-74'!C418</f>
        <v>3</v>
      </c>
      <c r="D427" s="412" t="str">
        <f>'Programe Budget 2073-74'!D418</f>
        <v>कृषि व्यवसाय प्रवर्रधन कार्यक्रम, हरिहरभवन</v>
      </c>
      <c r="E427" s="34" t="e">
        <f>#REF!</f>
        <v>#REF!</v>
      </c>
      <c r="F427" s="434" t="e">
        <f>E427</f>
        <v>#REF!</v>
      </c>
      <c r="G427" s="34" t="e">
        <f>F427/$F$429*100</f>
        <v>#REF!</v>
      </c>
      <c r="H427" s="727">
        <v>97.9</v>
      </c>
      <c r="I427" s="34" t="e">
        <f>H427*G427/100</f>
        <v>#REF!</v>
      </c>
      <c r="J427" s="34"/>
      <c r="K427" s="308"/>
      <c r="L427" s="25" t="str">
        <f>'Programe Budget 2073-74'!Q418</f>
        <v>नि</v>
      </c>
    </row>
    <row r="428" spans="1:12">
      <c r="A428" s="25"/>
      <c r="B428" s="9"/>
      <c r="C428" s="29">
        <f>'Programe Budget 2073-74'!C419</f>
        <v>4</v>
      </c>
      <c r="D428" s="412" t="str">
        <f>'Programe Budget 2073-74'!D419</f>
        <v>कृषि वस्तु निर्यात प्रवर्रधन कार्यक्रम, हरिहरभवन</v>
      </c>
      <c r="E428" s="34" t="e">
        <f>#REF!</f>
        <v>#REF!</v>
      </c>
      <c r="F428" s="434" t="e">
        <f>E428</f>
        <v>#REF!</v>
      </c>
      <c r="G428" s="34" t="e">
        <f>F428/$F$429*100</f>
        <v>#REF!</v>
      </c>
      <c r="H428" s="727">
        <v>46.59</v>
      </c>
      <c r="I428" s="34" t="e">
        <f>H428*G428/100</f>
        <v>#REF!</v>
      </c>
      <c r="J428" s="34"/>
      <c r="K428" s="34"/>
      <c r="L428" s="25" t="str">
        <f>'Programe Budget 2073-74'!Q419</f>
        <v>नि</v>
      </c>
    </row>
    <row r="429" spans="1:12">
      <c r="A429" s="25"/>
      <c r="B429" s="25"/>
      <c r="C429" s="33"/>
      <c r="D429" s="413" t="str">
        <f>'Programe Budget 2073-74'!D420</f>
        <v xml:space="preserve"> कार्यालयहरूको जम्मा</v>
      </c>
      <c r="E429" s="57" t="e">
        <f>SUM(E425:E428)</f>
        <v>#REF!</v>
      </c>
      <c r="F429" s="435" t="e">
        <f>SUM(F425:F428)</f>
        <v>#REF!</v>
      </c>
      <c r="G429" s="57" t="e">
        <f>SUM(G425:G428)</f>
        <v>#REF!</v>
      </c>
      <c r="H429" s="727"/>
      <c r="I429" s="57" t="e">
        <f>SUM(I425:I428)</f>
        <v>#REF!</v>
      </c>
      <c r="J429" s="57"/>
      <c r="K429" s="218"/>
      <c r="L429" s="25"/>
    </row>
    <row r="430" spans="1:12">
      <c r="A430" s="272"/>
      <c r="B430" s="272"/>
      <c r="C430" s="54"/>
      <c r="D430" s="402" t="s">
        <v>321</v>
      </c>
      <c r="E430" s="57" t="e">
        <f>E692</f>
        <v>#REF!</v>
      </c>
      <c r="F430" s="437" t="e">
        <f>F692</f>
        <v>#REF!</v>
      </c>
      <c r="G430" s="58" t="e">
        <f>F429/F430*100</f>
        <v>#REF!</v>
      </c>
      <c r="H430" s="727"/>
      <c r="I430" s="89" t="e">
        <f>I429*G430/100</f>
        <v>#REF!</v>
      </c>
      <c r="J430" s="89" t="e">
        <f>I430</f>
        <v>#REF!</v>
      </c>
      <c r="K430" s="89"/>
      <c r="L430" s="272"/>
    </row>
    <row r="431" spans="1:12">
      <c r="A431" s="1">
        <f>'Programe Budget 2073-74'!A421</f>
        <v>11</v>
      </c>
      <c r="B431" s="11" t="str">
        <f>'Programe Budget 2073-74'!B421</f>
        <v>312120-3/4</v>
      </c>
      <c r="C431" s="33"/>
      <c r="D431" s="392" t="str">
        <f>'Programe Budget 2073-74'!D421</f>
        <v>सहकारी खेती, साना सिंचाई तथा मल वीउ ढुवानी कार्यक्रम कृषिर् इन्जिनियरिङ्ग समेत)</v>
      </c>
      <c r="E431" s="34"/>
      <c r="F431" s="434"/>
      <c r="G431" s="34"/>
      <c r="H431" s="727"/>
      <c r="I431" s="34"/>
      <c r="J431" s="34"/>
      <c r="K431" s="218"/>
      <c r="L431" s="25" t="str">
        <f>'Programe Budget 2073-74'!Q421</f>
        <v>ना</v>
      </c>
    </row>
    <row r="432" spans="1:12">
      <c r="A432" s="145"/>
      <c r="B432" s="333"/>
      <c r="C432" s="31">
        <f>'Programe Budget 2073-74'!C422</f>
        <v>1</v>
      </c>
      <c r="D432" s="414" t="str">
        <f>'Programe Budget 2073-74'!D422</f>
        <v>कृषिर् इन्जिनियरिङ्ग निर्देशनालय, हरिहरभवन</v>
      </c>
      <c r="E432" s="34" t="e">
        <f>#REF!</f>
        <v>#REF!</v>
      </c>
      <c r="F432" s="430" t="e">
        <f t="shared" ref="F432:F495" si="41">E432</f>
        <v>#REF!</v>
      </c>
      <c r="G432" s="30" t="e">
        <f>F432/$F$515*100</f>
        <v>#REF!</v>
      </c>
      <c r="H432" s="727">
        <v>29.08</v>
      </c>
      <c r="I432" s="30" t="e">
        <f>SUM(G432*H432/100)</f>
        <v>#REF!</v>
      </c>
      <c r="J432" s="30"/>
      <c r="K432" s="367"/>
      <c r="L432" s="82" t="str">
        <f>'Programe Budget 2073-74'!Q422</f>
        <v>नि</v>
      </c>
    </row>
    <row r="433" spans="1:12" ht="39">
      <c r="A433" s="1"/>
      <c r="B433" s="11"/>
      <c r="C433" s="33"/>
      <c r="D433" s="415" t="str">
        <f>'Programe Budget 2073-74'!D423</f>
        <v>७५ जि.कृ.वि.का., कृषि प्रसार निर्देशनालय समेत</v>
      </c>
      <c r="E433" s="34" t="e">
        <f>#REF!</f>
        <v>#REF!</v>
      </c>
      <c r="F433" s="434"/>
      <c r="G433" s="30"/>
      <c r="H433" s="727"/>
      <c r="I433" s="30"/>
      <c r="J433" s="34"/>
      <c r="K433" s="218"/>
      <c r="L433" s="25">
        <f>'Programe Budget 2073-74'!Q423</f>
        <v>0</v>
      </c>
    </row>
    <row r="434" spans="1:12">
      <c r="A434" s="25"/>
      <c r="B434" s="11"/>
      <c r="C434" s="33">
        <f>'Programe Budget 2073-74'!C424</f>
        <v>2</v>
      </c>
      <c r="D434" s="416" t="str">
        <f>'Programe Budget 2073-74'!D424</f>
        <v>कृषि प्रसार निर्देशनालय, हरिहरभवन</v>
      </c>
      <c r="E434" s="34" t="e">
        <f>#REF!</f>
        <v>#REF!</v>
      </c>
      <c r="F434" s="434" t="e">
        <f t="shared" si="41"/>
        <v>#REF!</v>
      </c>
      <c r="G434" s="34" t="e">
        <f t="shared" ref="G434:G497" si="42">F434/$F$515*100</f>
        <v>#REF!</v>
      </c>
      <c r="H434" s="727">
        <v>89.1</v>
      </c>
      <c r="I434" s="34" t="e">
        <f>SUM(G434*H434/100)</f>
        <v>#REF!</v>
      </c>
      <c r="J434" s="34"/>
      <c r="K434" s="218"/>
      <c r="L434" s="25" t="str">
        <f>'Programe Budget 2073-74'!Q424</f>
        <v>नि</v>
      </c>
    </row>
    <row r="435" spans="1:12">
      <c r="A435" s="25"/>
      <c r="B435" s="11"/>
      <c r="C435" s="33">
        <f>'Programe Budget 2073-74'!C425</f>
        <v>3</v>
      </c>
      <c r="D435" s="416" t="str">
        <f>'Programe Budget 2073-74'!D425</f>
        <v>क्षेत्रीय कृषि निर्देशनालय, बिराटनगर</v>
      </c>
      <c r="E435" s="34" t="e">
        <f>#REF!</f>
        <v>#REF!</v>
      </c>
      <c r="F435" s="434" t="e">
        <f t="shared" si="41"/>
        <v>#REF!</v>
      </c>
      <c r="G435" s="34" t="e">
        <f t="shared" si="42"/>
        <v>#REF!</v>
      </c>
      <c r="H435" s="727">
        <v>83.3</v>
      </c>
      <c r="I435" s="34" t="e">
        <f t="shared" ref="I435:I498" si="43">SUM(G435*H435/100)</f>
        <v>#REF!</v>
      </c>
      <c r="J435" s="34"/>
      <c r="K435" s="218"/>
      <c r="L435" s="25" t="str">
        <f>'Programe Budget 2073-74'!Q425</f>
        <v>वि</v>
      </c>
    </row>
    <row r="436" spans="1:12">
      <c r="A436" s="25"/>
      <c r="B436" s="25"/>
      <c r="C436" s="33">
        <f>'Programe Budget 2073-74'!C426</f>
        <v>4</v>
      </c>
      <c r="D436" s="416" t="str">
        <f>'Programe Budget 2073-74'!D426</f>
        <v>क्षेत्रीय कृषि निर्देशनालय, हरिहरभवन</v>
      </c>
      <c r="E436" s="34" t="e">
        <f>#REF!</f>
        <v>#REF!</v>
      </c>
      <c r="F436" s="434" t="e">
        <f t="shared" si="41"/>
        <v>#REF!</v>
      </c>
      <c r="G436" s="34" t="e">
        <f t="shared" si="42"/>
        <v>#REF!</v>
      </c>
      <c r="H436" s="727">
        <v>100</v>
      </c>
      <c r="I436" s="34" t="e">
        <f t="shared" si="43"/>
        <v>#REF!</v>
      </c>
      <c r="J436" s="34"/>
      <c r="K436" s="218"/>
      <c r="L436" s="25" t="str">
        <f>'Programe Budget 2073-74'!Q426</f>
        <v>का</v>
      </c>
    </row>
    <row r="437" spans="1:12">
      <c r="A437" s="272"/>
      <c r="B437" s="272"/>
      <c r="C437" s="54">
        <f>'Programe Budget 2073-74'!C427</f>
        <v>5</v>
      </c>
      <c r="D437" s="417" t="str">
        <f>'Programe Budget 2073-74'!D427</f>
        <v>क्षेत्रीय कृषि निर्देशनालय, पोखरा</v>
      </c>
      <c r="E437" s="34" t="e">
        <f>#REF!</f>
        <v>#REF!</v>
      </c>
      <c r="F437" s="436" t="e">
        <f t="shared" si="41"/>
        <v>#REF!</v>
      </c>
      <c r="G437" s="88" t="e">
        <f t="shared" si="42"/>
        <v>#REF!</v>
      </c>
      <c r="H437" s="727">
        <v>100</v>
      </c>
      <c r="I437" s="88" t="e">
        <f t="shared" si="43"/>
        <v>#REF!</v>
      </c>
      <c r="J437" s="88"/>
      <c r="K437" s="368"/>
      <c r="L437" s="272" t="str">
        <f>'Programe Budget 2073-74'!Q427</f>
        <v>प</v>
      </c>
    </row>
    <row r="438" spans="1:12">
      <c r="A438" s="25"/>
      <c r="B438" s="25"/>
      <c r="C438" s="33">
        <f>'Programe Budget 2073-74'!C428</f>
        <v>6</v>
      </c>
      <c r="D438" s="416" t="str">
        <f>'Programe Budget 2073-74'!D428</f>
        <v>क्षेत्रीय कृषि निर्देशनालय, सुर्खेत</v>
      </c>
      <c r="E438" s="34" t="e">
        <f>#REF!</f>
        <v>#REF!</v>
      </c>
      <c r="F438" s="434" t="e">
        <f t="shared" si="41"/>
        <v>#REF!</v>
      </c>
      <c r="G438" s="34" t="e">
        <f t="shared" si="42"/>
        <v>#REF!</v>
      </c>
      <c r="H438" s="727">
        <v>100</v>
      </c>
      <c r="I438" s="34" t="e">
        <f t="shared" si="43"/>
        <v>#REF!</v>
      </c>
      <c r="J438" s="34"/>
      <c r="K438" s="218"/>
      <c r="L438" s="25" t="str">
        <f>'Programe Budget 2073-74'!Q428</f>
        <v>सु</v>
      </c>
    </row>
    <row r="439" spans="1:12" ht="25.5" customHeight="1">
      <c r="A439" s="82"/>
      <c r="B439" s="82"/>
      <c r="C439" s="31">
        <f>'Programe Budget 2073-74'!C429</f>
        <v>7</v>
      </c>
      <c r="D439" s="414" t="str">
        <f>'Programe Budget 2073-74'!D429</f>
        <v>क्षेत्रीय कृषि निर्देशनालय, दिपायल</v>
      </c>
      <c r="E439" s="34" t="e">
        <f>#REF!</f>
        <v>#REF!</v>
      </c>
      <c r="F439" s="430" t="e">
        <f t="shared" si="41"/>
        <v>#REF!</v>
      </c>
      <c r="G439" s="30" t="e">
        <f t="shared" si="42"/>
        <v>#REF!</v>
      </c>
      <c r="H439" s="727">
        <v>100</v>
      </c>
      <c r="I439" s="30" t="e">
        <f t="shared" si="43"/>
        <v>#REF!</v>
      </c>
      <c r="J439" s="30"/>
      <c r="K439" s="367"/>
      <c r="L439" s="82" t="str">
        <f>'Programe Budget 2073-74'!Q429</f>
        <v>दि</v>
      </c>
    </row>
    <row r="440" spans="1:12">
      <c r="A440" s="25"/>
      <c r="B440" s="25"/>
      <c r="C440" s="33">
        <f>'Programe Budget 2073-74'!C430</f>
        <v>8</v>
      </c>
      <c r="D440" s="416" t="str">
        <f>'Programe Budget 2073-74'!D430</f>
        <v>जिल्ला कृषि विकास कार्यालय, ताप्लेजुङ्ग</v>
      </c>
      <c r="E440" s="34" t="e">
        <f>#REF!</f>
        <v>#REF!</v>
      </c>
      <c r="F440" s="434" t="e">
        <f t="shared" si="41"/>
        <v>#REF!</v>
      </c>
      <c r="G440" s="34" t="e">
        <f t="shared" si="42"/>
        <v>#REF!</v>
      </c>
      <c r="H440" s="727">
        <v>3.59</v>
      </c>
      <c r="I440" s="34" t="e">
        <f t="shared" si="43"/>
        <v>#REF!</v>
      </c>
      <c r="J440" s="34"/>
      <c r="K440" s="218"/>
      <c r="L440" s="25" t="str">
        <f>'Programe Budget 2073-74'!Q430</f>
        <v>वि</v>
      </c>
    </row>
    <row r="441" spans="1:12">
      <c r="A441" s="25"/>
      <c r="B441" s="25"/>
      <c r="C441" s="33">
        <f>'Programe Budget 2073-74'!C431</f>
        <v>9</v>
      </c>
      <c r="D441" s="416" t="str">
        <f>'Programe Budget 2073-74'!D431</f>
        <v>जिल्ला कृषि विकास कार्यालय, पाँचथर</v>
      </c>
      <c r="E441" s="34" t="e">
        <f>#REF!</f>
        <v>#REF!</v>
      </c>
      <c r="F441" s="434" t="e">
        <f t="shared" si="41"/>
        <v>#REF!</v>
      </c>
      <c r="G441" s="34" t="e">
        <f t="shared" si="42"/>
        <v>#REF!</v>
      </c>
      <c r="H441" s="727">
        <v>100</v>
      </c>
      <c r="I441" s="34" t="e">
        <f t="shared" si="43"/>
        <v>#REF!</v>
      </c>
      <c r="J441" s="34"/>
      <c r="K441" s="218"/>
      <c r="L441" s="25" t="str">
        <f>'Programe Budget 2073-74'!Q431</f>
        <v>वि</v>
      </c>
    </row>
    <row r="442" spans="1:12">
      <c r="A442" s="25"/>
      <c r="B442" s="25"/>
      <c r="C442" s="33">
        <f>'Programe Budget 2073-74'!C432</f>
        <v>10</v>
      </c>
      <c r="D442" s="416" t="str">
        <f>'Programe Budget 2073-74'!D432</f>
        <v>जिल्ला कृषि विकास कार्यालयर्, इलाम</v>
      </c>
      <c r="E442" s="34" t="e">
        <f>#REF!</f>
        <v>#REF!</v>
      </c>
      <c r="F442" s="434" t="e">
        <f t="shared" si="41"/>
        <v>#REF!</v>
      </c>
      <c r="G442" s="34" t="e">
        <f t="shared" si="42"/>
        <v>#REF!</v>
      </c>
      <c r="H442" s="727">
        <v>100</v>
      </c>
      <c r="I442" s="34" t="e">
        <f t="shared" si="43"/>
        <v>#REF!</v>
      </c>
      <c r="J442" s="34"/>
      <c r="K442" s="218"/>
      <c r="L442" s="25" t="str">
        <f>'Programe Budget 2073-74'!Q432</f>
        <v>वि</v>
      </c>
    </row>
    <row r="443" spans="1:12">
      <c r="A443" s="25"/>
      <c r="B443" s="25"/>
      <c r="C443" s="33">
        <f>'Programe Budget 2073-74'!C433</f>
        <v>11</v>
      </c>
      <c r="D443" s="416" t="str">
        <f>'Programe Budget 2073-74'!D433</f>
        <v>जिल्ला कृषि विकास कार्यालय, झापा</v>
      </c>
      <c r="E443" s="34" t="e">
        <f>#REF!</f>
        <v>#REF!</v>
      </c>
      <c r="F443" s="434" t="e">
        <f t="shared" si="41"/>
        <v>#REF!</v>
      </c>
      <c r="G443" s="34" t="e">
        <f t="shared" si="42"/>
        <v>#REF!</v>
      </c>
      <c r="H443" s="727">
        <v>100</v>
      </c>
      <c r="I443" s="34" t="e">
        <f t="shared" si="43"/>
        <v>#REF!</v>
      </c>
      <c r="J443" s="34"/>
      <c r="K443" s="218"/>
      <c r="L443" s="25" t="str">
        <f>'Programe Budget 2073-74'!Q433</f>
        <v>वि</v>
      </c>
    </row>
    <row r="444" spans="1:12">
      <c r="A444" s="25"/>
      <c r="B444" s="25"/>
      <c r="C444" s="33">
        <f>'Programe Budget 2073-74'!C434</f>
        <v>12</v>
      </c>
      <c r="D444" s="416" t="str">
        <f>'Programe Budget 2073-74'!D434</f>
        <v>जिल्ला कृषि विकास कार्यालय, संखुवासभा</v>
      </c>
      <c r="E444" s="34" t="e">
        <f>#REF!</f>
        <v>#REF!</v>
      </c>
      <c r="F444" s="434" t="e">
        <f t="shared" si="41"/>
        <v>#REF!</v>
      </c>
      <c r="G444" s="34" t="e">
        <f t="shared" si="42"/>
        <v>#REF!</v>
      </c>
      <c r="H444" s="727">
        <v>81.069999999999993</v>
      </c>
      <c r="I444" s="34" t="e">
        <f t="shared" si="43"/>
        <v>#REF!</v>
      </c>
      <c r="J444" s="34"/>
      <c r="K444" s="218"/>
      <c r="L444" s="25" t="str">
        <f>'Programe Budget 2073-74'!Q434</f>
        <v>वि</v>
      </c>
    </row>
    <row r="445" spans="1:12">
      <c r="A445" s="18"/>
      <c r="B445" s="18"/>
      <c r="C445" s="33">
        <f>'Programe Budget 2073-74'!C435</f>
        <v>13</v>
      </c>
      <c r="D445" s="416" t="str">
        <f>'Programe Budget 2073-74'!D435</f>
        <v>जिल्ला कृषि विकास कार्यालय, तेह्रथुम</v>
      </c>
      <c r="E445" s="34" t="e">
        <f>#REF!</f>
        <v>#REF!</v>
      </c>
      <c r="F445" s="434" t="e">
        <f t="shared" si="41"/>
        <v>#REF!</v>
      </c>
      <c r="G445" s="34" t="e">
        <f t="shared" si="42"/>
        <v>#REF!</v>
      </c>
      <c r="H445" s="727">
        <v>24.25</v>
      </c>
      <c r="I445" s="34" t="e">
        <f t="shared" si="43"/>
        <v>#REF!</v>
      </c>
      <c r="J445" s="34"/>
      <c r="K445" s="218"/>
      <c r="L445" s="25" t="str">
        <f>'Programe Budget 2073-74'!Q435</f>
        <v>वि</v>
      </c>
    </row>
    <row r="446" spans="1:12">
      <c r="A446" s="18"/>
      <c r="B446" s="18"/>
      <c r="C446" s="33">
        <f>'Programe Budget 2073-74'!C436</f>
        <v>14</v>
      </c>
      <c r="D446" s="416" t="str">
        <f>'Programe Budget 2073-74'!D436</f>
        <v>जिल्ला कृषि विकास कार्यालय, भोजपुर</v>
      </c>
      <c r="E446" s="34" t="e">
        <f>#REF!</f>
        <v>#REF!</v>
      </c>
      <c r="F446" s="434" t="e">
        <f t="shared" si="41"/>
        <v>#REF!</v>
      </c>
      <c r="G446" s="34" t="e">
        <f t="shared" si="42"/>
        <v>#REF!</v>
      </c>
      <c r="H446" s="727">
        <v>47.94</v>
      </c>
      <c r="I446" s="34" t="e">
        <f t="shared" si="43"/>
        <v>#REF!</v>
      </c>
      <c r="J446" s="34"/>
      <c r="K446" s="218"/>
      <c r="L446" s="25" t="str">
        <f>'Programe Budget 2073-74'!Q436</f>
        <v>वि</v>
      </c>
    </row>
    <row r="447" spans="1:12">
      <c r="A447" s="18"/>
      <c r="B447" s="18"/>
      <c r="C447" s="33">
        <f>'Programe Budget 2073-74'!C437</f>
        <v>15</v>
      </c>
      <c r="D447" s="416" t="str">
        <f>'Programe Budget 2073-74'!D437</f>
        <v>जिल्ला कृषि विकास कार्यालय, धनकुटा</v>
      </c>
      <c r="E447" s="34" t="e">
        <f>#REF!</f>
        <v>#REF!</v>
      </c>
      <c r="F447" s="434" t="e">
        <f t="shared" si="41"/>
        <v>#REF!</v>
      </c>
      <c r="G447" s="34" t="e">
        <f t="shared" si="42"/>
        <v>#REF!</v>
      </c>
      <c r="H447" s="727">
        <v>0</v>
      </c>
      <c r="I447" s="34" t="e">
        <f t="shared" si="43"/>
        <v>#REF!</v>
      </c>
      <c r="J447" s="34"/>
      <c r="K447" s="218"/>
      <c r="L447" s="25" t="str">
        <f>'Programe Budget 2073-74'!Q437</f>
        <v>वि</v>
      </c>
    </row>
    <row r="448" spans="1:12">
      <c r="A448" s="18"/>
      <c r="B448" s="18"/>
      <c r="C448" s="33">
        <f>'Programe Budget 2073-74'!C438</f>
        <v>16</v>
      </c>
      <c r="D448" s="416" t="str">
        <f>'Programe Budget 2073-74'!D438</f>
        <v>जिल्ला कृषि विकास कार्यालय, सुनसरी</v>
      </c>
      <c r="E448" s="34" t="e">
        <f>#REF!</f>
        <v>#REF!</v>
      </c>
      <c r="F448" s="434" t="e">
        <f t="shared" si="41"/>
        <v>#REF!</v>
      </c>
      <c r="G448" s="34" t="e">
        <f t="shared" si="42"/>
        <v>#REF!</v>
      </c>
      <c r="H448" s="727">
        <v>2.65</v>
      </c>
      <c r="I448" s="34" t="e">
        <f t="shared" si="43"/>
        <v>#REF!</v>
      </c>
      <c r="J448" s="34"/>
      <c r="K448" s="218"/>
      <c r="L448" s="25" t="str">
        <f>'Programe Budget 2073-74'!Q438</f>
        <v>वि</v>
      </c>
    </row>
    <row r="449" spans="1:12">
      <c r="A449" s="18"/>
      <c r="B449" s="18"/>
      <c r="C449" s="33">
        <f>'Programe Budget 2073-74'!C439</f>
        <v>17</v>
      </c>
      <c r="D449" s="416" t="str">
        <f>'Programe Budget 2073-74'!D439</f>
        <v>जिल्ला कृषि विकास कार्यालय, मोरङ्ग</v>
      </c>
      <c r="E449" s="34" t="e">
        <f>#REF!</f>
        <v>#REF!</v>
      </c>
      <c r="F449" s="434" t="e">
        <f t="shared" si="41"/>
        <v>#REF!</v>
      </c>
      <c r="G449" s="34" t="e">
        <f t="shared" si="42"/>
        <v>#REF!</v>
      </c>
      <c r="H449" s="727">
        <v>100</v>
      </c>
      <c r="I449" s="34" t="e">
        <f t="shared" si="43"/>
        <v>#REF!</v>
      </c>
      <c r="J449" s="34"/>
      <c r="K449" s="218"/>
      <c r="L449" s="25" t="str">
        <f>'Programe Budget 2073-74'!Q439</f>
        <v>वि</v>
      </c>
    </row>
    <row r="450" spans="1:12">
      <c r="A450" s="18"/>
      <c r="B450" s="18"/>
      <c r="C450" s="33">
        <f>'Programe Budget 2073-74'!C440</f>
        <v>18</v>
      </c>
      <c r="D450" s="416" t="str">
        <f>'Programe Budget 2073-74'!D440</f>
        <v>जिल्ला कृषि विकास कार्यालय, सोलुखुम्बु</v>
      </c>
      <c r="E450" s="34" t="e">
        <f>#REF!</f>
        <v>#REF!</v>
      </c>
      <c r="F450" s="434" t="e">
        <f t="shared" si="41"/>
        <v>#REF!</v>
      </c>
      <c r="G450" s="34" t="e">
        <f t="shared" si="42"/>
        <v>#REF!</v>
      </c>
      <c r="H450" s="727">
        <v>0</v>
      </c>
      <c r="I450" s="34" t="e">
        <f t="shared" si="43"/>
        <v>#REF!</v>
      </c>
      <c r="J450" s="34"/>
      <c r="K450" s="218"/>
      <c r="L450" s="25" t="str">
        <f>'Programe Budget 2073-74'!Q440</f>
        <v>वि</v>
      </c>
    </row>
    <row r="451" spans="1:12">
      <c r="A451" s="18"/>
      <c r="B451" s="18"/>
      <c r="C451" s="33">
        <f>'Programe Budget 2073-74'!C441</f>
        <v>19</v>
      </c>
      <c r="D451" s="416" t="str">
        <f>'Programe Budget 2073-74'!D441</f>
        <v>जिल्ला कृषि विकास कार्यालय, ओखलढुङ्गा</v>
      </c>
      <c r="E451" s="34" t="e">
        <f>#REF!</f>
        <v>#REF!</v>
      </c>
      <c r="F451" s="434" t="e">
        <f t="shared" si="41"/>
        <v>#REF!</v>
      </c>
      <c r="G451" s="34" t="e">
        <f t="shared" si="42"/>
        <v>#REF!</v>
      </c>
      <c r="H451" s="727">
        <v>1.95</v>
      </c>
      <c r="I451" s="34" t="e">
        <f t="shared" si="43"/>
        <v>#REF!</v>
      </c>
      <c r="J451" s="34"/>
      <c r="K451" s="218"/>
      <c r="L451" s="25" t="str">
        <f>'Programe Budget 2073-74'!Q441</f>
        <v>वि</v>
      </c>
    </row>
    <row r="452" spans="1:12">
      <c r="A452" s="18"/>
      <c r="B452" s="18"/>
      <c r="C452" s="33">
        <f>'Programe Budget 2073-74'!C442</f>
        <v>20</v>
      </c>
      <c r="D452" s="416" t="str">
        <f>'Programe Budget 2073-74'!D442</f>
        <v>जिल्ला कृषि विकास कार्यालय, खोटाङ्ग</v>
      </c>
      <c r="E452" s="34" t="e">
        <f>#REF!</f>
        <v>#REF!</v>
      </c>
      <c r="F452" s="434" t="e">
        <f t="shared" si="41"/>
        <v>#REF!</v>
      </c>
      <c r="G452" s="34" t="e">
        <f t="shared" si="42"/>
        <v>#REF!</v>
      </c>
      <c r="H452" s="727">
        <v>82</v>
      </c>
      <c r="I452" s="34" t="e">
        <f t="shared" si="43"/>
        <v>#REF!</v>
      </c>
      <c r="J452" s="34"/>
      <c r="K452" s="218"/>
      <c r="L452" s="25" t="str">
        <f>'Programe Budget 2073-74'!Q442</f>
        <v>वि</v>
      </c>
    </row>
    <row r="453" spans="1:12">
      <c r="A453" s="18"/>
      <c r="B453" s="18"/>
      <c r="C453" s="33">
        <f>'Programe Budget 2073-74'!C443</f>
        <v>21</v>
      </c>
      <c r="D453" s="416" t="str">
        <f>'Programe Budget 2073-74'!D443</f>
        <v>जिल्ला कृषि विकास कार्यालय, उदयपुर</v>
      </c>
      <c r="E453" s="34" t="e">
        <f>#REF!</f>
        <v>#REF!</v>
      </c>
      <c r="F453" s="434" t="e">
        <f t="shared" si="41"/>
        <v>#REF!</v>
      </c>
      <c r="G453" s="34" t="e">
        <f t="shared" si="42"/>
        <v>#REF!</v>
      </c>
      <c r="H453" s="727">
        <v>99.98</v>
      </c>
      <c r="I453" s="34" t="e">
        <f t="shared" si="43"/>
        <v>#REF!</v>
      </c>
      <c r="J453" s="34"/>
      <c r="K453" s="218"/>
      <c r="L453" s="25" t="str">
        <f>'Programe Budget 2073-74'!Q443</f>
        <v>वि</v>
      </c>
    </row>
    <row r="454" spans="1:12">
      <c r="A454" s="18"/>
      <c r="B454" s="18"/>
      <c r="C454" s="33">
        <f>'Programe Budget 2073-74'!C444</f>
        <v>22</v>
      </c>
      <c r="D454" s="416" t="str">
        <f>'Programe Budget 2073-74'!D444</f>
        <v>जिल्ला कृषि विकास कार्यालय, सिराहा</v>
      </c>
      <c r="E454" s="34" t="e">
        <f>#REF!</f>
        <v>#REF!</v>
      </c>
      <c r="F454" s="434" t="e">
        <f t="shared" si="41"/>
        <v>#REF!</v>
      </c>
      <c r="G454" s="34" t="e">
        <f t="shared" si="42"/>
        <v>#REF!</v>
      </c>
      <c r="H454" s="727">
        <v>0</v>
      </c>
      <c r="I454" s="34" t="e">
        <f t="shared" si="43"/>
        <v>#REF!</v>
      </c>
      <c r="J454" s="34"/>
      <c r="K454" s="218"/>
      <c r="L454" s="25" t="str">
        <f>'Programe Budget 2073-74'!Q444</f>
        <v>वि</v>
      </c>
    </row>
    <row r="455" spans="1:12">
      <c r="A455" s="18"/>
      <c r="B455" s="18"/>
      <c r="C455" s="33">
        <f>'Programe Budget 2073-74'!C445</f>
        <v>23</v>
      </c>
      <c r="D455" s="416" t="str">
        <f>'Programe Budget 2073-74'!D445</f>
        <v>जिल्ला कृषि विकास कार्यालय, सप्तरी</v>
      </c>
      <c r="E455" s="34" t="e">
        <f>#REF!</f>
        <v>#REF!</v>
      </c>
      <c r="F455" s="434" t="e">
        <f t="shared" si="41"/>
        <v>#REF!</v>
      </c>
      <c r="G455" s="34" t="e">
        <f t="shared" si="42"/>
        <v>#REF!</v>
      </c>
      <c r="H455" s="727">
        <v>1.48</v>
      </c>
      <c r="I455" s="34" t="e">
        <f t="shared" si="43"/>
        <v>#REF!</v>
      </c>
      <c r="J455" s="34"/>
      <c r="K455" s="218"/>
      <c r="L455" s="25" t="str">
        <f>'Programe Budget 2073-74'!Q445</f>
        <v>वि</v>
      </c>
    </row>
    <row r="456" spans="1:12">
      <c r="A456" s="18"/>
      <c r="B456" s="18"/>
      <c r="C456" s="33">
        <f>'Programe Budget 2073-74'!C446</f>
        <v>24</v>
      </c>
      <c r="D456" s="416" t="str">
        <f>'Programe Budget 2073-74'!D446</f>
        <v>जिल्ला कृषि विकास कार्यालय, दोलखा</v>
      </c>
      <c r="E456" s="34" t="e">
        <f>#REF!</f>
        <v>#REF!</v>
      </c>
      <c r="F456" s="434" t="e">
        <f t="shared" si="41"/>
        <v>#REF!</v>
      </c>
      <c r="G456" s="34" t="e">
        <f t="shared" si="42"/>
        <v>#REF!</v>
      </c>
      <c r="H456" s="727">
        <v>100</v>
      </c>
      <c r="I456" s="34" t="e">
        <f t="shared" si="43"/>
        <v>#REF!</v>
      </c>
      <c r="J456" s="34"/>
      <c r="K456" s="218"/>
      <c r="L456" s="25" t="str">
        <f>'Programe Budget 2073-74'!Q446</f>
        <v>का</v>
      </c>
    </row>
    <row r="457" spans="1:12">
      <c r="A457" s="25"/>
      <c r="B457" s="25"/>
      <c r="C457" s="33">
        <f>'Programe Budget 2073-74'!C447</f>
        <v>25</v>
      </c>
      <c r="D457" s="416" t="str">
        <f>'Programe Budget 2073-74'!D447</f>
        <v>जिल्ला कृषि विकास कार्यालय, रामेछाप</v>
      </c>
      <c r="E457" s="34" t="e">
        <f>#REF!</f>
        <v>#REF!</v>
      </c>
      <c r="F457" s="434" t="e">
        <f t="shared" si="41"/>
        <v>#REF!</v>
      </c>
      <c r="G457" s="34" t="e">
        <f t="shared" si="42"/>
        <v>#REF!</v>
      </c>
      <c r="H457" s="727">
        <v>100</v>
      </c>
      <c r="I457" s="34" t="e">
        <f t="shared" si="43"/>
        <v>#REF!</v>
      </c>
      <c r="J457" s="34"/>
      <c r="K457" s="218"/>
      <c r="L457" s="25" t="str">
        <f>'Programe Budget 2073-74'!Q447</f>
        <v>का</v>
      </c>
    </row>
    <row r="458" spans="1:12">
      <c r="A458" s="25"/>
      <c r="B458" s="25"/>
      <c r="C458" s="33">
        <f>'Programe Budget 2073-74'!C448</f>
        <v>26</v>
      </c>
      <c r="D458" s="416" t="str">
        <f>'Programe Budget 2073-74'!D448</f>
        <v>जिल्ला कृषि विकास कार्यालय, सिन्धुली</v>
      </c>
      <c r="E458" s="34" t="e">
        <f>#REF!</f>
        <v>#REF!</v>
      </c>
      <c r="F458" s="434" t="e">
        <f t="shared" si="41"/>
        <v>#REF!</v>
      </c>
      <c r="G458" s="34" t="e">
        <f t="shared" si="42"/>
        <v>#REF!</v>
      </c>
      <c r="H458" s="727">
        <v>100</v>
      </c>
      <c r="I458" s="34" t="e">
        <f t="shared" si="43"/>
        <v>#REF!</v>
      </c>
      <c r="J458" s="34"/>
      <c r="K458" s="218"/>
      <c r="L458" s="25" t="str">
        <f>'Programe Budget 2073-74'!Q448</f>
        <v>का</v>
      </c>
    </row>
    <row r="459" spans="1:12">
      <c r="A459" s="25"/>
      <c r="B459" s="25"/>
      <c r="C459" s="33">
        <f>'Programe Budget 2073-74'!C449</f>
        <v>27</v>
      </c>
      <c r="D459" s="416" t="str">
        <f>'Programe Budget 2073-74'!D449</f>
        <v>जिल्ला कृषि विकास कार्यालय, धनुषा</v>
      </c>
      <c r="E459" s="34" t="e">
        <f>#REF!</f>
        <v>#REF!</v>
      </c>
      <c r="F459" s="434" t="e">
        <f t="shared" si="41"/>
        <v>#REF!</v>
      </c>
      <c r="G459" s="34" t="e">
        <f t="shared" si="42"/>
        <v>#REF!</v>
      </c>
      <c r="H459" s="727">
        <v>100</v>
      </c>
      <c r="I459" s="34" t="e">
        <f t="shared" si="43"/>
        <v>#REF!</v>
      </c>
      <c r="J459" s="34"/>
      <c r="K459" s="218"/>
      <c r="L459" s="25" t="str">
        <f>'Programe Budget 2073-74'!Q449</f>
        <v>का</v>
      </c>
    </row>
    <row r="460" spans="1:12">
      <c r="A460" s="25"/>
      <c r="B460" s="25"/>
      <c r="C460" s="33">
        <f>'Programe Budget 2073-74'!C450</f>
        <v>28</v>
      </c>
      <c r="D460" s="416" t="str">
        <f>'Programe Budget 2073-74'!D450</f>
        <v>जिल्ला कृषि विकास कार्यालय, महोत्तरी</v>
      </c>
      <c r="E460" s="34" t="e">
        <f>#REF!</f>
        <v>#REF!</v>
      </c>
      <c r="F460" s="434" t="e">
        <f t="shared" si="41"/>
        <v>#REF!</v>
      </c>
      <c r="G460" s="34" t="e">
        <f t="shared" si="42"/>
        <v>#REF!</v>
      </c>
      <c r="H460" s="727">
        <v>100</v>
      </c>
      <c r="I460" s="34" t="e">
        <f t="shared" si="43"/>
        <v>#REF!</v>
      </c>
      <c r="J460" s="34"/>
      <c r="K460" s="218"/>
      <c r="L460" s="25" t="str">
        <f>'Programe Budget 2073-74'!Q450</f>
        <v>का</v>
      </c>
    </row>
    <row r="461" spans="1:12">
      <c r="A461" s="25"/>
      <c r="B461" s="25"/>
      <c r="C461" s="33">
        <f>'Programe Budget 2073-74'!C451</f>
        <v>29</v>
      </c>
      <c r="D461" s="416" t="str">
        <f>'Programe Budget 2073-74'!D451</f>
        <v>जिल्ला कृषि विकास कार्यालय, र्सलाही</v>
      </c>
      <c r="E461" s="34" t="e">
        <f>#REF!</f>
        <v>#REF!</v>
      </c>
      <c r="F461" s="434" t="e">
        <f t="shared" si="41"/>
        <v>#REF!</v>
      </c>
      <c r="G461" s="34" t="e">
        <f t="shared" si="42"/>
        <v>#REF!</v>
      </c>
      <c r="H461" s="727">
        <v>2.0299999999999998</v>
      </c>
      <c r="I461" s="34" t="e">
        <f t="shared" si="43"/>
        <v>#REF!</v>
      </c>
      <c r="J461" s="34"/>
      <c r="K461" s="218"/>
      <c r="L461" s="25" t="str">
        <f>'Programe Budget 2073-74'!Q451</f>
        <v>का</v>
      </c>
    </row>
    <row r="462" spans="1:12">
      <c r="A462" s="25"/>
      <c r="B462" s="25"/>
      <c r="C462" s="33">
        <f>'Programe Budget 2073-74'!C452</f>
        <v>30</v>
      </c>
      <c r="D462" s="416" t="str">
        <f>'Programe Budget 2073-74'!D452</f>
        <v>जिल्ला कृषि विकास कार्यालय, बारा</v>
      </c>
      <c r="E462" s="34" t="e">
        <f>#REF!</f>
        <v>#REF!</v>
      </c>
      <c r="F462" s="434" t="e">
        <f t="shared" si="41"/>
        <v>#REF!</v>
      </c>
      <c r="G462" s="34" t="e">
        <f t="shared" si="42"/>
        <v>#REF!</v>
      </c>
      <c r="H462" s="727">
        <v>100</v>
      </c>
      <c r="I462" s="34" t="e">
        <f t="shared" si="43"/>
        <v>#REF!</v>
      </c>
      <c r="J462" s="34"/>
      <c r="K462" s="218"/>
      <c r="L462" s="25" t="str">
        <f>'Programe Budget 2073-74'!Q452</f>
        <v>का</v>
      </c>
    </row>
    <row r="463" spans="1:12">
      <c r="A463" s="25"/>
      <c r="B463" s="25"/>
      <c r="C463" s="33">
        <f>'Programe Budget 2073-74'!C453</f>
        <v>31</v>
      </c>
      <c r="D463" s="416" t="str">
        <f>'Programe Budget 2073-74'!D453</f>
        <v>जिल्ला कृषि विकास कार्यालय, पर्सा</v>
      </c>
      <c r="E463" s="34" t="e">
        <f>#REF!</f>
        <v>#REF!</v>
      </c>
      <c r="F463" s="434" t="e">
        <f t="shared" si="41"/>
        <v>#REF!</v>
      </c>
      <c r="G463" s="34" t="e">
        <f t="shared" si="42"/>
        <v>#REF!</v>
      </c>
      <c r="H463" s="727">
        <v>0</v>
      </c>
      <c r="I463" s="34" t="e">
        <f t="shared" si="43"/>
        <v>#REF!</v>
      </c>
      <c r="J463" s="34"/>
      <c r="K463" s="218"/>
      <c r="L463" s="25" t="str">
        <f>'Programe Budget 2073-74'!Q453</f>
        <v>का</v>
      </c>
    </row>
    <row r="464" spans="1:12">
      <c r="A464" s="25"/>
      <c r="B464" s="25"/>
      <c r="C464" s="33">
        <f>'Programe Budget 2073-74'!C454</f>
        <v>32</v>
      </c>
      <c r="D464" s="416" t="str">
        <f>'Programe Budget 2073-74'!D454</f>
        <v>जिल्ला कृषि विकास कार्यालय, रौतहट</v>
      </c>
      <c r="E464" s="34" t="e">
        <f>#REF!</f>
        <v>#REF!</v>
      </c>
      <c r="F464" s="434" t="e">
        <f t="shared" si="41"/>
        <v>#REF!</v>
      </c>
      <c r="G464" s="34" t="e">
        <f t="shared" si="42"/>
        <v>#REF!</v>
      </c>
      <c r="H464" s="727">
        <v>0</v>
      </c>
      <c r="I464" s="34" t="e">
        <f t="shared" si="43"/>
        <v>#REF!</v>
      </c>
      <c r="J464" s="34"/>
      <c r="K464" s="218"/>
      <c r="L464" s="25" t="str">
        <f>'Programe Budget 2073-74'!Q454</f>
        <v>का</v>
      </c>
    </row>
    <row r="465" spans="1:12">
      <c r="A465" s="25"/>
      <c r="B465" s="25"/>
      <c r="C465" s="33">
        <f>'Programe Budget 2073-74'!C455</f>
        <v>33</v>
      </c>
      <c r="D465" s="416" t="str">
        <f>'Programe Budget 2073-74'!D455</f>
        <v>जिल्ला कृषि विकास कार्यालय, मकवानपुर</v>
      </c>
      <c r="E465" s="34" t="e">
        <f>#REF!</f>
        <v>#REF!</v>
      </c>
      <c r="F465" s="434" t="e">
        <f t="shared" si="41"/>
        <v>#REF!</v>
      </c>
      <c r="G465" s="34" t="e">
        <f t="shared" si="42"/>
        <v>#REF!</v>
      </c>
      <c r="H465" s="727">
        <v>100</v>
      </c>
      <c r="I465" s="34" t="e">
        <f t="shared" si="43"/>
        <v>#REF!</v>
      </c>
      <c r="J465" s="34"/>
      <c r="K465" s="218"/>
      <c r="L465" s="25" t="str">
        <f>'Programe Budget 2073-74'!Q455</f>
        <v>का</v>
      </c>
    </row>
    <row r="466" spans="1:12">
      <c r="A466" s="25"/>
      <c r="B466" s="25"/>
      <c r="C466" s="33">
        <f>'Programe Budget 2073-74'!C456</f>
        <v>34</v>
      </c>
      <c r="D466" s="416" t="str">
        <f>'Programe Budget 2073-74'!D456</f>
        <v>जिल्ला कृषि विकास कार्यालय, चितवन</v>
      </c>
      <c r="E466" s="34" t="e">
        <f>#REF!</f>
        <v>#REF!</v>
      </c>
      <c r="F466" s="434" t="e">
        <f t="shared" si="41"/>
        <v>#REF!</v>
      </c>
      <c r="G466" s="34" t="e">
        <f t="shared" si="42"/>
        <v>#REF!</v>
      </c>
      <c r="H466" s="727">
        <v>41.67</v>
      </c>
      <c r="I466" s="34" t="e">
        <f t="shared" si="43"/>
        <v>#REF!</v>
      </c>
      <c r="J466" s="34"/>
      <c r="K466" s="218"/>
      <c r="L466" s="25" t="str">
        <f>'Programe Budget 2073-74'!Q456</f>
        <v>का</v>
      </c>
    </row>
    <row r="467" spans="1:12">
      <c r="A467" s="25"/>
      <c r="B467" s="25"/>
      <c r="C467" s="33">
        <f>'Programe Budget 2073-74'!C457</f>
        <v>35</v>
      </c>
      <c r="D467" s="416" t="str">
        <f>'Programe Budget 2073-74'!D457</f>
        <v>जिल्ला कृषि विकास कार्यालय, रसुवा</v>
      </c>
      <c r="E467" s="34" t="e">
        <f>#REF!</f>
        <v>#REF!</v>
      </c>
      <c r="F467" s="434" t="e">
        <f t="shared" si="41"/>
        <v>#REF!</v>
      </c>
      <c r="G467" s="34" t="e">
        <f t="shared" si="42"/>
        <v>#REF!</v>
      </c>
      <c r="H467" s="727">
        <v>58</v>
      </c>
      <c r="I467" s="34" t="e">
        <f t="shared" si="43"/>
        <v>#REF!</v>
      </c>
      <c r="J467" s="34"/>
      <c r="K467" s="218"/>
      <c r="L467" s="25" t="str">
        <f>'Programe Budget 2073-74'!Q457</f>
        <v>का</v>
      </c>
    </row>
    <row r="468" spans="1:12">
      <c r="A468" s="25"/>
      <c r="B468" s="25"/>
      <c r="C468" s="33">
        <f>'Programe Budget 2073-74'!C458</f>
        <v>36</v>
      </c>
      <c r="D468" s="416" t="str">
        <f>'Programe Budget 2073-74'!D458</f>
        <v>जिल्ला कृषि विकास कार्यालय, धादिङ्ग</v>
      </c>
      <c r="E468" s="34" t="e">
        <f>#REF!</f>
        <v>#REF!</v>
      </c>
      <c r="F468" s="434" t="e">
        <f t="shared" si="41"/>
        <v>#REF!</v>
      </c>
      <c r="G468" s="34" t="e">
        <f t="shared" si="42"/>
        <v>#REF!</v>
      </c>
      <c r="H468" s="727">
        <v>20.07</v>
      </c>
      <c r="I468" s="34" t="e">
        <f t="shared" si="43"/>
        <v>#REF!</v>
      </c>
      <c r="J468" s="34"/>
      <c r="K468" s="218"/>
      <c r="L468" s="25" t="str">
        <f>'Programe Budget 2073-74'!Q458</f>
        <v>का</v>
      </c>
    </row>
    <row r="469" spans="1:12">
      <c r="A469" s="25"/>
      <c r="B469" s="25"/>
      <c r="C469" s="33">
        <f>'Programe Budget 2073-74'!C459</f>
        <v>37</v>
      </c>
      <c r="D469" s="416" t="str">
        <f>'Programe Budget 2073-74'!D459</f>
        <v>जिल्ला कृषि विकास कार्यालय, नुवाकोट</v>
      </c>
      <c r="E469" s="34" t="e">
        <f>#REF!</f>
        <v>#REF!</v>
      </c>
      <c r="F469" s="434" t="e">
        <f t="shared" si="41"/>
        <v>#REF!</v>
      </c>
      <c r="G469" s="34" t="e">
        <f t="shared" si="42"/>
        <v>#REF!</v>
      </c>
      <c r="H469" s="727">
        <v>100</v>
      </c>
      <c r="I469" s="34" t="e">
        <f t="shared" si="43"/>
        <v>#REF!</v>
      </c>
      <c r="J469" s="34"/>
      <c r="K469" s="218"/>
      <c r="L469" s="25" t="str">
        <f>'Programe Budget 2073-74'!Q459</f>
        <v>का</v>
      </c>
    </row>
    <row r="470" spans="1:12">
      <c r="A470" s="25"/>
      <c r="B470" s="25"/>
      <c r="C470" s="33">
        <f>'Programe Budget 2073-74'!C460</f>
        <v>38</v>
      </c>
      <c r="D470" s="416" t="str">
        <f>'Programe Budget 2073-74'!D460</f>
        <v>जिल्ला कृषि विकास कार्यालय, सिन्धुपालाञ्चोक</v>
      </c>
      <c r="E470" s="34" t="e">
        <f>#REF!</f>
        <v>#REF!</v>
      </c>
      <c r="F470" s="434" t="e">
        <f t="shared" si="41"/>
        <v>#REF!</v>
      </c>
      <c r="G470" s="34" t="e">
        <f t="shared" si="42"/>
        <v>#REF!</v>
      </c>
      <c r="H470" s="727">
        <v>100</v>
      </c>
      <c r="I470" s="34" t="e">
        <f t="shared" si="43"/>
        <v>#REF!</v>
      </c>
      <c r="J470" s="34"/>
      <c r="K470" s="218"/>
      <c r="L470" s="25" t="str">
        <f>'Programe Budget 2073-74'!Q460</f>
        <v>का</v>
      </c>
    </row>
    <row r="471" spans="1:12">
      <c r="A471" s="25"/>
      <c r="B471" s="25"/>
      <c r="C471" s="33">
        <f>'Programe Budget 2073-74'!C461</f>
        <v>39</v>
      </c>
      <c r="D471" s="416" t="str">
        <f>'Programe Budget 2073-74'!D461</f>
        <v>जिल्ला कृषि विकास कार्यालय, काभ्रेपलाञ्चोक</v>
      </c>
      <c r="E471" s="34" t="e">
        <f>#REF!</f>
        <v>#REF!</v>
      </c>
      <c r="F471" s="434" t="e">
        <f t="shared" si="41"/>
        <v>#REF!</v>
      </c>
      <c r="G471" s="34" t="e">
        <f t="shared" si="42"/>
        <v>#REF!</v>
      </c>
      <c r="H471" s="727">
        <v>1.03</v>
      </c>
      <c r="I471" s="34" t="e">
        <f t="shared" si="43"/>
        <v>#REF!</v>
      </c>
      <c r="J471" s="34"/>
      <c r="K471" s="218"/>
      <c r="L471" s="25" t="str">
        <f>'Programe Budget 2073-74'!Q461</f>
        <v>का</v>
      </c>
    </row>
    <row r="472" spans="1:12">
      <c r="A472" s="25"/>
      <c r="B472" s="25"/>
      <c r="C472" s="33">
        <f>'Programe Budget 2073-74'!C462</f>
        <v>40</v>
      </c>
      <c r="D472" s="416" t="str">
        <f>'Programe Budget 2073-74'!D462</f>
        <v>जिल्ला कृषि विकास कार्यालय, काठमाण्डौं</v>
      </c>
      <c r="E472" s="34" t="e">
        <f>#REF!</f>
        <v>#REF!</v>
      </c>
      <c r="F472" s="434" t="e">
        <f t="shared" si="41"/>
        <v>#REF!</v>
      </c>
      <c r="G472" s="34" t="e">
        <f t="shared" si="42"/>
        <v>#REF!</v>
      </c>
      <c r="H472" s="727">
        <v>17.07</v>
      </c>
      <c r="I472" s="34" t="e">
        <f t="shared" si="43"/>
        <v>#REF!</v>
      </c>
      <c r="J472" s="34"/>
      <c r="K472" s="218"/>
      <c r="L472" s="25" t="str">
        <f>'Programe Budget 2073-74'!Q462</f>
        <v>का</v>
      </c>
    </row>
    <row r="473" spans="1:12">
      <c r="A473" s="25"/>
      <c r="B473" s="25"/>
      <c r="C473" s="33">
        <f>'Programe Budget 2073-74'!C463</f>
        <v>41</v>
      </c>
      <c r="D473" s="416" t="str">
        <f>'Programe Budget 2073-74'!D463</f>
        <v>जिल्ला कृषि विकास कार्यालय, ललितपुर</v>
      </c>
      <c r="E473" s="34" t="e">
        <f>#REF!</f>
        <v>#REF!</v>
      </c>
      <c r="F473" s="434" t="e">
        <f t="shared" si="41"/>
        <v>#REF!</v>
      </c>
      <c r="G473" s="34" t="e">
        <f t="shared" si="42"/>
        <v>#REF!</v>
      </c>
      <c r="H473" s="727">
        <v>100</v>
      </c>
      <c r="I473" s="34" t="e">
        <f t="shared" si="43"/>
        <v>#REF!</v>
      </c>
      <c r="J473" s="34"/>
      <c r="K473" s="218"/>
      <c r="L473" s="25" t="str">
        <f>'Programe Budget 2073-74'!Q463</f>
        <v>का</v>
      </c>
    </row>
    <row r="474" spans="1:12">
      <c r="A474" s="25"/>
      <c r="B474" s="25"/>
      <c r="C474" s="33">
        <f>'Programe Budget 2073-74'!C464</f>
        <v>42</v>
      </c>
      <c r="D474" s="416" t="str">
        <f>'Programe Budget 2073-74'!D464</f>
        <v>जिल्ला कृषि विकास कार्यालय, भक्तपुर</v>
      </c>
      <c r="E474" s="34" t="e">
        <f>#REF!</f>
        <v>#REF!</v>
      </c>
      <c r="F474" s="434" t="e">
        <f t="shared" si="41"/>
        <v>#REF!</v>
      </c>
      <c r="G474" s="34" t="e">
        <f t="shared" si="42"/>
        <v>#REF!</v>
      </c>
      <c r="H474" s="727">
        <v>0</v>
      </c>
      <c r="I474" s="34" t="e">
        <f t="shared" si="43"/>
        <v>#REF!</v>
      </c>
      <c r="J474" s="34"/>
      <c r="K474" s="218"/>
      <c r="L474" s="25" t="str">
        <f>'Programe Budget 2073-74'!Q464</f>
        <v>का</v>
      </c>
    </row>
    <row r="475" spans="1:12">
      <c r="A475" s="25"/>
      <c r="B475" s="25"/>
      <c r="C475" s="33">
        <f>'Programe Budget 2073-74'!C465</f>
        <v>43</v>
      </c>
      <c r="D475" s="416" t="str">
        <f>'Programe Budget 2073-74'!D465</f>
        <v>जिल्ला कृषि विकास कार्यालय, कास्की</v>
      </c>
      <c r="E475" s="34" t="e">
        <f>#REF!</f>
        <v>#REF!</v>
      </c>
      <c r="F475" s="434" t="e">
        <f t="shared" si="41"/>
        <v>#REF!</v>
      </c>
      <c r="G475" s="34" t="e">
        <f t="shared" si="42"/>
        <v>#REF!</v>
      </c>
      <c r="H475" s="727">
        <v>100</v>
      </c>
      <c r="I475" s="34" t="e">
        <f t="shared" si="43"/>
        <v>#REF!</v>
      </c>
      <c r="J475" s="34"/>
      <c r="K475" s="218"/>
      <c r="L475" s="25" t="str">
        <f>'Programe Budget 2073-74'!Q465</f>
        <v>प</v>
      </c>
    </row>
    <row r="476" spans="1:12">
      <c r="A476" s="25"/>
      <c r="B476" s="25"/>
      <c r="C476" s="33">
        <f>'Programe Budget 2073-74'!C466</f>
        <v>44</v>
      </c>
      <c r="D476" s="416" t="str">
        <f>'Programe Budget 2073-74'!D466</f>
        <v>जिल्ला कृषि विकास कार्यालय, लमजुङ्ग</v>
      </c>
      <c r="E476" s="34" t="e">
        <f>#REF!</f>
        <v>#REF!</v>
      </c>
      <c r="F476" s="434" t="e">
        <f t="shared" si="41"/>
        <v>#REF!</v>
      </c>
      <c r="G476" s="34" t="e">
        <f t="shared" si="42"/>
        <v>#REF!</v>
      </c>
      <c r="H476" s="727">
        <v>95</v>
      </c>
      <c r="I476" s="34" t="e">
        <f t="shared" si="43"/>
        <v>#REF!</v>
      </c>
      <c r="J476" s="34"/>
      <c r="K476" s="218"/>
      <c r="L476" s="25" t="str">
        <f>'Programe Budget 2073-74'!Q466</f>
        <v>प</v>
      </c>
    </row>
    <row r="477" spans="1:12">
      <c r="A477" s="25"/>
      <c r="B477" s="25"/>
      <c r="C477" s="33">
        <f>'Programe Budget 2073-74'!C467</f>
        <v>45</v>
      </c>
      <c r="D477" s="416" t="str">
        <f>'Programe Budget 2073-74'!D467</f>
        <v>जिल्ला कृषि विकास कार्यालय, मनाङ्ग</v>
      </c>
      <c r="E477" s="34" t="e">
        <f>#REF!</f>
        <v>#REF!</v>
      </c>
      <c r="F477" s="434" t="e">
        <f t="shared" si="41"/>
        <v>#REF!</v>
      </c>
      <c r="G477" s="34" t="e">
        <f t="shared" si="42"/>
        <v>#REF!</v>
      </c>
      <c r="H477" s="727">
        <v>100</v>
      </c>
      <c r="I477" s="34" t="e">
        <f t="shared" si="43"/>
        <v>#REF!</v>
      </c>
      <c r="J477" s="34"/>
      <c r="K477" s="218"/>
      <c r="L477" s="25" t="str">
        <f>'Programe Budget 2073-74'!Q467</f>
        <v>प</v>
      </c>
    </row>
    <row r="478" spans="1:12">
      <c r="A478" s="25"/>
      <c r="B478" s="25"/>
      <c r="C478" s="33">
        <f>'Programe Budget 2073-74'!C468</f>
        <v>46</v>
      </c>
      <c r="D478" s="416" t="str">
        <f>'Programe Budget 2073-74'!D468</f>
        <v>जिल्ला कृषि विकास कार्यालय, गोरखा</v>
      </c>
      <c r="E478" s="34" t="e">
        <f>#REF!</f>
        <v>#REF!</v>
      </c>
      <c r="F478" s="434" t="e">
        <f t="shared" si="41"/>
        <v>#REF!</v>
      </c>
      <c r="G478" s="34" t="e">
        <f t="shared" si="42"/>
        <v>#REF!</v>
      </c>
      <c r="H478" s="727">
        <v>100</v>
      </c>
      <c r="I478" s="34" t="e">
        <f t="shared" si="43"/>
        <v>#REF!</v>
      </c>
      <c r="J478" s="34"/>
      <c r="K478" s="218"/>
      <c r="L478" s="25" t="str">
        <f>'Programe Budget 2073-74'!Q468</f>
        <v>प</v>
      </c>
    </row>
    <row r="479" spans="1:12">
      <c r="A479" s="25"/>
      <c r="B479" s="25"/>
      <c r="C479" s="33">
        <f>'Programe Budget 2073-74'!C469</f>
        <v>47</v>
      </c>
      <c r="D479" s="416" t="str">
        <f>'Programe Budget 2073-74'!D469</f>
        <v>जिल्ला कृषि विकास कार्यालय, तनहुँ</v>
      </c>
      <c r="E479" s="34" t="e">
        <f>#REF!</f>
        <v>#REF!</v>
      </c>
      <c r="F479" s="434" t="e">
        <f t="shared" si="41"/>
        <v>#REF!</v>
      </c>
      <c r="G479" s="34" t="e">
        <f t="shared" si="42"/>
        <v>#REF!</v>
      </c>
      <c r="H479" s="727">
        <v>87.3</v>
      </c>
      <c r="I479" s="34" t="e">
        <f t="shared" si="43"/>
        <v>#REF!</v>
      </c>
      <c r="J479" s="34"/>
      <c r="K479" s="218"/>
      <c r="L479" s="25" t="str">
        <f>'Programe Budget 2073-74'!Q469</f>
        <v>प</v>
      </c>
    </row>
    <row r="480" spans="1:12">
      <c r="A480" s="25"/>
      <c r="B480" s="25"/>
      <c r="C480" s="33">
        <f>'Programe Budget 2073-74'!C470</f>
        <v>48</v>
      </c>
      <c r="D480" s="416" t="str">
        <f>'Programe Budget 2073-74'!D470</f>
        <v>जिल्ला कृषि विकास कार्यालय, स्याङ्गजा</v>
      </c>
      <c r="E480" s="34" t="e">
        <f>#REF!</f>
        <v>#REF!</v>
      </c>
      <c r="F480" s="434" t="e">
        <f t="shared" si="41"/>
        <v>#REF!</v>
      </c>
      <c r="G480" s="34" t="e">
        <f t="shared" si="42"/>
        <v>#REF!</v>
      </c>
      <c r="H480" s="727">
        <v>100</v>
      </c>
      <c r="I480" s="34" t="e">
        <f t="shared" si="43"/>
        <v>#REF!</v>
      </c>
      <c r="J480" s="34"/>
      <c r="K480" s="218"/>
      <c r="L480" s="25" t="str">
        <f>'Programe Budget 2073-74'!Q470</f>
        <v>प</v>
      </c>
    </row>
    <row r="481" spans="1:12">
      <c r="A481" s="25"/>
      <c r="B481" s="25"/>
      <c r="C481" s="33">
        <f>'Programe Budget 2073-74'!C471</f>
        <v>49</v>
      </c>
      <c r="D481" s="416" t="str">
        <f>'Programe Budget 2073-74'!D471</f>
        <v>जिल्ला कृषि विकास कार्यालय, गुल्मी</v>
      </c>
      <c r="E481" s="34" t="e">
        <f>#REF!</f>
        <v>#REF!</v>
      </c>
      <c r="F481" s="434" t="e">
        <f t="shared" si="41"/>
        <v>#REF!</v>
      </c>
      <c r="G481" s="34" t="e">
        <f t="shared" si="42"/>
        <v>#REF!</v>
      </c>
      <c r="H481" s="727">
        <v>99.7</v>
      </c>
      <c r="I481" s="34" t="e">
        <f t="shared" si="43"/>
        <v>#REF!</v>
      </c>
      <c r="J481" s="34"/>
      <c r="K481" s="218"/>
      <c r="L481" s="25" t="str">
        <f>'Programe Budget 2073-74'!Q471</f>
        <v>प</v>
      </c>
    </row>
    <row r="482" spans="1:12">
      <c r="A482" s="25"/>
      <c r="B482" s="25"/>
      <c r="C482" s="33">
        <f>'Programe Budget 2073-74'!C472</f>
        <v>50</v>
      </c>
      <c r="D482" s="416" t="str">
        <f>'Programe Budget 2073-74'!D472</f>
        <v>जिल्ला कृषि विकास कार्यालय, रुपन्देही</v>
      </c>
      <c r="E482" s="34" t="e">
        <f>#REF!</f>
        <v>#REF!</v>
      </c>
      <c r="F482" s="434" t="e">
        <f t="shared" si="41"/>
        <v>#REF!</v>
      </c>
      <c r="G482" s="34" t="e">
        <f t="shared" si="42"/>
        <v>#REF!</v>
      </c>
      <c r="H482" s="727">
        <v>62.3</v>
      </c>
      <c r="I482" s="34" t="e">
        <f t="shared" si="43"/>
        <v>#REF!</v>
      </c>
      <c r="J482" s="34"/>
      <c r="K482" s="218"/>
      <c r="L482" s="25" t="str">
        <f>'Programe Budget 2073-74'!Q472</f>
        <v>प</v>
      </c>
    </row>
    <row r="483" spans="1:12">
      <c r="A483" s="25"/>
      <c r="B483" s="25"/>
      <c r="C483" s="33">
        <f>'Programe Budget 2073-74'!C473</f>
        <v>51</v>
      </c>
      <c r="D483" s="416" t="str">
        <f>'Programe Budget 2073-74'!D473</f>
        <v>जिल्ला कृषि विकास कार्यालय, नवलपरासी</v>
      </c>
      <c r="E483" s="34" t="e">
        <f>#REF!</f>
        <v>#REF!</v>
      </c>
      <c r="F483" s="434" t="e">
        <f t="shared" si="41"/>
        <v>#REF!</v>
      </c>
      <c r="G483" s="34" t="e">
        <f t="shared" si="42"/>
        <v>#REF!</v>
      </c>
      <c r="H483" s="727">
        <v>100</v>
      </c>
      <c r="I483" s="34" t="e">
        <f t="shared" si="43"/>
        <v>#REF!</v>
      </c>
      <c r="J483" s="34"/>
      <c r="K483" s="218"/>
      <c r="L483" s="25" t="str">
        <f>'Programe Budget 2073-74'!Q473</f>
        <v>प</v>
      </c>
    </row>
    <row r="484" spans="1:12">
      <c r="A484" s="25"/>
      <c r="B484" s="25"/>
      <c r="C484" s="33">
        <f>'Programe Budget 2073-74'!C474</f>
        <v>52</v>
      </c>
      <c r="D484" s="416" t="str">
        <f>'Programe Budget 2073-74'!D474</f>
        <v>जिल्ला कृषि विकास कार्यालय, पाल्पा</v>
      </c>
      <c r="E484" s="34" t="e">
        <f>#REF!</f>
        <v>#REF!</v>
      </c>
      <c r="F484" s="434" t="e">
        <f t="shared" si="41"/>
        <v>#REF!</v>
      </c>
      <c r="G484" s="34" t="e">
        <f t="shared" si="42"/>
        <v>#REF!</v>
      </c>
      <c r="H484" s="727">
        <v>100</v>
      </c>
      <c r="I484" s="34" t="e">
        <f t="shared" si="43"/>
        <v>#REF!</v>
      </c>
      <c r="J484" s="34"/>
      <c r="K484" s="218"/>
      <c r="L484" s="25" t="str">
        <f>'Programe Budget 2073-74'!Q474</f>
        <v>प</v>
      </c>
    </row>
    <row r="485" spans="1:12">
      <c r="A485" s="25"/>
      <c r="B485" s="25"/>
      <c r="C485" s="33">
        <f>'Programe Budget 2073-74'!C475</f>
        <v>53</v>
      </c>
      <c r="D485" s="416" t="str">
        <f>'Programe Budget 2073-74'!D475</f>
        <v xml:space="preserve">जिल्ला कृषि विकास कार्यालय, कपिलबस्तु </v>
      </c>
      <c r="E485" s="34" t="e">
        <f>#REF!</f>
        <v>#REF!</v>
      </c>
      <c r="F485" s="434" t="e">
        <f t="shared" si="41"/>
        <v>#REF!</v>
      </c>
      <c r="G485" s="34" t="e">
        <f t="shared" si="42"/>
        <v>#REF!</v>
      </c>
      <c r="H485" s="727">
        <v>94.9</v>
      </c>
      <c r="I485" s="34" t="e">
        <f t="shared" si="43"/>
        <v>#REF!</v>
      </c>
      <c r="J485" s="34"/>
      <c r="K485" s="218"/>
      <c r="L485" s="25" t="str">
        <f>'Programe Budget 2073-74'!Q475</f>
        <v>प</v>
      </c>
    </row>
    <row r="486" spans="1:12">
      <c r="A486" s="25"/>
      <c r="B486" s="25"/>
      <c r="C486" s="33">
        <f>'Programe Budget 2073-74'!C476</f>
        <v>54</v>
      </c>
      <c r="D486" s="416" t="str">
        <f>'Programe Budget 2073-74'!D476</f>
        <v>जिल्ला कृषि विकास कार्यालय, अर्घाखाँची</v>
      </c>
      <c r="E486" s="34" t="e">
        <f>#REF!</f>
        <v>#REF!</v>
      </c>
      <c r="F486" s="434" t="e">
        <f t="shared" si="41"/>
        <v>#REF!</v>
      </c>
      <c r="G486" s="34" t="e">
        <f t="shared" si="42"/>
        <v>#REF!</v>
      </c>
      <c r="H486" s="727">
        <v>100</v>
      </c>
      <c r="I486" s="34" t="e">
        <f t="shared" si="43"/>
        <v>#REF!</v>
      </c>
      <c r="J486" s="34"/>
      <c r="K486" s="218"/>
      <c r="L486" s="25" t="str">
        <f>'Programe Budget 2073-74'!Q476</f>
        <v>प</v>
      </c>
    </row>
    <row r="487" spans="1:12">
      <c r="A487" s="25"/>
      <c r="B487" s="25"/>
      <c r="C487" s="33">
        <f>'Programe Budget 2073-74'!C477</f>
        <v>55</v>
      </c>
      <c r="D487" s="416" t="str">
        <f>'Programe Budget 2073-74'!D477</f>
        <v>जिल्ला कृषि विकास कार्यालय, मुस्ताङ्ग</v>
      </c>
      <c r="E487" s="34" t="e">
        <f>#REF!</f>
        <v>#REF!</v>
      </c>
      <c r="F487" s="434" t="e">
        <f t="shared" si="41"/>
        <v>#REF!</v>
      </c>
      <c r="G487" s="34" t="e">
        <f t="shared" si="42"/>
        <v>#REF!</v>
      </c>
      <c r="H487" s="727">
        <v>7</v>
      </c>
      <c r="I487" s="34" t="e">
        <f t="shared" si="43"/>
        <v>#REF!</v>
      </c>
      <c r="J487" s="34"/>
      <c r="K487" s="218"/>
      <c r="L487" s="25" t="str">
        <f>'Programe Budget 2073-74'!Q477</f>
        <v>प</v>
      </c>
    </row>
    <row r="488" spans="1:12">
      <c r="A488" s="25"/>
      <c r="B488" s="25"/>
      <c r="C488" s="33">
        <f>'Programe Budget 2073-74'!C478</f>
        <v>56</v>
      </c>
      <c r="D488" s="416" t="str">
        <f>'Programe Budget 2073-74'!D478</f>
        <v>जिल्ला कृषि विकास कार्यालय, म्याग्दी</v>
      </c>
      <c r="E488" s="34" t="e">
        <f>#REF!</f>
        <v>#REF!</v>
      </c>
      <c r="F488" s="434" t="e">
        <f t="shared" si="41"/>
        <v>#REF!</v>
      </c>
      <c r="G488" s="34" t="e">
        <f t="shared" si="42"/>
        <v>#REF!</v>
      </c>
      <c r="H488" s="727">
        <v>100</v>
      </c>
      <c r="I488" s="34" t="e">
        <f t="shared" si="43"/>
        <v>#REF!</v>
      </c>
      <c r="J488" s="34"/>
      <c r="K488" s="218"/>
      <c r="L488" s="25" t="str">
        <f>'Programe Budget 2073-74'!Q478</f>
        <v>प</v>
      </c>
    </row>
    <row r="489" spans="1:12">
      <c r="A489" s="25"/>
      <c r="B489" s="25"/>
      <c r="C489" s="33">
        <f>'Programe Budget 2073-74'!C479</f>
        <v>57</v>
      </c>
      <c r="D489" s="416" t="str">
        <f>'Programe Budget 2073-74'!D479</f>
        <v>जिल्ला कृषि विकास कार्यालय, पर्वत</v>
      </c>
      <c r="E489" s="34" t="e">
        <f>#REF!</f>
        <v>#REF!</v>
      </c>
      <c r="F489" s="434" t="e">
        <f t="shared" si="41"/>
        <v>#REF!</v>
      </c>
      <c r="G489" s="34" t="e">
        <f t="shared" si="42"/>
        <v>#REF!</v>
      </c>
      <c r="H489" s="727">
        <v>100</v>
      </c>
      <c r="I489" s="34" t="e">
        <f t="shared" si="43"/>
        <v>#REF!</v>
      </c>
      <c r="J489" s="34"/>
      <c r="K489" s="218"/>
      <c r="L489" s="25" t="str">
        <f>'Programe Budget 2073-74'!Q479</f>
        <v>प</v>
      </c>
    </row>
    <row r="490" spans="1:12">
      <c r="A490" s="272"/>
      <c r="B490" s="272"/>
      <c r="C490" s="54">
        <f>'Programe Budget 2073-74'!C480</f>
        <v>58</v>
      </c>
      <c r="D490" s="417" t="str">
        <f>'Programe Budget 2073-74'!D480</f>
        <v>जिल्ला कृषि विकास कार्यालय, बागलुङ्ग</v>
      </c>
      <c r="E490" s="34" t="e">
        <f>#REF!</f>
        <v>#REF!</v>
      </c>
      <c r="F490" s="436" t="e">
        <f t="shared" si="41"/>
        <v>#REF!</v>
      </c>
      <c r="G490" s="88" t="e">
        <f t="shared" si="42"/>
        <v>#REF!</v>
      </c>
      <c r="H490" s="727">
        <v>76.5</v>
      </c>
      <c r="I490" s="88" t="e">
        <f t="shared" si="43"/>
        <v>#REF!</v>
      </c>
      <c r="J490" s="88"/>
      <c r="K490" s="368"/>
      <c r="L490" s="272" t="str">
        <f>'Programe Budget 2073-74'!Q480</f>
        <v>प</v>
      </c>
    </row>
    <row r="491" spans="1:12">
      <c r="A491" s="25"/>
      <c r="B491" s="25"/>
      <c r="C491" s="33">
        <f>'Programe Budget 2073-74'!C481</f>
        <v>59</v>
      </c>
      <c r="D491" s="416" t="str">
        <f>'Programe Budget 2073-74'!D481</f>
        <v>जिल्ला कृषि विकास कार्यालय, रुकुम</v>
      </c>
      <c r="E491" s="34" t="e">
        <f>#REF!</f>
        <v>#REF!</v>
      </c>
      <c r="F491" s="434" t="e">
        <f t="shared" si="41"/>
        <v>#REF!</v>
      </c>
      <c r="G491" s="34" t="e">
        <f t="shared" si="42"/>
        <v>#REF!</v>
      </c>
      <c r="H491" s="727">
        <v>50</v>
      </c>
      <c r="I491" s="34" t="e">
        <f t="shared" si="43"/>
        <v>#REF!</v>
      </c>
      <c r="J491" s="34"/>
      <c r="K491" s="218"/>
      <c r="L491" s="25" t="str">
        <f>'Programe Budget 2073-74'!Q481</f>
        <v>सु</v>
      </c>
    </row>
    <row r="492" spans="1:12">
      <c r="A492" s="25"/>
      <c r="B492" s="25"/>
      <c r="C492" s="33">
        <f>'Programe Budget 2073-74'!C482</f>
        <v>60</v>
      </c>
      <c r="D492" s="416" t="str">
        <f>'Programe Budget 2073-74'!D482</f>
        <v>जिल्ला कृषि विकास कार्यालय, रोल्पा</v>
      </c>
      <c r="E492" s="34" t="e">
        <f>#REF!</f>
        <v>#REF!</v>
      </c>
      <c r="F492" s="434" t="e">
        <f t="shared" si="41"/>
        <v>#REF!</v>
      </c>
      <c r="G492" s="34" t="e">
        <f t="shared" si="42"/>
        <v>#REF!</v>
      </c>
      <c r="H492" s="727">
        <v>100</v>
      </c>
      <c r="I492" s="34" t="e">
        <f t="shared" si="43"/>
        <v>#REF!</v>
      </c>
      <c r="J492" s="34"/>
      <c r="K492" s="218"/>
      <c r="L492" s="25" t="str">
        <f>'Programe Budget 2073-74'!Q482</f>
        <v>सु</v>
      </c>
    </row>
    <row r="493" spans="1:12">
      <c r="A493" s="25"/>
      <c r="B493" s="25"/>
      <c r="C493" s="33">
        <f>'Programe Budget 2073-74'!C483</f>
        <v>61</v>
      </c>
      <c r="D493" s="416" t="str">
        <f>'Programe Budget 2073-74'!D483</f>
        <v xml:space="preserve">जिल्ला कृषि विकास कार्यालय, दाङ्ग </v>
      </c>
      <c r="E493" s="34" t="e">
        <f>#REF!</f>
        <v>#REF!</v>
      </c>
      <c r="F493" s="434" t="e">
        <f t="shared" si="41"/>
        <v>#REF!</v>
      </c>
      <c r="G493" s="34" t="e">
        <f t="shared" si="42"/>
        <v>#REF!</v>
      </c>
      <c r="H493" s="727">
        <v>100</v>
      </c>
      <c r="I493" s="34" t="e">
        <f t="shared" si="43"/>
        <v>#REF!</v>
      </c>
      <c r="J493" s="34"/>
      <c r="K493" s="218"/>
      <c r="L493" s="25" t="str">
        <f>'Programe Budget 2073-74'!Q483</f>
        <v>सु</v>
      </c>
    </row>
    <row r="494" spans="1:12">
      <c r="A494" s="25"/>
      <c r="B494" s="25"/>
      <c r="C494" s="33">
        <f>'Programe Budget 2073-74'!C484</f>
        <v>62</v>
      </c>
      <c r="D494" s="416" t="str">
        <f>'Programe Budget 2073-74'!D484</f>
        <v>जिल्ला कृषि विकास कार्यालय, सल्यान</v>
      </c>
      <c r="E494" s="34" t="e">
        <f>#REF!</f>
        <v>#REF!</v>
      </c>
      <c r="F494" s="434" t="e">
        <f t="shared" si="41"/>
        <v>#REF!</v>
      </c>
      <c r="G494" s="34" t="e">
        <f t="shared" si="42"/>
        <v>#REF!</v>
      </c>
      <c r="H494" s="727">
        <v>100</v>
      </c>
      <c r="I494" s="34" t="e">
        <f t="shared" si="43"/>
        <v>#REF!</v>
      </c>
      <c r="J494" s="34"/>
      <c r="K494" s="218"/>
      <c r="L494" s="25" t="str">
        <f>'Programe Budget 2073-74'!Q484</f>
        <v>सु</v>
      </c>
    </row>
    <row r="495" spans="1:12">
      <c r="A495" s="25"/>
      <c r="B495" s="25"/>
      <c r="C495" s="33">
        <f>'Programe Budget 2073-74'!C485</f>
        <v>63</v>
      </c>
      <c r="D495" s="416" t="str">
        <f>'Programe Budget 2073-74'!D485</f>
        <v>जिल्ला कृषि विकास कार्यालय, प्यूठान</v>
      </c>
      <c r="E495" s="34" t="e">
        <f>#REF!</f>
        <v>#REF!</v>
      </c>
      <c r="F495" s="434" t="e">
        <f t="shared" si="41"/>
        <v>#REF!</v>
      </c>
      <c r="G495" s="34" t="e">
        <f t="shared" si="42"/>
        <v>#REF!</v>
      </c>
      <c r="H495" s="727">
        <v>82</v>
      </c>
      <c r="I495" s="34" t="e">
        <f t="shared" si="43"/>
        <v>#REF!</v>
      </c>
      <c r="J495" s="34"/>
      <c r="K495" s="218"/>
      <c r="L495" s="25" t="str">
        <f>'Programe Budget 2073-74'!Q485</f>
        <v>सु</v>
      </c>
    </row>
    <row r="496" spans="1:12">
      <c r="A496" s="25"/>
      <c r="B496" s="25"/>
      <c r="C496" s="33">
        <f>'Programe Budget 2073-74'!C486</f>
        <v>64</v>
      </c>
      <c r="D496" s="416" t="str">
        <f>'Programe Budget 2073-74'!D486</f>
        <v>जिल्ला कृषि विकास कार्यालय, हुम्ला</v>
      </c>
      <c r="E496" s="34" t="e">
        <f>#REF!</f>
        <v>#REF!</v>
      </c>
      <c r="F496" s="434" t="e">
        <f t="shared" ref="F496:F514" si="44">E496</f>
        <v>#REF!</v>
      </c>
      <c r="G496" s="34" t="e">
        <f t="shared" si="42"/>
        <v>#REF!</v>
      </c>
      <c r="H496" s="727">
        <v>100</v>
      </c>
      <c r="I496" s="34" t="e">
        <f t="shared" si="43"/>
        <v>#REF!</v>
      </c>
      <c r="J496" s="34"/>
      <c r="K496" s="218"/>
      <c r="L496" s="25" t="str">
        <f>'Programe Budget 2073-74'!Q486</f>
        <v>सु</v>
      </c>
    </row>
    <row r="497" spans="1:12">
      <c r="A497" s="18"/>
      <c r="B497" s="18"/>
      <c r="C497" s="33">
        <f>'Programe Budget 2073-74'!C487</f>
        <v>65</v>
      </c>
      <c r="D497" s="416" t="str">
        <f>'Programe Budget 2073-74'!D487</f>
        <v>जिल्ला कृषि विकास कार्यालय, मुगु</v>
      </c>
      <c r="E497" s="34" t="e">
        <f>#REF!</f>
        <v>#REF!</v>
      </c>
      <c r="F497" s="434" t="e">
        <f t="shared" si="44"/>
        <v>#REF!</v>
      </c>
      <c r="G497" s="34" t="e">
        <f t="shared" si="42"/>
        <v>#REF!</v>
      </c>
      <c r="H497" s="727">
        <v>100</v>
      </c>
      <c r="I497" s="34" t="e">
        <f t="shared" si="43"/>
        <v>#REF!</v>
      </c>
      <c r="J497" s="34"/>
      <c r="K497" s="218"/>
      <c r="L497" s="25" t="str">
        <f>'Programe Budget 2073-74'!Q487</f>
        <v>सु</v>
      </c>
    </row>
    <row r="498" spans="1:12">
      <c r="A498" s="18"/>
      <c r="B498" s="18"/>
      <c r="C498" s="33">
        <f>'Programe Budget 2073-74'!C488</f>
        <v>66</v>
      </c>
      <c r="D498" s="416" t="str">
        <f>'Programe Budget 2073-74'!D488</f>
        <v>जिल्ला कृषि विकास कार्यालय, जुम्ला</v>
      </c>
      <c r="E498" s="34" t="e">
        <f>#REF!</f>
        <v>#REF!</v>
      </c>
      <c r="F498" s="434" t="e">
        <f t="shared" si="44"/>
        <v>#REF!</v>
      </c>
      <c r="G498" s="34" t="e">
        <f t="shared" ref="G498:G514" si="45">F498/$F$515*100</f>
        <v>#REF!</v>
      </c>
      <c r="H498" s="727">
        <v>100</v>
      </c>
      <c r="I498" s="34" t="e">
        <f t="shared" si="43"/>
        <v>#REF!</v>
      </c>
      <c r="J498" s="34"/>
      <c r="K498" s="218"/>
      <c r="L498" s="25" t="str">
        <f>'Programe Budget 2073-74'!Q488</f>
        <v>सु</v>
      </c>
    </row>
    <row r="499" spans="1:12">
      <c r="A499" s="18"/>
      <c r="B499" s="18"/>
      <c r="C499" s="33">
        <f>'Programe Budget 2073-74'!C489</f>
        <v>67</v>
      </c>
      <c r="D499" s="416" t="str">
        <f>'Programe Budget 2073-74'!D489</f>
        <v>जिल्ला कृषि विकास कार्यालय, कालिकोट</v>
      </c>
      <c r="E499" s="34" t="e">
        <f>#REF!</f>
        <v>#REF!</v>
      </c>
      <c r="F499" s="434" t="e">
        <f t="shared" si="44"/>
        <v>#REF!</v>
      </c>
      <c r="G499" s="34" t="e">
        <f t="shared" si="45"/>
        <v>#REF!</v>
      </c>
      <c r="H499" s="727">
        <v>100</v>
      </c>
      <c r="I499" s="34" t="e">
        <f t="shared" ref="I499:I514" si="46">SUM(G499*H499/100)</f>
        <v>#REF!</v>
      </c>
      <c r="J499" s="34"/>
      <c r="K499" s="218"/>
      <c r="L499" s="25" t="str">
        <f>'Programe Budget 2073-74'!Q489</f>
        <v>सु</v>
      </c>
    </row>
    <row r="500" spans="1:12">
      <c r="A500" s="18"/>
      <c r="B500" s="18"/>
      <c r="C500" s="33">
        <f>'Programe Budget 2073-74'!C490</f>
        <v>68</v>
      </c>
      <c r="D500" s="416" t="str">
        <f>'Programe Budget 2073-74'!D490</f>
        <v>जिल्ला कृषि विकास कार्यालय, डोल्पा</v>
      </c>
      <c r="E500" s="34" t="e">
        <f>#REF!</f>
        <v>#REF!</v>
      </c>
      <c r="F500" s="434" t="e">
        <f t="shared" si="44"/>
        <v>#REF!</v>
      </c>
      <c r="G500" s="34" t="e">
        <f t="shared" si="45"/>
        <v>#REF!</v>
      </c>
      <c r="H500" s="727">
        <v>100</v>
      </c>
      <c r="I500" s="34" t="e">
        <f t="shared" si="46"/>
        <v>#REF!</v>
      </c>
      <c r="J500" s="34"/>
      <c r="K500" s="218"/>
      <c r="L500" s="25" t="str">
        <f>'Programe Budget 2073-74'!Q490</f>
        <v>सु</v>
      </c>
    </row>
    <row r="501" spans="1:12">
      <c r="A501" s="18"/>
      <c r="B501" s="18"/>
      <c r="C501" s="33">
        <f>'Programe Budget 2073-74'!C491</f>
        <v>69</v>
      </c>
      <c r="D501" s="416" t="str">
        <f>'Programe Budget 2073-74'!D491</f>
        <v>जिल्ला कृषि विकास कार्यालय, बाँके</v>
      </c>
      <c r="E501" s="34" t="e">
        <f>#REF!</f>
        <v>#REF!</v>
      </c>
      <c r="F501" s="434" t="e">
        <f t="shared" si="44"/>
        <v>#REF!</v>
      </c>
      <c r="G501" s="34" t="e">
        <f t="shared" si="45"/>
        <v>#REF!</v>
      </c>
      <c r="H501" s="727">
        <v>100</v>
      </c>
      <c r="I501" s="34" t="e">
        <f t="shared" si="46"/>
        <v>#REF!</v>
      </c>
      <c r="J501" s="34"/>
      <c r="K501" s="218"/>
      <c r="L501" s="25" t="str">
        <f>'Programe Budget 2073-74'!Q491</f>
        <v>सु</v>
      </c>
    </row>
    <row r="502" spans="1:12">
      <c r="A502" s="18"/>
      <c r="B502" s="18"/>
      <c r="C502" s="33">
        <f>'Programe Budget 2073-74'!C492</f>
        <v>70</v>
      </c>
      <c r="D502" s="416" t="str">
        <f>'Programe Budget 2073-74'!D492</f>
        <v>जिल्ला कृषि विकास कार्यालय, बर्दिया</v>
      </c>
      <c r="E502" s="34" t="e">
        <f>#REF!</f>
        <v>#REF!</v>
      </c>
      <c r="F502" s="434" t="e">
        <f t="shared" si="44"/>
        <v>#REF!</v>
      </c>
      <c r="G502" s="34" t="e">
        <f t="shared" si="45"/>
        <v>#REF!</v>
      </c>
      <c r="H502" s="727">
        <v>100</v>
      </c>
      <c r="I502" s="34" t="e">
        <f t="shared" si="46"/>
        <v>#REF!</v>
      </c>
      <c r="J502" s="34"/>
      <c r="K502" s="218"/>
      <c r="L502" s="25" t="str">
        <f>'Programe Budget 2073-74'!Q492</f>
        <v>सु</v>
      </c>
    </row>
    <row r="503" spans="1:12">
      <c r="A503" s="18"/>
      <c r="B503" s="18"/>
      <c r="C503" s="33">
        <f>'Programe Budget 2073-74'!C493</f>
        <v>71</v>
      </c>
      <c r="D503" s="416" t="str">
        <f>'Programe Budget 2073-74'!D493</f>
        <v>जिल्ला कृषि विकास कार्यालय, सर्ुर्खेत</v>
      </c>
      <c r="E503" s="34" t="e">
        <f>#REF!</f>
        <v>#REF!</v>
      </c>
      <c r="F503" s="434" t="e">
        <f t="shared" si="44"/>
        <v>#REF!</v>
      </c>
      <c r="G503" s="34" t="e">
        <f t="shared" si="45"/>
        <v>#REF!</v>
      </c>
      <c r="H503" s="727">
        <v>87</v>
      </c>
      <c r="I503" s="34" t="e">
        <f t="shared" si="46"/>
        <v>#REF!</v>
      </c>
      <c r="J503" s="34"/>
      <c r="K503" s="218"/>
      <c r="L503" s="25" t="str">
        <f>'Programe Budget 2073-74'!Q493</f>
        <v>सु</v>
      </c>
    </row>
    <row r="504" spans="1:12">
      <c r="A504" s="18"/>
      <c r="B504" s="18"/>
      <c r="C504" s="33">
        <f>'Programe Budget 2073-74'!C494</f>
        <v>72</v>
      </c>
      <c r="D504" s="416" t="str">
        <f>'Programe Budget 2073-74'!D494</f>
        <v>जिल्ला कृषि विकास कार्यालय, दैलेख</v>
      </c>
      <c r="E504" s="34" t="e">
        <f>#REF!</f>
        <v>#REF!</v>
      </c>
      <c r="F504" s="434" t="e">
        <f t="shared" si="44"/>
        <v>#REF!</v>
      </c>
      <c r="G504" s="34" t="e">
        <f t="shared" si="45"/>
        <v>#REF!</v>
      </c>
      <c r="H504" s="727">
        <v>0</v>
      </c>
      <c r="I504" s="34" t="e">
        <f t="shared" si="46"/>
        <v>#REF!</v>
      </c>
      <c r="J504" s="34"/>
      <c r="K504" s="218"/>
      <c r="L504" s="25" t="str">
        <f>'Programe Budget 2073-74'!Q494</f>
        <v>सु</v>
      </c>
    </row>
    <row r="505" spans="1:12">
      <c r="A505" s="18"/>
      <c r="B505" s="18"/>
      <c r="C505" s="33">
        <f>'Programe Budget 2073-74'!C495</f>
        <v>73</v>
      </c>
      <c r="D505" s="416" t="str">
        <f>'Programe Budget 2073-74'!D495</f>
        <v>जिल्ला कृषि विकास कार्यालय, जाजरकोट</v>
      </c>
      <c r="E505" s="34" t="e">
        <f>#REF!</f>
        <v>#REF!</v>
      </c>
      <c r="F505" s="434" t="e">
        <f t="shared" si="44"/>
        <v>#REF!</v>
      </c>
      <c r="G505" s="34" t="e">
        <f t="shared" si="45"/>
        <v>#REF!</v>
      </c>
      <c r="H505" s="727">
        <v>100</v>
      </c>
      <c r="I505" s="34" t="e">
        <f t="shared" si="46"/>
        <v>#REF!</v>
      </c>
      <c r="J505" s="34"/>
      <c r="K505" s="218"/>
      <c r="L505" s="25" t="str">
        <f>'Programe Budget 2073-74'!Q495</f>
        <v>सु</v>
      </c>
    </row>
    <row r="506" spans="1:12">
      <c r="A506" s="333"/>
      <c r="B506" s="333"/>
      <c r="C506" s="31">
        <f>'Programe Budget 2073-74'!C496</f>
        <v>74</v>
      </c>
      <c r="D506" s="414" t="str">
        <f>'Programe Budget 2073-74'!D496</f>
        <v xml:space="preserve">जिल्ला कृषि विकास कार्यालय, बझाङ्ग </v>
      </c>
      <c r="E506" s="34" t="e">
        <f>#REF!</f>
        <v>#REF!</v>
      </c>
      <c r="F506" s="430" t="e">
        <f t="shared" si="44"/>
        <v>#REF!</v>
      </c>
      <c r="G506" s="30" t="e">
        <f t="shared" si="45"/>
        <v>#REF!</v>
      </c>
      <c r="H506" s="727">
        <v>100</v>
      </c>
      <c r="I506" s="30" t="e">
        <f t="shared" si="46"/>
        <v>#REF!</v>
      </c>
      <c r="J506" s="30"/>
      <c r="K506" s="367"/>
      <c r="L506" s="82" t="str">
        <f>'Programe Budget 2073-74'!Q496</f>
        <v>दि</v>
      </c>
    </row>
    <row r="507" spans="1:12">
      <c r="A507" s="18"/>
      <c r="B507" s="18"/>
      <c r="C507" s="33">
        <f>'Programe Budget 2073-74'!C497</f>
        <v>75</v>
      </c>
      <c r="D507" s="416" t="str">
        <f>'Programe Budget 2073-74'!D497</f>
        <v>जिल्ला कृषि विकास कार्यालय, बाजुरा</v>
      </c>
      <c r="E507" s="34" t="e">
        <f>#REF!</f>
        <v>#REF!</v>
      </c>
      <c r="F507" s="434" t="e">
        <f t="shared" si="44"/>
        <v>#REF!</v>
      </c>
      <c r="G507" s="34" t="e">
        <f t="shared" si="45"/>
        <v>#REF!</v>
      </c>
      <c r="H507" s="727">
        <v>78</v>
      </c>
      <c r="I507" s="34" t="e">
        <f t="shared" si="46"/>
        <v>#REF!</v>
      </c>
      <c r="J507" s="34"/>
      <c r="K507" s="218"/>
      <c r="L507" s="25" t="str">
        <f>'Programe Budget 2073-74'!Q497</f>
        <v>दि</v>
      </c>
    </row>
    <row r="508" spans="1:12">
      <c r="A508" s="18"/>
      <c r="B508" s="18"/>
      <c r="C508" s="33">
        <f>'Programe Budget 2073-74'!C498</f>
        <v>76</v>
      </c>
      <c r="D508" s="416" t="str">
        <f>'Programe Budget 2073-74'!D498</f>
        <v xml:space="preserve">जिल्ला कृषि विकास कार्यालय, डोटी </v>
      </c>
      <c r="E508" s="34" t="e">
        <f>#REF!</f>
        <v>#REF!</v>
      </c>
      <c r="F508" s="434" t="e">
        <f t="shared" si="44"/>
        <v>#REF!</v>
      </c>
      <c r="G508" s="34" t="e">
        <f t="shared" si="45"/>
        <v>#REF!</v>
      </c>
      <c r="H508" s="727">
        <v>30.97</v>
      </c>
      <c r="I508" s="34" t="e">
        <f t="shared" si="46"/>
        <v>#REF!</v>
      </c>
      <c r="J508" s="34"/>
      <c r="K508" s="218"/>
      <c r="L508" s="25" t="str">
        <f>'Programe Budget 2073-74'!Q498</f>
        <v>दि</v>
      </c>
    </row>
    <row r="509" spans="1:12">
      <c r="A509" s="18"/>
      <c r="B509" s="18"/>
      <c r="C509" s="33">
        <f>'Programe Budget 2073-74'!C499</f>
        <v>77</v>
      </c>
      <c r="D509" s="416" t="str">
        <f>'Programe Budget 2073-74'!D499</f>
        <v>जिल्ला कृषि विकास कार्यालय, अछाम</v>
      </c>
      <c r="E509" s="34" t="e">
        <f>#REF!</f>
        <v>#REF!</v>
      </c>
      <c r="F509" s="434" t="e">
        <f t="shared" si="44"/>
        <v>#REF!</v>
      </c>
      <c r="G509" s="34" t="e">
        <f t="shared" si="45"/>
        <v>#REF!</v>
      </c>
      <c r="H509" s="727">
        <v>100</v>
      </c>
      <c r="I509" s="34" t="e">
        <f t="shared" si="46"/>
        <v>#REF!</v>
      </c>
      <c r="J509" s="34"/>
      <c r="K509" s="218"/>
      <c r="L509" s="25" t="str">
        <f>'Programe Budget 2073-74'!Q499</f>
        <v>दि</v>
      </c>
    </row>
    <row r="510" spans="1:12">
      <c r="A510" s="18"/>
      <c r="B510" s="18"/>
      <c r="C510" s="33">
        <f>'Programe Budget 2073-74'!C500</f>
        <v>78</v>
      </c>
      <c r="D510" s="416" t="str">
        <f>'Programe Budget 2073-74'!D500</f>
        <v>जिल्ला कृषि विकास कार्यालय, कैलाली</v>
      </c>
      <c r="E510" s="34" t="e">
        <f>#REF!</f>
        <v>#REF!</v>
      </c>
      <c r="F510" s="434" t="e">
        <f t="shared" si="44"/>
        <v>#REF!</v>
      </c>
      <c r="G510" s="34" t="e">
        <f t="shared" si="45"/>
        <v>#REF!</v>
      </c>
      <c r="H510" s="727">
        <v>1.6</v>
      </c>
      <c r="I510" s="34" t="e">
        <f t="shared" si="46"/>
        <v>#REF!</v>
      </c>
      <c r="J510" s="34"/>
      <c r="K510" s="218"/>
      <c r="L510" s="25" t="str">
        <f>'Programe Budget 2073-74'!Q500</f>
        <v>दि</v>
      </c>
    </row>
    <row r="511" spans="1:12">
      <c r="A511" s="18"/>
      <c r="B511" s="18"/>
      <c r="C511" s="33">
        <f>'Programe Budget 2073-74'!C501</f>
        <v>79</v>
      </c>
      <c r="D511" s="416" t="str">
        <f>'Programe Budget 2073-74'!D501</f>
        <v>जिल्ला कृषि विकास कार्यालय, दार्चुला</v>
      </c>
      <c r="E511" s="34" t="e">
        <f>#REF!</f>
        <v>#REF!</v>
      </c>
      <c r="F511" s="434" t="e">
        <f t="shared" si="44"/>
        <v>#REF!</v>
      </c>
      <c r="G511" s="34" t="e">
        <f t="shared" si="45"/>
        <v>#REF!</v>
      </c>
      <c r="H511" s="727">
        <v>100</v>
      </c>
      <c r="I511" s="34" t="e">
        <f t="shared" si="46"/>
        <v>#REF!</v>
      </c>
      <c r="J511" s="34"/>
      <c r="K511" s="218"/>
      <c r="L511" s="25" t="str">
        <f>'Programe Budget 2073-74'!Q501</f>
        <v>दि</v>
      </c>
    </row>
    <row r="512" spans="1:12">
      <c r="A512" s="18"/>
      <c r="B512" s="18"/>
      <c r="C512" s="33">
        <f>'Programe Budget 2073-74'!C502</f>
        <v>80</v>
      </c>
      <c r="D512" s="416" t="str">
        <f>'Programe Budget 2073-74'!D502</f>
        <v>जिल्ला कृषि विकास कार्यालय, बैतडी</v>
      </c>
      <c r="E512" s="34" t="e">
        <f>#REF!</f>
        <v>#REF!</v>
      </c>
      <c r="F512" s="434" t="e">
        <f t="shared" si="44"/>
        <v>#REF!</v>
      </c>
      <c r="G512" s="34" t="e">
        <f t="shared" si="45"/>
        <v>#REF!</v>
      </c>
      <c r="H512" s="727">
        <v>87.73</v>
      </c>
      <c r="I512" s="34" t="e">
        <f t="shared" si="46"/>
        <v>#REF!</v>
      </c>
      <c r="J512" s="34"/>
      <c r="K512" s="218"/>
      <c r="L512" s="25" t="str">
        <f>'Programe Budget 2073-74'!Q502</f>
        <v>दि</v>
      </c>
    </row>
    <row r="513" spans="1:12">
      <c r="A513" s="18"/>
      <c r="B513" s="18"/>
      <c r="C513" s="33">
        <f>'Programe Budget 2073-74'!C503</f>
        <v>81</v>
      </c>
      <c r="D513" s="416" t="str">
        <f>'Programe Budget 2073-74'!D503</f>
        <v>जिल्ला कृषि विकास कार्यालय, डडेलधुरा</v>
      </c>
      <c r="E513" s="34" t="e">
        <f>#REF!</f>
        <v>#REF!</v>
      </c>
      <c r="F513" s="434" t="e">
        <f t="shared" si="44"/>
        <v>#REF!</v>
      </c>
      <c r="G513" s="34" t="e">
        <f t="shared" si="45"/>
        <v>#REF!</v>
      </c>
      <c r="H513" s="727">
        <v>100</v>
      </c>
      <c r="I513" s="34" t="e">
        <f t="shared" si="46"/>
        <v>#REF!</v>
      </c>
      <c r="J513" s="34"/>
      <c r="K513" s="218"/>
      <c r="L513" s="25" t="str">
        <f>'Programe Budget 2073-74'!Q503</f>
        <v>दि</v>
      </c>
    </row>
    <row r="514" spans="1:12">
      <c r="A514" s="18"/>
      <c r="B514" s="18"/>
      <c r="C514" s="33">
        <f>'Programe Budget 2073-74'!C504</f>
        <v>82</v>
      </c>
      <c r="D514" s="416" t="str">
        <f>'Programe Budget 2073-74'!D504</f>
        <v>जिल्ला कृषि विकास कार्यालय, कन्चनपुर</v>
      </c>
      <c r="E514" s="34" t="e">
        <f>#REF!</f>
        <v>#REF!</v>
      </c>
      <c r="F514" s="434" t="e">
        <f t="shared" si="44"/>
        <v>#REF!</v>
      </c>
      <c r="G514" s="34" t="e">
        <f t="shared" si="45"/>
        <v>#REF!</v>
      </c>
      <c r="H514" s="727">
        <v>0.76</v>
      </c>
      <c r="I514" s="34" t="e">
        <f t="shared" si="46"/>
        <v>#REF!</v>
      </c>
      <c r="J514" s="34"/>
      <c r="K514" s="218"/>
      <c r="L514" s="25"/>
    </row>
    <row r="515" spans="1:12" ht="16.5" customHeight="1">
      <c r="A515" s="25"/>
      <c r="B515" s="280"/>
      <c r="C515" s="29"/>
      <c r="D515" s="415" t="str">
        <f>'Programe Budget 2073-74'!D505</f>
        <v xml:space="preserve"> ८२ कार्यालयको जम्मा</v>
      </c>
      <c r="E515" s="59" t="e">
        <f>SUM(E432:E514)</f>
        <v>#REF!</v>
      </c>
      <c r="F515" s="59" t="e">
        <f>SUM(F432:F514)</f>
        <v>#REF!</v>
      </c>
      <c r="G515" s="59" t="e">
        <f>SUM(G432:G514)</f>
        <v>#REF!</v>
      </c>
      <c r="H515" s="730"/>
      <c r="I515" s="59" t="e">
        <f>SUM(I432:I514)</f>
        <v>#REF!</v>
      </c>
      <c r="J515" s="57"/>
      <c r="K515" s="373"/>
      <c r="L515" s="25"/>
    </row>
    <row r="516" spans="1:12">
      <c r="A516" s="272"/>
      <c r="B516" s="272"/>
      <c r="C516" s="54"/>
      <c r="D516" s="402" t="s">
        <v>321</v>
      </c>
      <c r="E516" s="57" t="e">
        <f>E692</f>
        <v>#REF!</v>
      </c>
      <c r="F516" s="437" t="e">
        <f>F692</f>
        <v>#REF!</v>
      </c>
      <c r="G516" s="58" t="e">
        <f>F515/F516*100</f>
        <v>#REF!</v>
      </c>
      <c r="H516" s="727"/>
      <c r="I516" s="89" t="e">
        <f>I515*G516/100</f>
        <v>#REF!</v>
      </c>
      <c r="J516" s="58" t="e">
        <f>I516</f>
        <v>#REF!</v>
      </c>
      <c r="K516" s="368"/>
      <c r="L516" s="272"/>
    </row>
    <row r="517" spans="1:12">
      <c r="A517" s="1">
        <f>'Programe Budget 2073-74'!A589</f>
        <v>12</v>
      </c>
      <c r="B517" s="11" t="str">
        <f>'Programe Budget 2073-74'!B589</f>
        <v>312124-3/4</v>
      </c>
      <c r="C517" s="33"/>
      <c r="D517" s="418" t="str">
        <f>'Programe Budget 2073-74'!D589</f>
        <v xml:space="preserve">सिंचाई तथा जलश्रोत ब्यवस्थापन आयोजना, बाली तथा जल ब्यवस्थापन कार्यक्रम </v>
      </c>
      <c r="E517" s="57"/>
      <c r="F517" s="435"/>
      <c r="G517" s="59"/>
      <c r="H517" s="727"/>
      <c r="I517" s="57"/>
      <c r="J517" s="57"/>
      <c r="K517" s="218"/>
      <c r="L517" s="25" t="str">
        <f>'Programe Budget 2073-74'!Q589</f>
        <v>ना</v>
      </c>
    </row>
    <row r="518" spans="1:12">
      <c r="A518" s="210"/>
      <c r="B518" s="333"/>
      <c r="C518" s="31">
        <f>'Programe Budget 2073-74'!C590</f>
        <v>1</v>
      </c>
      <c r="D518" s="400" t="str">
        <f>'Programe Budget 2073-74'!D590</f>
        <v>आयोजना संयोजकको कार्यालय, हरिहरभवन, ललितपुर</v>
      </c>
      <c r="E518" s="34" t="e">
        <f>#REF!</f>
        <v>#REF!</v>
      </c>
      <c r="F518" s="430" t="e">
        <f t="shared" ref="F518:F567" si="47">E518</f>
        <v>#REF!</v>
      </c>
      <c r="G518" s="30" t="e">
        <f t="shared" ref="G518:G567" si="48">SUM(F518/$F$568*100)</f>
        <v>#REF!</v>
      </c>
      <c r="H518" s="727">
        <v>54.92</v>
      </c>
      <c r="I518" s="30" t="e">
        <f>SUM(G518*H518/100)</f>
        <v>#REF!</v>
      </c>
      <c r="J518" s="45"/>
      <c r="K518" s="367"/>
      <c r="L518" s="82" t="str">
        <f>'Programe Budget 2073-74'!Q590</f>
        <v>नि</v>
      </c>
    </row>
    <row r="519" spans="1:12">
      <c r="A519" s="339"/>
      <c r="B519" s="11"/>
      <c r="C519" s="33">
        <f>'Programe Budget 2073-74'!C591</f>
        <v>2</v>
      </c>
      <c r="D519" s="404" t="str">
        <f>'Programe Budget 2073-74'!D591</f>
        <v>क्षेत्रीय कृषि निर्देशनालय, बिराटनगर</v>
      </c>
      <c r="E519" s="34" t="e">
        <f>#REF!</f>
        <v>#REF!</v>
      </c>
      <c r="F519" s="434" t="e">
        <f t="shared" si="47"/>
        <v>#REF!</v>
      </c>
      <c r="G519" s="34" t="e">
        <f t="shared" si="48"/>
        <v>#REF!</v>
      </c>
      <c r="H519" s="727">
        <v>100</v>
      </c>
      <c r="I519" s="34" t="e">
        <f t="shared" ref="I519:I567" si="49">SUM(G519*H519/100)</f>
        <v>#REF!</v>
      </c>
      <c r="J519" s="57"/>
      <c r="K519" s="218"/>
      <c r="L519" s="25" t="str">
        <f>'Programe Budget 2073-74'!Q591</f>
        <v>वि</v>
      </c>
    </row>
    <row r="520" spans="1:12">
      <c r="A520" s="339"/>
      <c r="B520" s="9"/>
      <c r="C520" s="33">
        <f>'Programe Budget 2073-74'!C592</f>
        <v>3</v>
      </c>
      <c r="D520" s="404" t="str">
        <f>'Programe Budget 2073-74'!D592</f>
        <v>क्षेत्रीय कृषि निर्देशनालय, हरिहरभवन</v>
      </c>
      <c r="E520" s="34" t="e">
        <f>#REF!</f>
        <v>#REF!</v>
      </c>
      <c r="F520" s="434" t="e">
        <f t="shared" si="47"/>
        <v>#REF!</v>
      </c>
      <c r="G520" s="34" t="e">
        <f t="shared" si="48"/>
        <v>#REF!</v>
      </c>
      <c r="H520" s="727">
        <v>100</v>
      </c>
      <c r="I520" s="34" t="e">
        <f t="shared" si="49"/>
        <v>#REF!</v>
      </c>
      <c r="J520" s="57"/>
      <c r="K520" s="218"/>
      <c r="L520" s="25" t="str">
        <f>'Programe Budget 2073-74'!Q592</f>
        <v>का</v>
      </c>
    </row>
    <row r="521" spans="1:12">
      <c r="A521" s="340"/>
      <c r="B521" s="13"/>
      <c r="C521" s="54">
        <f>'Programe Budget 2073-74'!C593</f>
        <v>4</v>
      </c>
      <c r="D521" s="406" t="str">
        <f>'Programe Budget 2073-74'!D593</f>
        <v>क्षेत्रीय कृषि निर्देशनालय, पोखरा</v>
      </c>
      <c r="E521" s="34" t="e">
        <f>#REF!</f>
        <v>#REF!</v>
      </c>
      <c r="F521" s="436" t="e">
        <f t="shared" si="47"/>
        <v>#REF!</v>
      </c>
      <c r="G521" s="88" t="e">
        <f t="shared" si="48"/>
        <v>#REF!</v>
      </c>
      <c r="H521" s="727">
        <v>100</v>
      </c>
      <c r="I521" s="88" t="e">
        <f t="shared" si="49"/>
        <v>#REF!</v>
      </c>
      <c r="J521" s="88"/>
      <c r="K521" s="368"/>
      <c r="L521" s="272" t="str">
        <f>'Programe Budget 2073-74'!Q593</f>
        <v>प</v>
      </c>
    </row>
    <row r="522" spans="1:12" ht="18.75" customHeight="1">
      <c r="A522" s="339"/>
      <c r="B522" s="9"/>
      <c r="C522" s="33">
        <f>'Programe Budget 2073-74'!C594</f>
        <v>5</v>
      </c>
      <c r="D522" s="404" t="str">
        <f>'Programe Budget 2073-74'!D594</f>
        <v>क्षेत्रीय कृषि निर्देशनालय, सुर्खेत</v>
      </c>
      <c r="E522" s="34" t="e">
        <f>#REF!</f>
        <v>#REF!</v>
      </c>
      <c r="F522" s="434" t="e">
        <f t="shared" si="47"/>
        <v>#REF!</v>
      </c>
      <c r="G522" s="34" t="e">
        <f t="shared" si="48"/>
        <v>#REF!</v>
      </c>
      <c r="H522" s="727">
        <v>100</v>
      </c>
      <c r="I522" s="34" t="e">
        <f t="shared" si="49"/>
        <v>#REF!</v>
      </c>
      <c r="J522" s="34"/>
      <c r="K522" s="218"/>
      <c r="L522" s="25" t="str">
        <f>'Programe Budget 2073-74'!Q594</f>
        <v>सु</v>
      </c>
    </row>
    <row r="523" spans="1:12">
      <c r="A523" s="210"/>
      <c r="B523" s="7"/>
      <c r="C523" s="31">
        <f>'Programe Budget 2073-74'!C595</f>
        <v>6</v>
      </c>
      <c r="D523" s="400" t="str">
        <f>'Programe Budget 2073-74'!D595</f>
        <v>क्षेत्रीय कृषि निर्देशनालय, दिपायल</v>
      </c>
      <c r="E523" s="34" t="e">
        <f>#REF!</f>
        <v>#REF!</v>
      </c>
      <c r="F523" s="430" t="e">
        <f t="shared" si="47"/>
        <v>#REF!</v>
      </c>
      <c r="G523" s="30" t="e">
        <f t="shared" si="48"/>
        <v>#REF!</v>
      </c>
      <c r="H523" s="727">
        <v>95</v>
      </c>
      <c r="I523" s="30" t="e">
        <f t="shared" si="49"/>
        <v>#REF!</v>
      </c>
      <c r="J523" s="30"/>
      <c r="K523" s="367"/>
      <c r="L523" s="82" t="str">
        <f>'Programe Budget 2073-74'!Q595</f>
        <v>दि</v>
      </c>
    </row>
    <row r="524" spans="1:12">
      <c r="A524" s="339"/>
      <c r="B524" s="9"/>
      <c r="C524" s="33">
        <f>'Programe Budget 2073-74'!C596</f>
        <v>7</v>
      </c>
      <c r="D524" s="404" t="str">
        <f>'Programe Budget 2073-74'!D596</f>
        <v>जिल्ला कृषि बिकास कार्यालय, झापा</v>
      </c>
      <c r="E524" s="34" t="e">
        <f>#REF!</f>
        <v>#REF!</v>
      </c>
      <c r="F524" s="434" t="e">
        <f t="shared" si="47"/>
        <v>#REF!</v>
      </c>
      <c r="G524" s="34" t="e">
        <f t="shared" si="48"/>
        <v>#REF!</v>
      </c>
      <c r="H524" s="727">
        <v>100</v>
      </c>
      <c r="I524" s="34" t="e">
        <f t="shared" si="49"/>
        <v>#REF!</v>
      </c>
      <c r="J524" s="34"/>
      <c r="K524" s="218"/>
      <c r="L524" s="25" t="str">
        <f>'Programe Budget 2073-74'!Q596</f>
        <v>वि</v>
      </c>
    </row>
    <row r="525" spans="1:12">
      <c r="A525" s="339"/>
      <c r="B525" s="9"/>
      <c r="C525" s="33">
        <f>'Programe Budget 2073-74'!C597</f>
        <v>8</v>
      </c>
      <c r="D525" s="404" t="str">
        <f>'Programe Budget 2073-74'!D597</f>
        <v>जिल्ला कृषि बिकास कार्यालय, सुनसरी</v>
      </c>
      <c r="E525" s="34" t="e">
        <f>#REF!</f>
        <v>#REF!</v>
      </c>
      <c r="F525" s="434" t="e">
        <f t="shared" si="47"/>
        <v>#REF!</v>
      </c>
      <c r="G525" s="34" t="e">
        <f t="shared" si="48"/>
        <v>#REF!</v>
      </c>
      <c r="H525" s="765">
        <v>55.4</v>
      </c>
      <c r="I525" s="34" t="e">
        <f t="shared" si="49"/>
        <v>#REF!</v>
      </c>
      <c r="J525" s="34"/>
      <c r="K525" s="218"/>
      <c r="L525" s="25" t="str">
        <f>'Programe Budget 2073-74'!Q597</f>
        <v>वि</v>
      </c>
    </row>
    <row r="526" spans="1:12">
      <c r="A526" s="339"/>
      <c r="B526" s="9"/>
      <c r="C526" s="33">
        <f>'Programe Budget 2073-74'!C598</f>
        <v>9</v>
      </c>
      <c r="D526" s="404" t="str">
        <f>'Programe Budget 2073-74'!D598</f>
        <v>जिल्ला कृषि बिकास कार्यालय, बारा</v>
      </c>
      <c r="E526" s="34" t="e">
        <f>#REF!</f>
        <v>#REF!</v>
      </c>
      <c r="F526" s="434" t="e">
        <f t="shared" si="47"/>
        <v>#REF!</v>
      </c>
      <c r="G526" s="34" t="e">
        <f t="shared" si="48"/>
        <v>#REF!</v>
      </c>
      <c r="H526" s="727">
        <v>64.16</v>
      </c>
      <c r="I526" s="34" t="e">
        <f t="shared" si="49"/>
        <v>#REF!</v>
      </c>
      <c r="J526" s="34"/>
      <c r="K526" s="218"/>
      <c r="L526" s="260" t="str">
        <f>'Programe Budget 2073-74'!Q598</f>
        <v>का</v>
      </c>
    </row>
    <row r="527" spans="1:12">
      <c r="A527" s="339"/>
      <c r="B527" s="9"/>
      <c r="C527" s="33">
        <f>'Programe Budget 2073-74'!C599</f>
        <v>10</v>
      </c>
      <c r="D527" s="404" t="str">
        <f>'Programe Budget 2073-74'!D599</f>
        <v>जिल्ला कृषि बिकास कार्यालय, पर्सा</v>
      </c>
      <c r="E527" s="34" t="e">
        <f>#REF!</f>
        <v>#REF!</v>
      </c>
      <c r="F527" s="434" t="e">
        <f t="shared" si="47"/>
        <v>#REF!</v>
      </c>
      <c r="G527" s="34" t="e">
        <f t="shared" si="48"/>
        <v>#REF!</v>
      </c>
      <c r="H527" s="727">
        <v>54.87</v>
      </c>
      <c r="I527" s="34" t="e">
        <f t="shared" si="49"/>
        <v>#REF!</v>
      </c>
      <c r="J527" s="34"/>
      <c r="K527" s="218"/>
      <c r="L527" s="260" t="str">
        <f>'Programe Budget 2073-74'!Q599</f>
        <v>का</v>
      </c>
    </row>
    <row r="528" spans="1:12">
      <c r="A528" s="339"/>
      <c r="B528" s="9"/>
      <c r="C528" s="33">
        <f>'Programe Budget 2073-74'!C600</f>
        <v>11</v>
      </c>
      <c r="D528" s="404" t="str">
        <f>'Programe Budget 2073-74'!D600</f>
        <v xml:space="preserve">ाजिल्ला कृषि बिकास कार्यालय, नवलपरासी </v>
      </c>
      <c r="E528" s="34" t="e">
        <f>#REF!</f>
        <v>#REF!</v>
      </c>
      <c r="F528" s="434" t="e">
        <f t="shared" si="47"/>
        <v>#REF!</v>
      </c>
      <c r="G528" s="34" t="e">
        <f t="shared" si="48"/>
        <v>#REF!</v>
      </c>
      <c r="H528" s="727">
        <v>100</v>
      </c>
      <c r="I528" s="34" t="e">
        <f t="shared" si="49"/>
        <v>#REF!</v>
      </c>
      <c r="J528" s="34"/>
      <c r="K528" s="218"/>
      <c r="L528" s="260" t="str">
        <f>'Programe Budget 2073-74'!Q600</f>
        <v>प</v>
      </c>
    </row>
    <row r="529" spans="1:12">
      <c r="A529" s="339"/>
      <c r="B529" s="9"/>
      <c r="C529" s="33">
        <f>'Programe Budget 2073-74'!C601</f>
        <v>12</v>
      </c>
      <c r="D529" s="404" t="str">
        <f>'Programe Budget 2073-74'!D601</f>
        <v>जिल्ला कृषि बिकास कार्यालय, रुपन्देही</v>
      </c>
      <c r="E529" s="34" t="e">
        <f>#REF!</f>
        <v>#REF!</v>
      </c>
      <c r="F529" s="434" t="e">
        <f t="shared" si="47"/>
        <v>#REF!</v>
      </c>
      <c r="G529" s="34" t="e">
        <f t="shared" si="48"/>
        <v>#REF!</v>
      </c>
      <c r="H529" s="727">
        <v>84.03</v>
      </c>
      <c r="I529" s="34" t="e">
        <f t="shared" si="49"/>
        <v>#REF!</v>
      </c>
      <c r="J529" s="34"/>
      <c r="K529" s="218"/>
      <c r="L529" s="260" t="str">
        <f>'Programe Budget 2073-74'!Q601</f>
        <v>प</v>
      </c>
    </row>
    <row r="530" spans="1:12">
      <c r="A530" s="340"/>
      <c r="B530" s="13"/>
      <c r="C530" s="54">
        <f>'Programe Budget 2073-74'!C602</f>
        <v>13</v>
      </c>
      <c r="D530" s="406" t="str">
        <f>'Programe Budget 2073-74'!D602</f>
        <v>जिल्ला कृषि बिकास कार्यालय, कपिलवस्तु</v>
      </c>
      <c r="E530" s="34" t="e">
        <f>#REF!</f>
        <v>#REF!</v>
      </c>
      <c r="F530" s="436" t="e">
        <f t="shared" si="47"/>
        <v>#REF!</v>
      </c>
      <c r="G530" s="88" t="e">
        <f t="shared" si="48"/>
        <v>#REF!</v>
      </c>
      <c r="H530" s="727">
        <v>100</v>
      </c>
      <c r="I530" s="88" t="e">
        <f t="shared" si="49"/>
        <v>#REF!</v>
      </c>
      <c r="J530" s="88"/>
      <c r="K530" s="368"/>
      <c r="L530" s="301" t="str">
        <f>'Programe Budget 2073-74'!Q602</f>
        <v>प</v>
      </c>
    </row>
    <row r="531" spans="1:12">
      <c r="A531" s="339"/>
      <c r="B531" s="9"/>
      <c r="C531" s="33">
        <f>'Programe Budget 2073-74'!C603</f>
        <v>14</v>
      </c>
      <c r="D531" s="404" t="str">
        <f>'Programe Budget 2073-74'!D603</f>
        <v>जिल्ला कृषि बिकास कार्यालय, दाङ्ग</v>
      </c>
      <c r="E531" s="34" t="e">
        <f>#REF!</f>
        <v>#REF!</v>
      </c>
      <c r="F531" s="434" t="e">
        <f t="shared" si="47"/>
        <v>#REF!</v>
      </c>
      <c r="G531" s="34" t="e">
        <f t="shared" si="48"/>
        <v>#REF!</v>
      </c>
      <c r="H531" s="727">
        <v>100</v>
      </c>
      <c r="I531" s="34" t="e">
        <f t="shared" si="49"/>
        <v>#REF!</v>
      </c>
      <c r="J531" s="34"/>
      <c r="K531" s="218"/>
      <c r="L531" s="260" t="str">
        <f>'Programe Budget 2073-74'!Q603</f>
        <v>सु</v>
      </c>
    </row>
    <row r="532" spans="1:12">
      <c r="A532" s="339"/>
      <c r="B532" s="9"/>
      <c r="C532" s="33">
        <f>'Programe Budget 2073-74'!C604</f>
        <v>15</v>
      </c>
      <c r="D532" s="404" t="str">
        <f>'Programe Budget 2073-74'!D604</f>
        <v>जिल्ला कृषि बिकास कार्यालय, बाँके</v>
      </c>
      <c r="E532" s="34" t="e">
        <f>#REF!</f>
        <v>#REF!</v>
      </c>
      <c r="F532" s="434" t="e">
        <f t="shared" si="47"/>
        <v>#REF!</v>
      </c>
      <c r="G532" s="34" t="e">
        <f t="shared" si="48"/>
        <v>#REF!</v>
      </c>
      <c r="H532" s="727">
        <v>100</v>
      </c>
      <c r="I532" s="34" t="e">
        <f t="shared" si="49"/>
        <v>#REF!</v>
      </c>
      <c r="J532" s="34"/>
      <c r="K532" s="218"/>
      <c r="L532" s="260" t="str">
        <f>'Programe Budget 2073-74'!Q604</f>
        <v>सु</v>
      </c>
    </row>
    <row r="533" spans="1:12">
      <c r="A533" s="339"/>
      <c r="B533" s="9"/>
      <c r="C533" s="33">
        <f>'Programe Budget 2073-74'!C605</f>
        <v>16</v>
      </c>
      <c r="D533" s="404" t="str">
        <f>'Programe Budget 2073-74'!D605</f>
        <v>जिल्ला कृषि बिकास कार्यालय, बर्दिया</v>
      </c>
      <c r="E533" s="34" t="e">
        <f>#REF!</f>
        <v>#REF!</v>
      </c>
      <c r="F533" s="434" t="e">
        <f t="shared" si="47"/>
        <v>#REF!</v>
      </c>
      <c r="G533" s="34" t="e">
        <f t="shared" si="48"/>
        <v>#REF!</v>
      </c>
      <c r="H533" s="727">
        <v>93</v>
      </c>
      <c r="I533" s="34" t="e">
        <f t="shared" si="49"/>
        <v>#REF!</v>
      </c>
      <c r="J533" s="34"/>
      <c r="K533" s="218"/>
      <c r="L533" s="260" t="str">
        <f>'Programe Budget 2073-74'!Q605</f>
        <v>सु</v>
      </c>
    </row>
    <row r="534" spans="1:12">
      <c r="A534" s="210"/>
      <c r="B534" s="7"/>
      <c r="C534" s="31">
        <f>'Programe Budget 2073-74'!C606</f>
        <v>17</v>
      </c>
      <c r="D534" s="400" t="str">
        <f>'Programe Budget 2073-74'!D606</f>
        <v>जिल्ला कृषि बिकास कार्यालय, कैलाली</v>
      </c>
      <c r="E534" s="34" t="e">
        <f>#REF!</f>
        <v>#REF!</v>
      </c>
      <c r="F534" s="430" t="e">
        <f t="shared" si="47"/>
        <v>#REF!</v>
      </c>
      <c r="G534" s="30" t="e">
        <f t="shared" si="48"/>
        <v>#REF!</v>
      </c>
      <c r="H534" s="727">
        <v>50.8</v>
      </c>
      <c r="I534" s="30" t="e">
        <f t="shared" si="49"/>
        <v>#REF!</v>
      </c>
      <c r="J534" s="30"/>
      <c r="K534" s="367"/>
      <c r="L534" s="341" t="str">
        <f>'Programe Budget 2073-74'!Q606</f>
        <v>दि</v>
      </c>
    </row>
    <row r="535" spans="1:12">
      <c r="A535" s="339"/>
      <c r="B535" s="9"/>
      <c r="C535" s="33">
        <f>'Programe Budget 2073-74'!C607</f>
        <v>18</v>
      </c>
      <c r="D535" s="404" t="str">
        <f>'Programe Budget 2073-74'!D607</f>
        <v xml:space="preserve">जिल्ला कृषि बिकास कार्यालय, कन्चनपुर </v>
      </c>
      <c r="E535" s="34" t="e">
        <f>#REF!</f>
        <v>#REF!</v>
      </c>
      <c r="F535" s="434" t="e">
        <f t="shared" si="47"/>
        <v>#REF!</v>
      </c>
      <c r="G535" s="34" t="e">
        <f t="shared" si="48"/>
        <v>#REF!</v>
      </c>
      <c r="H535" s="727">
        <v>84.52</v>
      </c>
      <c r="I535" s="34" t="e">
        <f t="shared" si="49"/>
        <v>#REF!</v>
      </c>
      <c r="J535" s="34"/>
      <c r="K535" s="218"/>
      <c r="L535" s="260" t="str">
        <f>'Programe Budget 2073-74'!Q607</f>
        <v>दि</v>
      </c>
    </row>
    <row r="536" spans="1:12">
      <c r="A536" s="339"/>
      <c r="B536" s="9"/>
      <c r="C536" s="33">
        <f>'Programe Budget 2073-74'!C608</f>
        <v>19</v>
      </c>
      <c r="D536" s="404" t="str">
        <f>'Programe Budget 2073-74'!D608</f>
        <v>जिल्ला कृषि बिकास कार्यालय, मुस्ताङ्ग</v>
      </c>
      <c r="E536" s="34" t="e">
        <f>#REF!</f>
        <v>#REF!</v>
      </c>
      <c r="F536" s="434" t="e">
        <f t="shared" si="47"/>
        <v>#REF!</v>
      </c>
      <c r="G536" s="34" t="e">
        <f t="shared" si="48"/>
        <v>#REF!</v>
      </c>
      <c r="H536" s="727">
        <v>100</v>
      </c>
      <c r="I536" s="34" t="e">
        <f t="shared" si="49"/>
        <v>#REF!</v>
      </c>
      <c r="J536" s="34"/>
      <c r="K536" s="218"/>
      <c r="L536" s="260" t="str">
        <f>'Programe Budget 2073-74'!Q608</f>
        <v>प</v>
      </c>
    </row>
    <row r="537" spans="1:12">
      <c r="A537" s="340"/>
      <c r="B537" s="13"/>
      <c r="C537" s="54">
        <f>'Programe Budget 2073-74'!C609</f>
        <v>20</v>
      </c>
      <c r="D537" s="406" t="str">
        <f>'Programe Budget 2073-74'!D609</f>
        <v>जिल्ला कृषि बिकास कार्यालय, मनाङ्ग</v>
      </c>
      <c r="E537" s="34" t="e">
        <f>#REF!</f>
        <v>#REF!</v>
      </c>
      <c r="F537" s="34" t="e">
        <f t="shared" si="47"/>
        <v>#REF!</v>
      </c>
      <c r="G537" s="34" t="e">
        <f t="shared" si="48"/>
        <v>#REF!</v>
      </c>
      <c r="H537" s="731">
        <v>100</v>
      </c>
      <c r="I537" s="34" t="e">
        <f t="shared" si="49"/>
        <v>#REF!</v>
      </c>
      <c r="J537" s="34"/>
      <c r="K537" s="218"/>
      <c r="L537" s="260" t="str">
        <f>'Programe Budget 2073-74'!Q609</f>
        <v>प</v>
      </c>
    </row>
    <row r="538" spans="1:12">
      <c r="A538" s="339"/>
      <c r="B538" s="9"/>
      <c r="C538" s="33">
        <f>'Programe Budget 2073-74'!C610</f>
        <v>21</v>
      </c>
      <c r="D538" s="404" t="str">
        <f>'Programe Budget 2073-74'!D610</f>
        <v>जिल्ला कृषि बिकास कार्यालय, हुम्ला</v>
      </c>
      <c r="E538" s="34" t="e">
        <f>#REF!</f>
        <v>#REF!</v>
      </c>
      <c r="F538" s="434" t="e">
        <f t="shared" si="47"/>
        <v>#REF!</v>
      </c>
      <c r="G538" s="34" t="e">
        <f t="shared" si="48"/>
        <v>#REF!</v>
      </c>
      <c r="H538" s="727">
        <v>100</v>
      </c>
      <c r="I538" s="34" t="e">
        <f t="shared" si="49"/>
        <v>#REF!</v>
      </c>
      <c r="J538" s="34"/>
      <c r="K538" s="218"/>
      <c r="L538" s="260" t="str">
        <f>'Programe Budget 2073-74'!Q610</f>
        <v>सु</v>
      </c>
    </row>
    <row r="539" spans="1:12">
      <c r="A539" s="339"/>
      <c r="B539" s="9"/>
      <c r="C539" s="33">
        <f>'Programe Budget 2073-74'!C611</f>
        <v>22</v>
      </c>
      <c r="D539" s="404" t="str">
        <f>'Programe Budget 2073-74'!D611</f>
        <v>जिल्ला कृषि बिकास कार्यालय, कालिकोट</v>
      </c>
      <c r="E539" s="34" t="e">
        <f>#REF!</f>
        <v>#REF!</v>
      </c>
      <c r="F539" s="434" t="e">
        <f t="shared" si="47"/>
        <v>#REF!</v>
      </c>
      <c r="G539" s="34" t="e">
        <f t="shared" si="48"/>
        <v>#REF!</v>
      </c>
      <c r="H539" s="727">
        <v>100</v>
      </c>
      <c r="I539" s="34" t="e">
        <f t="shared" si="49"/>
        <v>#REF!</v>
      </c>
      <c r="J539" s="34"/>
      <c r="K539" s="218"/>
      <c r="L539" s="260" t="str">
        <f>'Programe Budget 2073-74'!Q611</f>
        <v>सु</v>
      </c>
    </row>
    <row r="540" spans="1:12">
      <c r="A540" s="339"/>
      <c r="B540" s="9"/>
      <c r="C540" s="33">
        <f>'Programe Budget 2073-74'!C612</f>
        <v>23</v>
      </c>
      <c r="D540" s="404" t="str">
        <f>'Programe Budget 2073-74'!D612</f>
        <v>जिल्ला कृषि बिकास कार्यालय, जुम्ला</v>
      </c>
      <c r="E540" s="34" t="e">
        <f>#REF!</f>
        <v>#REF!</v>
      </c>
      <c r="F540" s="434" t="e">
        <f t="shared" si="47"/>
        <v>#REF!</v>
      </c>
      <c r="G540" s="34" t="e">
        <f t="shared" si="48"/>
        <v>#REF!</v>
      </c>
      <c r="H540" s="727">
        <v>100</v>
      </c>
      <c r="I540" s="34" t="e">
        <f t="shared" si="49"/>
        <v>#REF!</v>
      </c>
      <c r="J540" s="34"/>
      <c r="K540" s="218"/>
      <c r="L540" s="260" t="str">
        <f>'Programe Budget 2073-74'!Q612</f>
        <v>सु</v>
      </c>
    </row>
    <row r="541" spans="1:12">
      <c r="A541" s="339"/>
      <c r="B541" s="9"/>
      <c r="C541" s="33">
        <f>'Programe Budget 2073-74'!C613</f>
        <v>24</v>
      </c>
      <c r="D541" s="404" t="str">
        <f>'Programe Budget 2073-74'!D613</f>
        <v>जिल्ला कृषि बिकास कार्यालय, मुगु</v>
      </c>
      <c r="E541" s="34" t="e">
        <f>#REF!</f>
        <v>#REF!</v>
      </c>
      <c r="F541" s="434" t="e">
        <f t="shared" si="47"/>
        <v>#REF!</v>
      </c>
      <c r="G541" s="34" t="e">
        <f t="shared" si="48"/>
        <v>#REF!</v>
      </c>
      <c r="H541" s="727">
        <v>68.290000000000006</v>
      </c>
      <c r="I541" s="34" t="e">
        <f t="shared" si="49"/>
        <v>#REF!</v>
      </c>
      <c r="J541" s="34"/>
      <c r="K541" s="218"/>
      <c r="L541" s="260" t="str">
        <f>'Programe Budget 2073-74'!Q613</f>
        <v>सु</v>
      </c>
    </row>
    <row r="542" spans="1:12">
      <c r="A542" s="339"/>
      <c r="B542" s="9"/>
      <c r="C542" s="33">
        <f>'Programe Budget 2073-74'!C614</f>
        <v>25</v>
      </c>
      <c r="D542" s="404" t="str">
        <f>'Programe Budget 2073-74'!D614</f>
        <v xml:space="preserve">जिल्ला कृषि बिकास कार्यालय, डोल्पा </v>
      </c>
      <c r="E542" s="34" t="e">
        <f>#REF!</f>
        <v>#REF!</v>
      </c>
      <c r="F542" s="434" t="e">
        <f t="shared" si="47"/>
        <v>#REF!</v>
      </c>
      <c r="G542" s="34" t="e">
        <f t="shared" si="48"/>
        <v>#REF!</v>
      </c>
      <c r="H542" s="727">
        <v>89.45</v>
      </c>
      <c r="I542" s="34" t="e">
        <f>SUM(G542*H542/100)</f>
        <v>#REF!</v>
      </c>
      <c r="J542" s="34"/>
      <c r="K542" s="218"/>
      <c r="L542" s="260" t="str">
        <f>'Programe Budget 2073-74'!Q614</f>
        <v>सु</v>
      </c>
    </row>
    <row r="543" spans="1:12">
      <c r="A543" s="210"/>
      <c r="B543" s="7"/>
      <c r="C543" s="31">
        <f>'Programe Budget 2073-74'!C615</f>
        <v>26</v>
      </c>
      <c r="D543" s="400" t="str">
        <f>'Programe Budget 2073-74'!D615</f>
        <v>जिल्ला कृषि बिकास कार्यालय, बझाङ्ग</v>
      </c>
      <c r="E543" s="34" t="e">
        <f>#REF!</f>
        <v>#REF!</v>
      </c>
      <c r="F543" s="430" t="e">
        <f t="shared" si="47"/>
        <v>#REF!</v>
      </c>
      <c r="G543" s="30" t="e">
        <f t="shared" si="48"/>
        <v>#REF!</v>
      </c>
      <c r="H543" s="727">
        <v>100</v>
      </c>
      <c r="I543" s="30" t="e">
        <f t="shared" si="49"/>
        <v>#REF!</v>
      </c>
      <c r="J543" s="30"/>
      <c r="K543" s="367"/>
      <c r="L543" s="341" t="str">
        <f>'Programe Budget 2073-74'!Q615</f>
        <v>दि</v>
      </c>
    </row>
    <row r="544" spans="1:12">
      <c r="A544" s="339"/>
      <c r="B544" s="9"/>
      <c r="C544" s="33">
        <f>'Programe Budget 2073-74'!C616</f>
        <v>27</v>
      </c>
      <c r="D544" s="404" t="str">
        <f>'Programe Budget 2073-74'!D616</f>
        <v>जिल्ला कृषि बिकास कार्यालय, डडेलधुरा</v>
      </c>
      <c r="E544" s="34" t="e">
        <f>#REF!</f>
        <v>#REF!</v>
      </c>
      <c r="F544" s="434" t="e">
        <f t="shared" si="47"/>
        <v>#REF!</v>
      </c>
      <c r="G544" s="34" t="e">
        <f t="shared" si="48"/>
        <v>#REF!</v>
      </c>
      <c r="H544" s="727">
        <v>62.82</v>
      </c>
      <c r="I544" s="34" t="e">
        <f t="shared" si="49"/>
        <v>#REF!</v>
      </c>
      <c r="J544" s="34"/>
      <c r="K544" s="218"/>
      <c r="L544" s="260" t="str">
        <f>'Programe Budget 2073-74'!Q616</f>
        <v>दि</v>
      </c>
    </row>
    <row r="545" spans="1:12">
      <c r="A545" s="339"/>
      <c r="B545" s="9"/>
      <c r="C545" s="33">
        <f>'Programe Budget 2073-74'!C617</f>
        <v>28</v>
      </c>
      <c r="D545" s="404" t="str">
        <f>'Programe Budget 2073-74'!D617</f>
        <v>जिल्ला कृषि बिकास कार्यालय, बैतडी</v>
      </c>
      <c r="E545" s="34" t="e">
        <f>#REF!</f>
        <v>#REF!</v>
      </c>
      <c r="F545" s="434" t="e">
        <f t="shared" si="47"/>
        <v>#REF!</v>
      </c>
      <c r="G545" s="34" t="e">
        <f t="shared" si="48"/>
        <v>#REF!</v>
      </c>
      <c r="H545" s="727">
        <v>100</v>
      </c>
      <c r="I545" s="34" t="e">
        <f t="shared" si="49"/>
        <v>#REF!</v>
      </c>
      <c r="J545" s="34"/>
      <c r="K545" s="218"/>
      <c r="L545" s="260" t="str">
        <f>'Programe Budget 2073-74'!Q617</f>
        <v>दि</v>
      </c>
    </row>
    <row r="546" spans="1:12">
      <c r="A546" s="339"/>
      <c r="B546" s="9"/>
      <c r="C546" s="33">
        <f>'Programe Budget 2073-74'!C618</f>
        <v>29</v>
      </c>
      <c r="D546" s="404" t="str">
        <f>'Programe Budget 2073-74'!D618</f>
        <v>जिल्ला कृषि बिकास कार्यालय, दार्चुला</v>
      </c>
      <c r="E546" s="34" t="e">
        <f>#REF!</f>
        <v>#REF!</v>
      </c>
      <c r="F546" s="434" t="e">
        <f t="shared" si="47"/>
        <v>#REF!</v>
      </c>
      <c r="G546" s="34" t="e">
        <f t="shared" si="48"/>
        <v>#REF!</v>
      </c>
      <c r="H546" s="727">
        <v>100</v>
      </c>
      <c r="I546" s="34" t="e">
        <f t="shared" si="49"/>
        <v>#REF!</v>
      </c>
      <c r="J546" s="34"/>
      <c r="K546" s="218"/>
      <c r="L546" s="260" t="str">
        <f>'Programe Budget 2073-74'!Q618</f>
        <v>दि</v>
      </c>
    </row>
    <row r="547" spans="1:12">
      <c r="A547" s="339"/>
      <c r="B547" s="9"/>
      <c r="C547" s="33">
        <f>'Programe Budget 2073-74'!C619</f>
        <v>30</v>
      </c>
      <c r="D547" s="404" t="str">
        <f>'Programe Budget 2073-74'!D619</f>
        <v>जिल्ला कृषि बिकास कार्यालय, डोटी</v>
      </c>
      <c r="E547" s="34" t="e">
        <f>#REF!</f>
        <v>#REF!</v>
      </c>
      <c r="F547" s="434" t="e">
        <f t="shared" si="47"/>
        <v>#REF!</v>
      </c>
      <c r="G547" s="34" t="e">
        <f t="shared" si="48"/>
        <v>#REF!</v>
      </c>
      <c r="H547" s="727">
        <v>68.42</v>
      </c>
      <c r="I547" s="34" t="e">
        <f t="shared" si="49"/>
        <v>#REF!</v>
      </c>
      <c r="J547" s="34"/>
      <c r="K547" s="218"/>
      <c r="L547" s="260" t="str">
        <f>'Programe Budget 2073-74'!Q619</f>
        <v>दि</v>
      </c>
    </row>
    <row r="548" spans="1:12">
      <c r="A548" s="339"/>
      <c r="B548" s="9"/>
      <c r="C548" s="33">
        <f>'Programe Budget 2073-74'!C620</f>
        <v>31</v>
      </c>
      <c r="D548" s="404" t="str">
        <f>'Programe Budget 2073-74'!D620</f>
        <v>जिल्ला कृषि बिकास कार्यालय, अछाम</v>
      </c>
      <c r="E548" s="34" t="e">
        <f>#REF!</f>
        <v>#REF!</v>
      </c>
      <c r="F548" s="434" t="e">
        <f t="shared" si="47"/>
        <v>#REF!</v>
      </c>
      <c r="G548" s="34" t="e">
        <f t="shared" si="48"/>
        <v>#REF!</v>
      </c>
      <c r="H548" s="727">
        <v>88.85</v>
      </c>
      <c r="I548" s="34" t="e">
        <f t="shared" si="49"/>
        <v>#REF!</v>
      </c>
      <c r="J548" s="34"/>
      <c r="K548" s="218"/>
      <c r="L548" s="260" t="str">
        <f>'Programe Budget 2073-74'!Q620</f>
        <v>दि</v>
      </c>
    </row>
    <row r="549" spans="1:12">
      <c r="A549" s="340"/>
      <c r="B549" s="13"/>
      <c r="C549" s="54">
        <f>'Programe Budget 2073-74'!C621</f>
        <v>32</v>
      </c>
      <c r="D549" s="406" t="str">
        <f>'Programe Budget 2073-74'!D621</f>
        <v>जिल्ला कृषि बिकास कार्यालय, बाजुरा</v>
      </c>
      <c r="E549" s="34" t="e">
        <f>#REF!</f>
        <v>#REF!</v>
      </c>
      <c r="F549" s="436" t="e">
        <f t="shared" si="47"/>
        <v>#REF!</v>
      </c>
      <c r="G549" s="88" t="e">
        <f t="shared" si="48"/>
        <v>#REF!</v>
      </c>
      <c r="H549" s="727">
        <v>100</v>
      </c>
      <c r="I549" s="88" t="e">
        <f t="shared" si="49"/>
        <v>#REF!</v>
      </c>
      <c r="J549" s="88"/>
      <c r="K549" s="368"/>
      <c r="L549" s="301" t="str">
        <f>'Programe Budget 2073-74'!Q621</f>
        <v>दि</v>
      </c>
    </row>
    <row r="550" spans="1:12">
      <c r="A550" s="339"/>
      <c r="B550" s="9"/>
      <c r="C550" s="33">
        <f>'Programe Budget 2073-74'!C622</f>
        <v>33</v>
      </c>
      <c r="D550" s="404" t="str">
        <f>'Programe Budget 2073-74'!D622</f>
        <v>जिल्ला कृषि बिकास कार्यालय, सर्ुर्खेत</v>
      </c>
      <c r="E550" s="34" t="e">
        <f>#REF!</f>
        <v>#REF!</v>
      </c>
      <c r="F550" s="434" t="e">
        <f t="shared" si="47"/>
        <v>#REF!</v>
      </c>
      <c r="G550" s="34" t="e">
        <f t="shared" si="48"/>
        <v>#REF!</v>
      </c>
      <c r="H550" s="727">
        <v>100</v>
      </c>
      <c r="I550" s="34" t="e">
        <f t="shared" si="49"/>
        <v>#REF!</v>
      </c>
      <c r="J550" s="34"/>
      <c r="K550" s="218"/>
      <c r="L550" s="260" t="str">
        <f>'Programe Budget 2073-74'!Q622</f>
        <v>सु</v>
      </c>
    </row>
    <row r="551" spans="1:12">
      <c r="A551" s="339"/>
      <c r="B551" s="9"/>
      <c r="C551" s="33">
        <f>'Programe Budget 2073-74'!C623</f>
        <v>34</v>
      </c>
      <c r="D551" s="404" t="str">
        <f>'Programe Budget 2073-74'!D623</f>
        <v>जिल्ला कृषि बिकास कार्यालय, दैलेख</v>
      </c>
      <c r="E551" s="34" t="e">
        <f>#REF!</f>
        <v>#REF!</v>
      </c>
      <c r="F551" s="434" t="e">
        <f t="shared" si="47"/>
        <v>#REF!</v>
      </c>
      <c r="G551" s="34" t="e">
        <f t="shared" si="48"/>
        <v>#REF!</v>
      </c>
      <c r="H551" s="727">
        <v>100</v>
      </c>
      <c r="I551" s="34" t="e">
        <f t="shared" si="49"/>
        <v>#REF!</v>
      </c>
      <c r="J551" s="34"/>
      <c r="K551" s="218"/>
      <c r="L551" s="260" t="str">
        <f>'Programe Budget 2073-74'!Q623</f>
        <v>सु</v>
      </c>
    </row>
    <row r="552" spans="1:12">
      <c r="A552" s="339"/>
      <c r="B552" s="9"/>
      <c r="C552" s="33">
        <f>'Programe Budget 2073-74'!C624</f>
        <v>35</v>
      </c>
      <c r="D552" s="404" t="str">
        <f>'Programe Budget 2073-74'!D624</f>
        <v>जिल्ला कृषि बिकास कार्यालय, जाजरकोट</v>
      </c>
      <c r="E552" s="34" t="e">
        <f>#REF!</f>
        <v>#REF!</v>
      </c>
      <c r="F552" s="434" t="e">
        <f t="shared" si="47"/>
        <v>#REF!</v>
      </c>
      <c r="G552" s="34" t="e">
        <f t="shared" si="48"/>
        <v>#REF!</v>
      </c>
      <c r="H552" s="727">
        <v>100</v>
      </c>
      <c r="I552" s="34" t="e">
        <f t="shared" si="49"/>
        <v>#REF!</v>
      </c>
      <c r="J552" s="34"/>
      <c r="K552" s="218"/>
      <c r="L552" s="260" t="str">
        <f>'Programe Budget 2073-74'!Q624</f>
        <v>सु</v>
      </c>
    </row>
    <row r="553" spans="1:12">
      <c r="A553" s="339"/>
      <c r="B553" s="9"/>
      <c r="C553" s="33">
        <f>'Programe Budget 2073-74'!C625</f>
        <v>36</v>
      </c>
      <c r="D553" s="404" t="str">
        <f>'Programe Budget 2073-74'!D625</f>
        <v>जिल्ला कृषि बिकास कार्यालय, सल्यान</v>
      </c>
      <c r="E553" s="34" t="e">
        <f>#REF!</f>
        <v>#REF!</v>
      </c>
      <c r="F553" s="434" t="e">
        <f t="shared" si="47"/>
        <v>#REF!</v>
      </c>
      <c r="G553" s="34" t="e">
        <f t="shared" si="48"/>
        <v>#REF!</v>
      </c>
      <c r="H553" s="727">
        <v>91</v>
      </c>
      <c r="I553" s="34" t="e">
        <f t="shared" si="49"/>
        <v>#REF!</v>
      </c>
      <c r="J553" s="34"/>
      <c r="K553" s="218"/>
      <c r="L553" s="260" t="str">
        <f>'Programe Budget 2073-74'!Q625</f>
        <v>सु</v>
      </c>
    </row>
    <row r="554" spans="1:12">
      <c r="A554" s="339"/>
      <c r="B554" s="9"/>
      <c r="C554" s="33">
        <f>'Programe Budget 2073-74'!C626</f>
        <v>37</v>
      </c>
      <c r="D554" s="404" t="str">
        <f>'Programe Budget 2073-74'!D626</f>
        <v>जिल्ला कृषि बिकास कार्यालय, प्यूठान</v>
      </c>
      <c r="E554" s="34" t="e">
        <f>#REF!</f>
        <v>#REF!</v>
      </c>
      <c r="F554" s="434" t="e">
        <f t="shared" si="47"/>
        <v>#REF!</v>
      </c>
      <c r="G554" s="34" t="e">
        <f t="shared" si="48"/>
        <v>#REF!</v>
      </c>
      <c r="H554" s="727">
        <v>100</v>
      </c>
      <c r="I554" s="34" t="e">
        <f t="shared" si="49"/>
        <v>#REF!</v>
      </c>
      <c r="J554" s="34"/>
      <c r="K554" s="218"/>
      <c r="L554" s="260" t="str">
        <f>'Programe Budget 2073-74'!Q626</f>
        <v>सु</v>
      </c>
    </row>
    <row r="555" spans="1:12">
      <c r="A555" s="339"/>
      <c r="B555" s="9"/>
      <c r="C555" s="33">
        <f>'Programe Budget 2073-74'!C627</f>
        <v>38</v>
      </c>
      <c r="D555" s="404" t="str">
        <f>'Programe Budget 2073-74'!D627</f>
        <v>जिल्ला कृषि बिकास कार्यालय, रोल्पा</v>
      </c>
      <c r="E555" s="34" t="e">
        <f>#REF!</f>
        <v>#REF!</v>
      </c>
      <c r="F555" s="434" t="e">
        <f t="shared" si="47"/>
        <v>#REF!</v>
      </c>
      <c r="G555" s="34" t="e">
        <f t="shared" si="48"/>
        <v>#REF!</v>
      </c>
      <c r="H555" s="727">
        <v>99</v>
      </c>
      <c r="I555" s="34" t="e">
        <f>SUM(G555*H555/100)</f>
        <v>#REF!</v>
      </c>
      <c r="J555" s="34"/>
      <c r="K555" s="218"/>
      <c r="L555" s="260" t="str">
        <f>'Programe Budget 2073-74'!Q627</f>
        <v>सु</v>
      </c>
    </row>
    <row r="556" spans="1:12">
      <c r="A556" s="339"/>
      <c r="B556" s="9"/>
      <c r="C556" s="33">
        <f>'Programe Budget 2073-74'!C628</f>
        <v>39</v>
      </c>
      <c r="D556" s="404" t="str">
        <f>'Programe Budget 2073-74'!D628</f>
        <v>जिल्ला कृषि बिकास कार्यालय, रुकुम</v>
      </c>
      <c r="E556" s="34" t="e">
        <f>#REF!</f>
        <v>#REF!</v>
      </c>
      <c r="F556" s="434" t="e">
        <f t="shared" si="47"/>
        <v>#REF!</v>
      </c>
      <c r="G556" s="34" t="e">
        <f t="shared" si="48"/>
        <v>#REF!</v>
      </c>
      <c r="H556" s="727">
        <v>64.48</v>
      </c>
      <c r="I556" s="34" t="e">
        <f t="shared" si="49"/>
        <v>#REF!</v>
      </c>
      <c r="J556" s="34"/>
      <c r="K556" s="218"/>
      <c r="L556" s="260" t="str">
        <f>'Programe Budget 2073-74'!Q628</f>
        <v>सु</v>
      </c>
    </row>
    <row r="557" spans="1:12">
      <c r="A557" s="210"/>
      <c r="B557" s="7"/>
      <c r="C557" s="31">
        <f>'Programe Budget 2073-74'!C629</f>
        <v>40</v>
      </c>
      <c r="D557" s="400" t="str">
        <f>'Programe Budget 2073-74'!D629</f>
        <v>जिल्ला कृषि बिकास कार्यालय, पर्वत</v>
      </c>
      <c r="E557" s="34" t="e">
        <f>#REF!</f>
        <v>#REF!</v>
      </c>
      <c r="F557" s="34" t="e">
        <f t="shared" si="47"/>
        <v>#REF!</v>
      </c>
      <c r="G557" s="34" t="e">
        <f t="shared" si="48"/>
        <v>#REF!</v>
      </c>
      <c r="H557" s="731">
        <v>84.69</v>
      </c>
      <c r="I557" s="34" t="e">
        <f t="shared" si="49"/>
        <v>#REF!</v>
      </c>
      <c r="J557" s="34"/>
      <c r="K557" s="218"/>
      <c r="L557" s="260" t="str">
        <f>'Programe Budget 2073-74'!Q629</f>
        <v>प</v>
      </c>
    </row>
    <row r="558" spans="1:12">
      <c r="A558" s="339"/>
      <c r="B558" s="9"/>
      <c r="C558" s="33">
        <f>'Programe Budget 2073-74'!C630</f>
        <v>41</v>
      </c>
      <c r="D558" s="404" t="str">
        <f>'Programe Budget 2073-74'!D630</f>
        <v>जिल्ला कृषि बिकास कार्यालय, बागलुङ्ग</v>
      </c>
      <c r="E558" s="34" t="e">
        <f>#REF!</f>
        <v>#REF!</v>
      </c>
      <c r="F558" s="434" t="e">
        <f t="shared" si="47"/>
        <v>#REF!</v>
      </c>
      <c r="G558" s="34" t="e">
        <f t="shared" si="48"/>
        <v>#REF!</v>
      </c>
      <c r="H558" s="731">
        <v>95.37</v>
      </c>
      <c r="I558" s="34" t="e">
        <f t="shared" si="49"/>
        <v>#REF!</v>
      </c>
      <c r="J558" s="34"/>
      <c r="K558" s="218"/>
      <c r="L558" s="260" t="str">
        <f>'Programe Budget 2073-74'!Q630</f>
        <v>प</v>
      </c>
    </row>
    <row r="559" spans="1:12">
      <c r="A559" s="339"/>
      <c r="B559" s="9"/>
      <c r="C559" s="33">
        <f>'Programe Budget 2073-74'!C631</f>
        <v>42</v>
      </c>
      <c r="D559" s="404" t="str">
        <f>'Programe Budget 2073-74'!D631</f>
        <v>जिल्ला कृषि बिकास कार्यालय, म्याग्दी</v>
      </c>
      <c r="E559" s="34" t="e">
        <f>#REF!</f>
        <v>#REF!</v>
      </c>
      <c r="F559" s="434" t="e">
        <f t="shared" si="47"/>
        <v>#REF!</v>
      </c>
      <c r="G559" s="34" t="e">
        <f t="shared" si="48"/>
        <v>#REF!</v>
      </c>
      <c r="H559" s="731">
        <v>100</v>
      </c>
      <c r="I559" s="34" t="e">
        <f t="shared" si="49"/>
        <v>#REF!</v>
      </c>
      <c r="J559" s="34"/>
      <c r="K559" s="218"/>
      <c r="L559" s="260" t="str">
        <f>'Programe Budget 2073-74'!Q631</f>
        <v>प</v>
      </c>
    </row>
    <row r="560" spans="1:12">
      <c r="A560" s="339"/>
      <c r="B560" s="9"/>
      <c r="C560" s="33">
        <f>'Programe Budget 2073-74'!C632</f>
        <v>43</v>
      </c>
      <c r="D560" s="404" t="str">
        <f>'Programe Budget 2073-74'!D632</f>
        <v>जिल्ला कृषि बिकास कार्यालय, अर्रधखाची</v>
      </c>
      <c r="E560" s="34" t="e">
        <f>#REF!</f>
        <v>#REF!</v>
      </c>
      <c r="F560" s="434" t="e">
        <f t="shared" si="47"/>
        <v>#REF!</v>
      </c>
      <c r="G560" s="34" t="e">
        <f t="shared" si="48"/>
        <v>#REF!</v>
      </c>
      <c r="H560" s="731">
        <v>71.94</v>
      </c>
      <c r="I560" s="34" t="e">
        <f t="shared" si="49"/>
        <v>#REF!</v>
      </c>
      <c r="J560" s="34"/>
      <c r="K560" s="218"/>
      <c r="L560" s="260" t="str">
        <f>'Programe Budget 2073-74'!Q632</f>
        <v>प</v>
      </c>
    </row>
    <row r="561" spans="1:12">
      <c r="A561" s="339"/>
      <c r="B561" s="9"/>
      <c r="C561" s="33">
        <f>'Programe Budget 2073-74'!C633</f>
        <v>44</v>
      </c>
      <c r="D561" s="404" t="str">
        <f>'Programe Budget 2073-74'!D633</f>
        <v>जिल्ला कृषि बिकास कार्यालय, पाल्पा</v>
      </c>
      <c r="E561" s="34" t="e">
        <f>#REF!</f>
        <v>#REF!</v>
      </c>
      <c r="F561" s="434" t="e">
        <f t="shared" si="47"/>
        <v>#REF!</v>
      </c>
      <c r="G561" s="34" t="e">
        <f t="shared" si="48"/>
        <v>#REF!</v>
      </c>
      <c r="H561" s="731">
        <v>82.11</v>
      </c>
      <c r="I561" s="34" t="e">
        <f t="shared" si="49"/>
        <v>#REF!</v>
      </c>
      <c r="J561" s="34"/>
      <c r="K561" s="218"/>
      <c r="L561" s="260" t="str">
        <f>'Programe Budget 2073-74'!Q633</f>
        <v>प</v>
      </c>
    </row>
    <row r="562" spans="1:12">
      <c r="A562" s="339"/>
      <c r="B562" s="9"/>
      <c r="C562" s="33">
        <f>'Programe Budget 2073-74'!C634</f>
        <v>45</v>
      </c>
      <c r="D562" s="404" t="str">
        <f>'Programe Budget 2073-74'!D634</f>
        <v>जिल्ला कृषि बिकास कार्यालय, गुल्मी</v>
      </c>
      <c r="E562" s="34" t="e">
        <f>#REF!</f>
        <v>#REF!</v>
      </c>
      <c r="F562" s="434" t="e">
        <f t="shared" si="47"/>
        <v>#REF!</v>
      </c>
      <c r="G562" s="34" t="e">
        <f t="shared" si="48"/>
        <v>#REF!</v>
      </c>
      <c r="H562" s="731">
        <v>94.45</v>
      </c>
      <c r="I562" s="34" t="e">
        <f t="shared" si="49"/>
        <v>#REF!</v>
      </c>
      <c r="J562" s="34"/>
      <c r="K562" s="218"/>
      <c r="L562" s="260" t="str">
        <f>'Programe Budget 2073-74'!Q634</f>
        <v>प</v>
      </c>
    </row>
    <row r="563" spans="1:12">
      <c r="A563" s="339"/>
      <c r="B563" s="9"/>
      <c r="C563" s="33">
        <f>'Programe Budget 2073-74'!C635</f>
        <v>46</v>
      </c>
      <c r="D563" s="404" t="str">
        <f>'Programe Budget 2073-74'!D635</f>
        <v>जिल्ला कृषि बिकास कार्यालय, स्याङ्गजा</v>
      </c>
      <c r="E563" s="34" t="e">
        <f>#REF!</f>
        <v>#REF!</v>
      </c>
      <c r="F563" s="434" t="e">
        <f t="shared" si="47"/>
        <v>#REF!</v>
      </c>
      <c r="G563" s="34" t="e">
        <f t="shared" si="48"/>
        <v>#REF!</v>
      </c>
      <c r="H563" s="731">
        <v>100</v>
      </c>
      <c r="I563" s="34" t="e">
        <f t="shared" si="49"/>
        <v>#REF!</v>
      </c>
      <c r="J563" s="34"/>
      <c r="K563" s="218"/>
      <c r="L563" s="260" t="str">
        <f>'Programe Budget 2073-74'!Q635</f>
        <v>प</v>
      </c>
    </row>
    <row r="564" spans="1:12">
      <c r="A564" s="339"/>
      <c r="B564" s="9"/>
      <c r="C564" s="33">
        <f>'Programe Budget 2073-74'!C636</f>
        <v>47</v>
      </c>
      <c r="D564" s="404" t="str">
        <f>'Programe Budget 2073-74'!D636</f>
        <v>जिल्ला कृषि बिकास कार्यालय, तनहुँ</v>
      </c>
      <c r="E564" s="34" t="e">
        <f>#REF!</f>
        <v>#REF!</v>
      </c>
      <c r="F564" s="434" t="e">
        <f t="shared" si="47"/>
        <v>#REF!</v>
      </c>
      <c r="G564" s="34" t="e">
        <f t="shared" si="48"/>
        <v>#REF!</v>
      </c>
      <c r="H564" s="731">
        <v>92.5</v>
      </c>
      <c r="I564" s="34" t="e">
        <f t="shared" si="49"/>
        <v>#REF!</v>
      </c>
      <c r="J564" s="34"/>
      <c r="K564" s="218"/>
      <c r="L564" s="260" t="str">
        <f>'Programe Budget 2073-74'!Q636</f>
        <v>प</v>
      </c>
    </row>
    <row r="565" spans="1:12">
      <c r="A565" s="339"/>
      <c r="B565" s="9"/>
      <c r="C565" s="33">
        <f>'Programe Budget 2073-74'!C637</f>
        <v>48</v>
      </c>
      <c r="D565" s="404" t="str">
        <f>'Programe Budget 2073-74'!D637</f>
        <v>जिल्ला कृषि बिकास कार्यालय, कास्की</v>
      </c>
      <c r="E565" s="34" t="e">
        <f>#REF!</f>
        <v>#REF!</v>
      </c>
      <c r="F565" s="434" t="e">
        <f t="shared" si="47"/>
        <v>#REF!</v>
      </c>
      <c r="G565" s="34" t="e">
        <f t="shared" si="48"/>
        <v>#REF!</v>
      </c>
      <c r="H565" s="731">
        <v>97.3</v>
      </c>
      <c r="I565" s="34" t="e">
        <f t="shared" si="49"/>
        <v>#REF!</v>
      </c>
      <c r="J565" s="34"/>
      <c r="K565" s="218"/>
      <c r="L565" s="260" t="str">
        <f>'Programe Budget 2073-74'!Q637</f>
        <v>प</v>
      </c>
    </row>
    <row r="566" spans="1:12">
      <c r="A566" s="25"/>
      <c r="B566" s="9"/>
      <c r="C566" s="33">
        <f>'Programe Budget 2073-74'!C638</f>
        <v>49</v>
      </c>
      <c r="D566" s="404" t="str">
        <f>'Programe Budget 2073-74'!D638</f>
        <v>जिल्ला कृषि बिकास कार्यालय, लमजुङ्ग</v>
      </c>
      <c r="E566" s="34" t="e">
        <f>#REF!</f>
        <v>#REF!</v>
      </c>
      <c r="F566" s="434" t="e">
        <f t="shared" si="47"/>
        <v>#REF!</v>
      </c>
      <c r="G566" s="34" t="e">
        <f t="shared" si="48"/>
        <v>#REF!</v>
      </c>
      <c r="H566" s="731">
        <v>83.96</v>
      </c>
      <c r="I566" s="34" t="e">
        <f t="shared" si="49"/>
        <v>#REF!</v>
      </c>
      <c r="J566" s="34"/>
      <c r="K566" s="34"/>
      <c r="L566" s="260" t="str">
        <f>'Programe Budget 2073-74'!Q638</f>
        <v>प</v>
      </c>
    </row>
    <row r="567" spans="1:12">
      <c r="A567" s="25"/>
      <c r="B567" s="9"/>
      <c r="C567" s="33">
        <f>'Programe Budget 2073-74'!C639</f>
        <v>50</v>
      </c>
      <c r="D567" s="404" t="str">
        <f>'Programe Budget 2073-74'!D639</f>
        <v>जिल्ला कृषि बिकास कार्यालय, गोरखा</v>
      </c>
      <c r="E567" s="34" t="e">
        <f>#REF!</f>
        <v>#REF!</v>
      </c>
      <c r="F567" s="434" t="e">
        <f t="shared" si="47"/>
        <v>#REF!</v>
      </c>
      <c r="G567" s="34" t="e">
        <f t="shared" si="48"/>
        <v>#REF!</v>
      </c>
      <c r="H567" s="731">
        <v>78.739999999999995</v>
      </c>
      <c r="I567" s="34" t="e">
        <f t="shared" si="49"/>
        <v>#REF!</v>
      </c>
      <c r="J567" s="34"/>
      <c r="K567" s="34"/>
      <c r="L567" s="260" t="str">
        <f>'Programe Budget 2073-74'!Q639</f>
        <v>प</v>
      </c>
    </row>
    <row r="568" spans="1:12">
      <c r="A568" s="25"/>
      <c r="B568" s="25"/>
      <c r="C568" s="56"/>
      <c r="D568" s="399" t="str">
        <f>'Programe Budget 2073-74'!D640</f>
        <v>५० कार्यालयहरूको जम्मf</v>
      </c>
      <c r="E568" s="57" t="e">
        <f>SUM(E518:E567)</f>
        <v>#REF!</v>
      </c>
      <c r="F568" s="435" t="e">
        <f>SUM(F518:F567)</f>
        <v>#REF!</v>
      </c>
      <c r="G568" s="57" t="e">
        <f>SUM(G518:G567)</f>
        <v>#REF!</v>
      </c>
      <c r="H568" s="727"/>
      <c r="I568" s="57" t="e">
        <f>SUM(I518:I567)</f>
        <v>#REF!</v>
      </c>
      <c r="J568" s="57"/>
      <c r="K568" s="218"/>
      <c r="L568" s="25"/>
    </row>
    <row r="569" spans="1:12">
      <c r="A569" s="272"/>
      <c r="B569" s="272"/>
      <c r="C569" s="54"/>
      <c r="D569" s="402" t="s">
        <v>321</v>
      </c>
      <c r="E569" s="57" t="e">
        <f>E692</f>
        <v>#REF!</v>
      </c>
      <c r="F569" s="437" t="e">
        <f>F692</f>
        <v>#REF!</v>
      </c>
      <c r="G569" s="58" t="e">
        <f>F568/F569*100</f>
        <v>#REF!</v>
      </c>
      <c r="H569" s="727"/>
      <c r="I569" s="89" t="e">
        <f>I568*G569/100</f>
        <v>#REF!</v>
      </c>
      <c r="J569" s="58" t="e">
        <f>I569</f>
        <v>#REF!</v>
      </c>
      <c r="K569" s="368"/>
      <c r="L569" s="272"/>
    </row>
    <row r="570" spans="1:12">
      <c r="A570" s="1">
        <f>'Programe Budget 2073-74'!A641</f>
        <v>13</v>
      </c>
      <c r="B570" s="11" t="str">
        <f>'Programe Budget 2073-74'!B641</f>
        <v>312156-3/4</v>
      </c>
      <c r="C570" s="33"/>
      <c r="D570" s="392" t="str">
        <f>'Programe Budget 2073-74'!D641</f>
        <v>रानीजमरा कुलरिया सिंचाई आयोजना</v>
      </c>
      <c r="E570" s="57"/>
      <c r="F570" s="435"/>
      <c r="G570" s="57"/>
      <c r="H570" s="727"/>
      <c r="I570" s="57"/>
      <c r="J570" s="57"/>
      <c r="K570" s="218"/>
      <c r="L570" s="260" t="str">
        <f>'Programe Budget 2073-74'!Q641</f>
        <v>ना</v>
      </c>
    </row>
    <row r="571" spans="1:12">
      <c r="A571" s="82"/>
      <c r="B571" s="82"/>
      <c r="C571" s="31">
        <f>'Programe Budget 2073-74'!C642</f>
        <v>1</v>
      </c>
      <c r="D571" s="400" t="str">
        <f>'Programe Budget 2073-74'!D642</f>
        <v>आयोजना कार्यान्वयन इकाई, जिल्ला कृषि विकास कार्यालय, कैलाली</v>
      </c>
      <c r="E571" s="34" t="e">
        <f>#REF!</f>
        <v>#REF!</v>
      </c>
      <c r="F571" s="430" t="e">
        <f>E571</f>
        <v>#REF!</v>
      </c>
      <c r="G571" s="30" t="e">
        <f>F571/$F$572*100</f>
        <v>#REF!</v>
      </c>
      <c r="H571" s="727">
        <v>32.92</v>
      </c>
      <c r="I571" s="30" t="e">
        <f>H571*G571/100</f>
        <v>#REF!</v>
      </c>
      <c r="J571" s="45"/>
      <c r="K571" s="30"/>
      <c r="L571" s="341" t="str">
        <f>'Programe Budget 2073-74'!Q642</f>
        <v>नि</v>
      </c>
    </row>
    <row r="572" spans="1:12">
      <c r="A572" s="25"/>
      <c r="B572" s="25"/>
      <c r="C572" s="33"/>
      <c r="D572" s="410" t="str">
        <f>'Programe Budget 2073-74'!D643</f>
        <v>१ कार्यालयहरूको जम्मा</v>
      </c>
      <c r="E572" s="57" t="e">
        <f>SUM(E571:E571)</f>
        <v>#REF!</v>
      </c>
      <c r="F572" s="435" t="e">
        <f>SUM(F571:F571)</f>
        <v>#REF!</v>
      </c>
      <c r="G572" s="57" t="e">
        <f>SUM(G571:G571)</f>
        <v>#REF!</v>
      </c>
      <c r="H572" s="727"/>
      <c r="I572" s="57" t="e">
        <f>SUM(I571:I571)</f>
        <v>#REF!</v>
      </c>
      <c r="J572" s="57"/>
      <c r="K572" s="218"/>
      <c r="L572" s="25"/>
    </row>
    <row r="573" spans="1:12">
      <c r="A573" s="272"/>
      <c r="B573" s="272"/>
      <c r="C573" s="54"/>
      <c r="D573" s="402" t="s">
        <v>321</v>
      </c>
      <c r="E573" s="57" t="e">
        <f>E692</f>
        <v>#REF!</v>
      </c>
      <c r="F573" s="437" t="e">
        <f>F692</f>
        <v>#REF!</v>
      </c>
      <c r="G573" s="89" t="e">
        <f>F572/F573*100</f>
        <v>#REF!</v>
      </c>
      <c r="H573" s="727"/>
      <c r="I573" s="89" t="e">
        <f>I572*G573/100</f>
        <v>#REF!</v>
      </c>
      <c r="J573" s="89" t="e">
        <f>I573</f>
        <v>#REF!</v>
      </c>
      <c r="K573" s="88"/>
      <c r="L573" s="272"/>
    </row>
    <row r="574" spans="1:12" s="106" customFormat="1" ht="12.75">
      <c r="A574" s="342">
        <f>'Programe Budget 2073-74'!A644</f>
        <v>14</v>
      </c>
      <c r="B574" s="342" t="str">
        <f>'Programe Budget 2073-74'!B644</f>
        <v>312162-3/4</v>
      </c>
      <c r="C574" s="56">
        <f>'Programe Budget 2073-74'!C644</f>
        <v>14</v>
      </c>
      <c r="D574" s="419" t="str">
        <f>'Programe Budget 2073-74'!D644</f>
        <v xml:space="preserve">नेपाल व्यापार एकिकृत रणनिति </v>
      </c>
      <c r="E574" s="207"/>
      <c r="F574" s="439"/>
      <c r="G574" s="207"/>
      <c r="H574" s="727"/>
      <c r="I574" s="207"/>
      <c r="J574" s="207"/>
      <c r="K574" s="370"/>
      <c r="L574" s="343" t="str">
        <f>'Programe Budget 2073-74'!Q644</f>
        <v>ना</v>
      </c>
    </row>
    <row r="575" spans="1:12" ht="12.75">
      <c r="A575" s="25"/>
      <c r="B575" s="25"/>
      <c r="C575" s="263">
        <f>'Programe Budget 2073-74'!C645</f>
        <v>0</v>
      </c>
      <c r="D575" s="419" t="str">
        <f>'Programe Budget 2073-74'!D645</f>
        <v>नेपाल व्यापार एकिकृत रणनिति (चिया तथा कफि)</v>
      </c>
      <c r="E575" s="34"/>
      <c r="F575" s="430"/>
      <c r="G575" s="30"/>
      <c r="H575" s="727"/>
      <c r="I575" s="30"/>
      <c r="J575" s="57"/>
      <c r="K575" s="34"/>
      <c r="L575" s="343" t="str">
        <f>'Programe Budget 2073-74'!Q645</f>
        <v>ना</v>
      </c>
    </row>
    <row r="576" spans="1:12">
      <c r="A576" s="25"/>
      <c r="B576" s="25"/>
      <c r="C576" s="263">
        <f>'Programe Budget 2073-74'!C646</f>
        <v>1</v>
      </c>
      <c r="D576" s="404" t="str">
        <f>'Programe Budget 2073-74'!D646</f>
        <v>कफी तथा चिया विकास शाखा, किर्तिपुर</v>
      </c>
      <c r="E576" s="34" t="e">
        <f>#REF!</f>
        <v>#REF!</v>
      </c>
      <c r="F576" s="430" t="e">
        <f t="shared" ref="F576:F596" si="50">E576</f>
        <v>#REF!</v>
      </c>
      <c r="G576" s="30" t="e">
        <f>F576/$F$597*100</f>
        <v>#REF!</v>
      </c>
      <c r="H576" s="727">
        <v>100</v>
      </c>
      <c r="I576" s="30" t="e">
        <f t="shared" ref="I576:I596" si="51">G576*H576/100</f>
        <v>#REF!</v>
      </c>
      <c r="J576" s="57"/>
      <c r="K576" s="34"/>
      <c r="L576" s="343" t="str">
        <f>'Programe Budget 2073-74'!Q646</f>
        <v>नि</v>
      </c>
    </row>
    <row r="577" spans="1:12" ht="12.75">
      <c r="A577" s="25"/>
      <c r="B577" s="25"/>
      <c r="C577" s="263">
        <f>'Programe Budget 2073-74'!C647</f>
        <v>0</v>
      </c>
      <c r="D577" s="419" t="str">
        <f>'Programe Budget 2073-74'!D647</f>
        <v>नेपाल व्यापार एकिकृत रणनिति (अदुवा)</v>
      </c>
      <c r="E577" s="34"/>
      <c r="F577" s="430"/>
      <c r="G577" s="30"/>
      <c r="H577" s="727"/>
      <c r="I577" s="30"/>
      <c r="J577" s="57"/>
      <c r="K577" s="34"/>
      <c r="L577" s="343" t="str">
        <f>'Programe Budget 2073-74'!Q647</f>
        <v>ना</v>
      </c>
    </row>
    <row r="578" spans="1:12">
      <c r="A578" s="25"/>
      <c r="B578" s="25"/>
      <c r="C578" s="263">
        <f>'Programe Budget 2073-74'!C648</f>
        <v>2</v>
      </c>
      <c r="D578" s="404" t="str">
        <f>'Programe Budget 2073-74'!D648</f>
        <v>राष्ट्रिय मसला वाली विकास कार्यक्रम, खुमलटार</v>
      </c>
      <c r="E578" s="34" t="e">
        <f>#REF!</f>
        <v>#REF!</v>
      </c>
      <c r="F578" s="430" t="e">
        <f t="shared" si="50"/>
        <v>#REF!</v>
      </c>
      <c r="G578" s="30" t="e">
        <f t="shared" ref="G578:G592" si="52">F578/$F$597*100</f>
        <v>#REF!</v>
      </c>
      <c r="H578" s="727">
        <v>80.150000000000006</v>
      </c>
      <c r="I578" s="30" t="e">
        <f t="shared" si="51"/>
        <v>#REF!</v>
      </c>
      <c r="J578" s="57"/>
      <c r="K578" s="34"/>
      <c r="L578" s="343" t="str">
        <f>'Programe Budget 2073-74'!Q648</f>
        <v>नि</v>
      </c>
    </row>
    <row r="579" spans="1:12" hidden="1">
      <c r="A579" s="272"/>
      <c r="B579" s="272"/>
      <c r="C579" s="263">
        <f>'Programe Budget 2073-74'!C649</f>
        <v>3</v>
      </c>
      <c r="D579" s="404" t="str">
        <f>'Programe Budget 2073-74'!D649</f>
        <v>जिल्ला कृषि विकास कार्यालय, पाँचथर</v>
      </c>
      <c r="E579" s="34" t="e">
        <f>#REF!</f>
        <v>#REF!</v>
      </c>
      <c r="F579" s="430" t="e">
        <f t="shared" si="50"/>
        <v>#REF!</v>
      </c>
      <c r="G579" s="30" t="e">
        <f t="shared" si="52"/>
        <v>#REF!</v>
      </c>
      <c r="H579" s="727"/>
      <c r="I579" s="30" t="e">
        <f t="shared" si="51"/>
        <v>#REF!</v>
      </c>
      <c r="J579" s="89"/>
      <c r="K579" s="88"/>
      <c r="L579" s="343" t="str">
        <f>'Programe Budget 2073-74'!Q649</f>
        <v>वि</v>
      </c>
    </row>
    <row r="580" spans="1:12" hidden="1">
      <c r="A580" s="25"/>
      <c r="B580" s="25"/>
      <c r="C580" s="263">
        <f>'Programe Budget 2073-74'!C650</f>
        <v>4</v>
      </c>
      <c r="D580" s="404" t="str">
        <f>'Programe Budget 2073-74'!D650</f>
        <v>जिल्ला कृषि विकास कार्यालय, ईलाम</v>
      </c>
      <c r="E580" s="34" t="e">
        <f>#REF!</f>
        <v>#REF!</v>
      </c>
      <c r="F580" s="430" t="e">
        <f t="shared" si="50"/>
        <v>#REF!</v>
      </c>
      <c r="G580" s="30" t="e">
        <f t="shared" si="52"/>
        <v>#REF!</v>
      </c>
      <c r="H580" s="727"/>
      <c r="I580" s="30" t="e">
        <f t="shared" si="51"/>
        <v>#REF!</v>
      </c>
      <c r="J580" s="57"/>
      <c r="K580" s="34"/>
      <c r="L580" s="343" t="str">
        <f>'Programe Budget 2073-74'!Q650</f>
        <v>वि</v>
      </c>
    </row>
    <row r="581" spans="1:12" hidden="1">
      <c r="A581" s="25"/>
      <c r="B581" s="25"/>
      <c r="C581" s="263">
        <f>'Programe Budget 2073-74'!C651</f>
        <v>5</v>
      </c>
      <c r="D581" s="404" t="str">
        <f>'Programe Budget 2073-74'!D651</f>
        <v>जिल्ला कृषि विकास कार्यालय, झापा</v>
      </c>
      <c r="E581" s="34" t="e">
        <f>#REF!</f>
        <v>#REF!</v>
      </c>
      <c r="F581" s="430" t="e">
        <f t="shared" si="50"/>
        <v>#REF!</v>
      </c>
      <c r="G581" s="30" t="e">
        <f t="shared" si="52"/>
        <v>#REF!</v>
      </c>
      <c r="H581" s="727"/>
      <c r="I581" s="30" t="e">
        <f t="shared" si="51"/>
        <v>#REF!</v>
      </c>
      <c r="J581" s="57"/>
      <c r="K581" s="34"/>
      <c r="L581" s="343" t="str">
        <f>'Programe Budget 2073-74'!Q651</f>
        <v>वि</v>
      </c>
    </row>
    <row r="582" spans="1:12" hidden="1">
      <c r="A582" s="25"/>
      <c r="B582" s="25"/>
      <c r="C582" s="263">
        <f>'Programe Budget 2073-74'!C652</f>
        <v>6</v>
      </c>
      <c r="D582" s="404" t="str">
        <f>'Programe Budget 2073-74'!D652</f>
        <v>जिल्ला कृषि विकास कार्यालय, मकवानपुर</v>
      </c>
      <c r="E582" s="34" t="e">
        <f>#REF!</f>
        <v>#REF!</v>
      </c>
      <c r="F582" s="430" t="e">
        <f t="shared" si="50"/>
        <v>#REF!</v>
      </c>
      <c r="G582" s="30" t="e">
        <f t="shared" si="52"/>
        <v>#REF!</v>
      </c>
      <c r="H582" s="727"/>
      <c r="I582" s="30" t="e">
        <f t="shared" si="51"/>
        <v>#REF!</v>
      </c>
      <c r="J582" s="57"/>
      <c r="K582" s="34"/>
      <c r="L582" s="343" t="str">
        <f>'Programe Budget 2073-74'!Q652</f>
        <v>का</v>
      </c>
    </row>
    <row r="583" spans="1:12" hidden="1">
      <c r="A583" s="74"/>
      <c r="B583" s="74"/>
      <c r="C583" s="263">
        <f>'Programe Budget 2073-74'!C653</f>
        <v>7</v>
      </c>
      <c r="D583" s="404" t="str">
        <f>'Programe Budget 2073-74'!D653</f>
        <v>जिल्ला कृषि विकास कार्यालय, नवलपरासी</v>
      </c>
      <c r="E583" s="34" t="e">
        <f>#REF!</f>
        <v>#REF!</v>
      </c>
      <c r="F583" s="430" t="e">
        <f t="shared" si="50"/>
        <v>#REF!</v>
      </c>
      <c r="G583" s="30" t="e">
        <f t="shared" si="52"/>
        <v>#REF!</v>
      </c>
      <c r="H583" s="727"/>
      <c r="I583" s="30" t="e">
        <f t="shared" si="51"/>
        <v>#REF!</v>
      </c>
      <c r="J583" s="91"/>
      <c r="K583" s="90"/>
      <c r="L583" s="343" t="str">
        <f>'Programe Budget 2073-74'!Q653</f>
        <v>प</v>
      </c>
    </row>
    <row r="584" spans="1:12" hidden="1">
      <c r="A584" s="25"/>
      <c r="B584" s="25"/>
      <c r="C584" s="263">
        <f>'Programe Budget 2073-74'!C654</f>
        <v>8</v>
      </c>
      <c r="D584" s="404" t="str">
        <f>'Programe Budget 2073-74'!D654</f>
        <v>जिल्ला कृषि विकास कार्यालय, तनहुँ</v>
      </c>
      <c r="E584" s="34" t="e">
        <f>#REF!</f>
        <v>#REF!</v>
      </c>
      <c r="F584" s="430" t="e">
        <f t="shared" si="50"/>
        <v>#REF!</v>
      </c>
      <c r="G584" s="30" t="e">
        <f t="shared" si="52"/>
        <v>#REF!</v>
      </c>
      <c r="H584" s="727"/>
      <c r="I584" s="30" t="e">
        <f t="shared" si="51"/>
        <v>#REF!</v>
      </c>
      <c r="J584" s="57"/>
      <c r="K584" s="34"/>
      <c r="L584" s="343" t="str">
        <f>'Programe Budget 2073-74'!Q654</f>
        <v>प</v>
      </c>
    </row>
    <row r="585" spans="1:12" hidden="1">
      <c r="A585" s="82"/>
      <c r="B585" s="82"/>
      <c r="C585" s="263">
        <f>'Programe Budget 2073-74'!C655</f>
        <v>9</v>
      </c>
      <c r="D585" s="404" t="str">
        <f>'Programe Budget 2073-74'!D655</f>
        <v>जिल्ला कृषि विकास कार्यालय पाल्पा</v>
      </c>
      <c r="E585" s="34" t="e">
        <f>#REF!</f>
        <v>#REF!</v>
      </c>
      <c r="F585" s="430" t="e">
        <f t="shared" si="50"/>
        <v>#REF!</v>
      </c>
      <c r="G585" s="30" t="e">
        <f t="shared" si="52"/>
        <v>#REF!</v>
      </c>
      <c r="H585" s="727"/>
      <c r="I585" s="30" t="e">
        <f t="shared" si="51"/>
        <v>#REF!</v>
      </c>
      <c r="J585" s="45"/>
      <c r="K585" s="30"/>
      <c r="L585" s="343" t="str">
        <f>'Programe Budget 2073-74'!Q655</f>
        <v>प</v>
      </c>
    </row>
    <row r="586" spans="1:12" hidden="1">
      <c r="A586" s="25"/>
      <c r="B586" s="25"/>
      <c r="C586" s="263">
        <f>'Programe Budget 2073-74'!C656</f>
        <v>10</v>
      </c>
      <c r="D586" s="404" t="str">
        <f>'Programe Budget 2073-74'!D656</f>
        <v>जिल्ला कृषि विकास कार्यालय म्याग्दी</v>
      </c>
      <c r="E586" s="34" t="e">
        <f>#REF!</f>
        <v>#REF!</v>
      </c>
      <c r="F586" s="430" t="e">
        <f t="shared" si="50"/>
        <v>#REF!</v>
      </c>
      <c r="G586" s="30" t="e">
        <f t="shared" si="52"/>
        <v>#REF!</v>
      </c>
      <c r="H586" s="727"/>
      <c r="I586" s="30" t="e">
        <f t="shared" si="51"/>
        <v>#REF!</v>
      </c>
      <c r="J586" s="57"/>
      <c r="K586" s="34"/>
      <c r="L586" s="343" t="str">
        <f>'Programe Budget 2073-74'!Q656</f>
        <v>प</v>
      </c>
    </row>
    <row r="587" spans="1:12" hidden="1">
      <c r="A587" s="25"/>
      <c r="B587" s="25"/>
      <c r="C587" s="263">
        <f>'Programe Budget 2073-74'!C657</f>
        <v>11</v>
      </c>
      <c r="D587" s="404" t="str">
        <f>'Programe Budget 2073-74'!D657</f>
        <v>जिल्ला कृषि विकास कार्यालय अर्घाखाँची</v>
      </c>
      <c r="E587" s="34" t="e">
        <f>#REF!</f>
        <v>#REF!</v>
      </c>
      <c r="F587" s="430" t="e">
        <f t="shared" si="50"/>
        <v>#REF!</v>
      </c>
      <c r="G587" s="30" t="e">
        <f t="shared" si="52"/>
        <v>#REF!</v>
      </c>
      <c r="H587" s="727"/>
      <c r="I587" s="30" t="e">
        <f t="shared" si="51"/>
        <v>#REF!</v>
      </c>
      <c r="J587" s="57"/>
      <c r="K587" s="34"/>
      <c r="L587" s="343" t="str">
        <f>'Programe Budget 2073-74'!Q657</f>
        <v>प</v>
      </c>
    </row>
    <row r="588" spans="1:12" hidden="1">
      <c r="A588" s="25"/>
      <c r="B588" s="25"/>
      <c r="C588" s="263">
        <f>'Programe Budget 2073-74'!C658</f>
        <v>12</v>
      </c>
      <c r="D588" s="404" t="str">
        <f>'Programe Budget 2073-74'!D658</f>
        <v>जिल्ला कृषि विकास कार्यालय, सुर्खेत</v>
      </c>
      <c r="E588" s="34" t="e">
        <f>#REF!</f>
        <v>#REF!</v>
      </c>
      <c r="F588" s="430" t="e">
        <f t="shared" si="50"/>
        <v>#REF!</v>
      </c>
      <c r="G588" s="30" t="e">
        <f t="shared" si="52"/>
        <v>#REF!</v>
      </c>
      <c r="H588" s="727"/>
      <c r="I588" s="30" t="e">
        <f t="shared" si="51"/>
        <v>#REF!</v>
      </c>
      <c r="J588" s="57"/>
      <c r="K588" s="34"/>
      <c r="L588" s="343" t="str">
        <f>'Programe Budget 2073-74'!Q658</f>
        <v>सु</v>
      </c>
    </row>
    <row r="589" spans="1:12" hidden="1">
      <c r="A589" s="25"/>
      <c r="B589" s="25"/>
      <c r="C589" s="263">
        <f>'Programe Budget 2073-74'!C659</f>
        <v>13</v>
      </c>
      <c r="D589" s="404" t="str">
        <f>'Programe Budget 2073-74'!D659</f>
        <v>जिल्ला कृषि विकास कार्यालय, सल्यान</v>
      </c>
      <c r="E589" s="34" t="e">
        <f>#REF!</f>
        <v>#REF!</v>
      </c>
      <c r="F589" s="430" t="e">
        <f t="shared" si="50"/>
        <v>#REF!</v>
      </c>
      <c r="G589" s="30" t="e">
        <f t="shared" si="52"/>
        <v>#REF!</v>
      </c>
      <c r="H589" s="727"/>
      <c r="I589" s="30" t="e">
        <f t="shared" si="51"/>
        <v>#REF!</v>
      </c>
      <c r="J589" s="57"/>
      <c r="K589" s="34"/>
      <c r="L589" s="343" t="str">
        <f>'Programe Budget 2073-74'!Q659</f>
        <v>सु</v>
      </c>
    </row>
    <row r="590" spans="1:12" hidden="1">
      <c r="A590" s="25"/>
      <c r="B590" s="25"/>
      <c r="C590" s="263">
        <f>'Programe Budget 2073-74'!C660</f>
        <v>14</v>
      </c>
      <c r="D590" s="404" t="str">
        <f>'Programe Budget 2073-74'!D660</f>
        <v>जिल्ला कृषि विकास कार्यालय, दैलेख</v>
      </c>
      <c r="E590" s="34" t="e">
        <f>#REF!</f>
        <v>#REF!</v>
      </c>
      <c r="F590" s="430" t="e">
        <f t="shared" si="50"/>
        <v>#REF!</v>
      </c>
      <c r="G590" s="30" t="e">
        <f t="shared" si="52"/>
        <v>#REF!</v>
      </c>
      <c r="H590" s="727"/>
      <c r="I590" s="30" t="e">
        <f t="shared" si="51"/>
        <v>#REF!</v>
      </c>
      <c r="J590" s="57"/>
      <c r="K590" s="34"/>
      <c r="L590" s="343" t="str">
        <f>'Programe Budget 2073-74'!Q660</f>
        <v>सु</v>
      </c>
    </row>
    <row r="591" spans="1:12" hidden="1">
      <c r="A591" s="25"/>
      <c r="B591" s="25"/>
      <c r="C591" s="263">
        <f>'Programe Budget 2073-74'!C661</f>
        <v>15</v>
      </c>
      <c r="D591" s="404" t="str">
        <f>'Programe Budget 2073-74'!D661</f>
        <v>जिल्ला कृषि विकास कार्यालय, कैलाली</v>
      </c>
      <c r="E591" s="34" t="e">
        <f>#REF!</f>
        <v>#REF!</v>
      </c>
      <c r="F591" s="430" t="e">
        <f t="shared" si="50"/>
        <v>#REF!</v>
      </c>
      <c r="G591" s="30" t="e">
        <f t="shared" si="52"/>
        <v>#REF!</v>
      </c>
      <c r="H591" s="727"/>
      <c r="I591" s="30" t="e">
        <f t="shared" si="51"/>
        <v>#REF!</v>
      </c>
      <c r="J591" s="57"/>
      <c r="K591" s="34"/>
      <c r="L591" s="343" t="str">
        <f>'Programe Budget 2073-74'!Q661</f>
        <v>दि</v>
      </c>
    </row>
    <row r="592" spans="1:12" hidden="1">
      <c r="A592" s="25"/>
      <c r="B592" s="25"/>
      <c r="C592" s="263">
        <f>'Programe Budget 2073-74'!C662</f>
        <v>16</v>
      </c>
      <c r="D592" s="404" t="str">
        <f>'Programe Budget 2073-74'!D662</f>
        <v>जिल्ला कृषि विकास कार्यालय, डोटी</v>
      </c>
      <c r="E592" s="34" t="e">
        <f>#REF!</f>
        <v>#REF!</v>
      </c>
      <c r="F592" s="430" t="e">
        <f t="shared" si="50"/>
        <v>#REF!</v>
      </c>
      <c r="G592" s="30" t="e">
        <f t="shared" si="52"/>
        <v>#REF!</v>
      </c>
      <c r="H592" s="727"/>
      <c r="I592" s="30" t="e">
        <f t="shared" si="51"/>
        <v>#REF!</v>
      </c>
      <c r="J592" s="57"/>
      <c r="K592" s="34"/>
      <c r="L592" s="343" t="str">
        <f>'Programe Budget 2073-74'!Q662</f>
        <v>दि</v>
      </c>
    </row>
    <row r="593" spans="1:12" ht="12.75">
      <c r="A593" s="25"/>
      <c r="B593" s="25"/>
      <c r="C593" s="263">
        <f>'Programe Budget 2073-74'!C663</f>
        <v>0</v>
      </c>
      <c r="D593" s="419" t="str">
        <f>'Programe Budget 2073-74'!D663</f>
        <v>नेपाल व्यापार एकिकृत रणनिति (अलैंची)</v>
      </c>
      <c r="E593" s="34" t="e">
        <f>#REF!</f>
        <v>#REF!</v>
      </c>
      <c r="F593" s="430"/>
      <c r="G593" s="30"/>
      <c r="H593" s="727"/>
      <c r="I593" s="30"/>
      <c r="J593" s="57"/>
      <c r="K593" s="34"/>
      <c r="L593" s="343" t="str">
        <f>'Programe Budget 2073-74'!Q663</f>
        <v>ना</v>
      </c>
    </row>
    <row r="594" spans="1:12">
      <c r="A594" s="25"/>
      <c r="B594" s="25"/>
      <c r="C594" s="263">
        <f>'Programe Budget 2073-74'!C664</f>
        <v>17</v>
      </c>
      <c r="D594" s="404" t="str">
        <f>'Programe Budget 2073-74'!D664</f>
        <v>अलैंची विकास केन्द्र, फिक्कल, ईलाम</v>
      </c>
      <c r="E594" s="34" t="e">
        <f>#REF!</f>
        <v>#REF!</v>
      </c>
      <c r="F594" s="430" t="e">
        <f t="shared" si="50"/>
        <v>#REF!</v>
      </c>
      <c r="G594" s="30" t="e">
        <f>F594/$F$597*100</f>
        <v>#REF!</v>
      </c>
      <c r="H594" s="727">
        <v>85</v>
      </c>
      <c r="I594" s="30" t="e">
        <f t="shared" si="51"/>
        <v>#REF!</v>
      </c>
      <c r="J594" s="57"/>
      <c r="K594" s="34"/>
      <c r="L594" s="343" t="str">
        <f>'Programe Budget 2073-74'!Q664</f>
        <v>नि</v>
      </c>
    </row>
    <row r="595" spans="1:12" ht="12.75">
      <c r="A595" s="25"/>
      <c r="B595" s="25"/>
      <c r="C595" s="263">
        <f>'Programe Budget 2073-74'!C665</f>
        <v>0</v>
      </c>
      <c r="D595" s="419" t="str">
        <f>'Programe Budget 2073-74'!D665</f>
        <v>नेपाल व्यापार एकिकृत रणनिति (मौरी)</v>
      </c>
      <c r="E595" s="34" t="e">
        <f>#REF!</f>
        <v>#REF!</v>
      </c>
      <c r="F595" s="430"/>
      <c r="G595" s="30"/>
      <c r="H595" s="727"/>
      <c r="I595" s="30"/>
      <c r="J595" s="57"/>
      <c r="K595" s="34"/>
      <c r="L595" s="343" t="str">
        <f>'Programe Budget 2073-74'!Q665</f>
        <v>ना</v>
      </c>
    </row>
    <row r="596" spans="1:12">
      <c r="A596" s="25"/>
      <c r="B596" s="25"/>
      <c r="C596" s="263">
        <f>'Programe Budget 2073-74'!C666</f>
        <v>18</v>
      </c>
      <c r="D596" s="404" t="str">
        <f>'Programe Budget 2073-74'!D666</f>
        <v>व्यवसायिक किट विकास निर्देशनालय, हरिहरभवन</v>
      </c>
      <c r="E596" s="34" t="e">
        <f>#REF!</f>
        <v>#REF!</v>
      </c>
      <c r="F596" s="430" t="e">
        <f t="shared" si="50"/>
        <v>#REF!</v>
      </c>
      <c r="G596" s="30" t="e">
        <f>F596/$F$597*100</f>
        <v>#REF!</v>
      </c>
      <c r="H596" s="727">
        <v>46</v>
      </c>
      <c r="I596" s="30" t="e">
        <f t="shared" si="51"/>
        <v>#REF!</v>
      </c>
      <c r="J596" s="57"/>
      <c r="K596" s="34"/>
      <c r="L596" s="343" t="str">
        <f>'Programe Budget 2073-74'!Q666</f>
        <v>नि</v>
      </c>
    </row>
    <row r="597" spans="1:12">
      <c r="A597" s="25"/>
      <c r="B597" s="25"/>
      <c r="C597" s="263">
        <f>'Programe Budget 2073-74'!C667</f>
        <v>18</v>
      </c>
      <c r="D597" s="399" t="str">
        <f>'Programe Budget 2073-74'!D667</f>
        <v>एन.टी.आई.एस.कार्यक्रमको जम्मा</v>
      </c>
      <c r="E597" s="435" t="e">
        <f>SUM(E575:E596)</f>
        <v>#REF!</v>
      </c>
      <c r="F597" s="435" t="e">
        <f>SUM(F575:F596)</f>
        <v>#REF!</v>
      </c>
      <c r="G597" s="57" t="e">
        <f>SUM(G575:G596)</f>
        <v>#REF!</v>
      </c>
      <c r="H597" s="727"/>
      <c r="I597" s="57" t="e">
        <f>SUM(I575:I596)</f>
        <v>#REF!</v>
      </c>
      <c r="J597" s="57"/>
      <c r="K597" s="218"/>
      <c r="L597" s="343"/>
    </row>
    <row r="598" spans="1:12">
      <c r="A598" s="272"/>
      <c r="B598" s="272"/>
      <c r="C598" s="54"/>
      <c r="D598" s="398" t="s">
        <v>321</v>
      </c>
      <c r="E598" s="437" t="e">
        <f>E692</f>
        <v>#REF!</v>
      </c>
      <c r="F598" s="437" t="e">
        <f>F692</f>
        <v>#REF!</v>
      </c>
      <c r="G598" s="89" t="e">
        <f>F597/F598*100</f>
        <v>#REF!</v>
      </c>
      <c r="H598" s="727"/>
      <c r="I598" s="89" t="e">
        <f>I597*G598/100</f>
        <v>#REF!</v>
      </c>
      <c r="J598" s="89" t="e">
        <f>I598</f>
        <v>#REF!</v>
      </c>
      <c r="K598" s="88"/>
      <c r="L598" s="343"/>
    </row>
    <row r="599" spans="1:12" ht="39">
      <c r="A599" s="9">
        <f>'Programe Budget 2073-74'!A668</f>
        <v>15</v>
      </c>
      <c r="B599" s="9" t="str">
        <f>'Programe Budget 2073-74'!B668</f>
        <v>32912-3/4</v>
      </c>
      <c r="C599" s="33"/>
      <c r="D599" s="415" t="str">
        <f>'Programe Budget 2073-74'!D668</f>
        <v xml:space="preserve">राष्ट्रपति चुरे तर्राई मधेस संरक्षण विकास समिती </v>
      </c>
      <c r="E599" s="57"/>
      <c r="F599" s="435"/>
      <c r="G599" s="57"/>
      <c r="H599" s="727"/>
      <c r="I599" s="57"/>
      <c r="J599" s="57"/>
      <c r="K599" s="34"/>
      <c r="L599" s="260" t="str">
        <f>'Programe Budget 2073-74'!Q668</f>
        <v>ना</v>
      </c>
    </row>
    <row r="600" spans="1:12">
      <c r="A600" s="7"/>
      <c r="B600" s="7"/>
      <c r="C600" s="31">
        <f>'Programe Budget 2073-74'!C669</f>
        <v>1</v>
      </c>
      <c r="D600" s="400" t="str">
        <f>'Programe Budget 2073-74'!D669</f>
        <v>कृषि विभाग</v>
      </c>
      <c r="E600" s="34" t="e">
        <f>#REF!</f>
        <v>#REF!</v>
      </c>
      <c r="F600" s="430" t="e">
        <f t="shared" ref="F600:F622" si="53">E600</f>
        <v>#REF!</v>
      </c>
      <c r="G600" s="30" t="e">
        <f t="shared" ref="G600:G622" si="54">F600/$F$623*100</f>
        <v>#REF!</v>
      </c>
      <c r="H600" s="727"/>
      <c r="I600" s="30" t="e">
        <f t="shared" ref="I600:I619" si="55">G600*H600/100</f>
        <v>#REF!</v>
      </c>
      <c r="J600" s="45"/>
      <c r="K600" s="30"/>
      <c r="L600" s="260"/>
    </row>
    <row r="601" spans="1:12">
      <c r="A601" s="7"/>
      <c r="B601" s="7"/>
      <c r="C601" s="31">
        <f>'Programe Budget 2073-74'!C670</f>
        <v>2</v>
      </c>
      <c r="D601" s="400" t="str">
        <f>'Programe Budget 2073-74'!D670</f>
        <v>क्षेत्रीय कृषि निर्देशनालय, पुर्वाञ्रचल</v>
      </c>
      <c r="E601" s="34" t="e">
        <f>#REF!</f>
        <v>#REF!</v>
      </c>
      <c r="F601" s="430" t="e">
        <f t="shared" si="53"/>
        <v>#REF!</v>
      </c>
      <c r="G601" s="30" t="e">
        <f t="shared" si="54"/>
        <v>#REF!</v>
      </c>
      <c r="H601" s="727">
        <v>50</v>
      </c>
      <c r="I601" s="30" t="e">
        <f t="shared" si="55"/>
        <v>#REF!</v>
      </c>
      <c r="J601" s="45"/>
      <c r="K601" s="30"/>
      <c r="L601" s="260"/>
    </row>
    <row r="602" spans="1:12">
      <c r="A602" s="7"/>
      <c r="B602" s="7"/>
      <c r="C602" s="31">
        <f>'Programe Budget 2073-74'!C671</f>
        <v>3</v>
      </c>
      <c r="D602" s="400" t="str">
        <f>'Programe Budget 2073-74'!D671</f>
        <v>क्षेत्रीय कृषि निर्देशनालय, मध्यमाञ्चल</v>
      </c>
      <c r="E602" s="34" t="e">
        <f>#REF!</f>
        <v>#REF!</v>
      </c>
      <c r="F602" s="430" t="e">
        <f t="shared" si="53"/>
        <v>#REF!</v>
      </c>
      <c r="G602" s="30" t="e">
        <f t="shared" si="54"/>
        <v>#REF!</v>
      </c>
      <c r="H602" s="727">
        <v>100</v>
      </c>
      <c r="I602" s="30" t="e">
        <f t="shared" si="55"/>
        <v>#REF!</v>
      </c>
      <c r="J602" s="45"/>
      <c r="K602" s="30"/>
      <c r="L602" s="260"/>
    </row>
    <row r="603" spans="1:12">
      <c r="A603" s="7"/>
      <c r="B603" s="7"/>
      <c r="C603" s="31">
        <f>'Programe Budget 2073-74'!C672</f>
        <v>4</v>
      </c>
      <c r="D603" s="400" t="str">
        <f>'Programe Budget 2073-74'!D672</f>
        <v>क्षेत्रीय कृषि निर्देशनालय, पश्चिमाञ्चल</v>
      </c>
      <c r="E603" s="34" t="e">
        <f>#REF!</f>
        <v>#REF!</v>
      </c>
      <c r="F603" s="430" t="e">
        <f t="shared" si="53"/>
        <v>#REF!</v>
      </c>
      <c r="G603" s="30" t="e">
        <f t="shared" si="54"/>
        <v>#REF!</v>
      </c>
      <c r="H603" s="727">
        <v>0</v>
      </c>
      <c r="I603" s="30" t="e">
        <f t="shared" si="55"/>
        <v>#REF!</v>
      </c>
      <c r="J603" s="45"/>
      <c r="K603" s="30"/>
      <c r="L603" s="260"/>
    </row>
    <row r="604" spans="1:12">
      <c r="A604" s="7"/>
      <c r="B604" s="7"/>
      <c r="C604" s="31">
        <f>'Programe Budget 2073-74'!C673</f>
        <v>5</v>
      </c>
      <c r="D604" s="400" t="str">
        <f>'Programe Budget 2073-74'!D673</f>
        <v>क्षेत्रीय कृषि निर्देशनालय, मध्य पश्चिमाञ्चल</v>
      </c>
      <c r="E604" s="34" t="e">
        <f>#REF!</f>
        <v>#REF!</v>
      </c>
      <c r="F604" s="430" t="e">
        <f t="shared" si="53"/>
        <v>#REF!</v>
      </c>
      <c r="G604" s="30" t="e">
        <f t="shared" si="54"/>
        <v>#REF!</v>
      </c>
      <c r="H604" s="727">
        <v>100</v>
      </c>
      <c r="I604" s="30" t="e">
        <f t="shared" si="55"/>
        <v>#REF!</v>
      </c>
      <c r="J604" s="45"/>
      <c r="K604" s="30"/>
      <c r="L604" s="260"/>
    </row>
    <row r="605" spans="1:12">
      <c r="A605" s="7"/>
      <c r="B605" s="7"/>
      <c r="C605" s="31">
        <f>'Programe Budget 2073-74'!C674</f>
        <v>6</v>
      </c>
      <c r="D605" s="400" t="str">
        <f>'Programe Budget 2073-74'!D674</f>
        <v>क्षेत्रीय कृषि निर्देशनालय, सुदुर पश्चिमाञ्चल</v>
      </c>
      <c r="E605" s="34" t="e">
        <f>#REF!</f>
        <v>#REF!</v>
      </c>
      <c r="F605" s="430" t="e">
        <f t="shared" si="53"/>
        <v>#REF!</v>
      </c>
      <c r="G605" s="30" t="e">
        <f t="shared" si="54"/>
        <v>#REF!</v>
      </c>
      <c r="H605" s="727">
        <v>85</v>
      </c>
      <c r="I605" s="30" t="e">
        <f t="shared" si="55"/>
        <v>#REF!</v>
      </c>
      <c r="J605" s="45"/>
      <c r="K605" s="30"/>
      <c r="L605" s="260"/>
    </row>
    <row r="606" spans="1:12">
      <c r="A606" s="82"/>
      <c r="B606" s="82"/>
      <c r="C606" s="31">
        <f>'Programe Budget 2073-74'!C675</f>
        <v>7</v>
      </c>
      <c r="D606" s="400" t="str">
        <f>'Programe Budget 2073-74'!D675</f>
        <v>जिल्ला कृषि विकास कार्यालय, डडेलधुरा</v>
      </c>
      <c r="E606" s="34" t="e">
        <f>#REF!</f>
        <v>#REF!</v>
      </c>
      <c r="F606" s="430" t="e">
        <f t="shared" si="53"/>
        <v>#REF!</v>
      </c>
      <c r="G606" s="30" t="e">
        <f t="shared" si="54"/>
        <v>#REF!</v>
      </c>
      <c r="H606" s="727">
        <v>87.2</v>
      </c>
      <c r="I606" s="30" t="e">
        <f t="shared" si="55"/>
        <v>#REF!</v>
      </c>
      <c r="J606" s="45"/>
      <c r="K606" s="30"/>
      <c r="L606" s="260" t="str">
        <f>'Programe Budget 2073-74'!Q675</f>
        <v>दि</v>
      </c>
    </row>
    <row r="607" spans="1:12">
      <c r="A607" s="9"/>
      <c r="B607" s="9"/>
      <c r="C607" s="31">
        <f>'Programe Budget 2073-74'!C676</f>
        <v>8</v>
      </c>
      <c r="D607" s="414" t="str">
        <f>'Programe Budget 2073-74'!D676</f>
        <v>जिल्ला कृषि विकास कार्यालय, कैलाली</v>
      </c>
      <c r="E607" s="34" t="e">
        <f>#REF!</f>
        <v>#REF!</v>
      </c>
      <c r="F607" s="430" t="e">
        <f t="shared" si="53"/>
        <v>#REF!</v>
      </c>
      <c r="G607" s="30" t="e">
        <f t="shared" si="54"/>
        <v>#REF!</v>
      </c>
      <c r="H607" s="727">
        <v>100</v>
      </c>
      <c r="I607" s="30" t="e">
        <f t="shared" si="55"/>
        <v>#REF!</v>
      </c>
      <c r="J607" s="57"/>
      <c r="K607" s="34"/>
      <c r="L607" s="260" t="str">
        <f>'Programe Budget 2073-74'!Q676</f>
        <v>दि</v>
      </c>
    </row>
    <row r="608" spans="1:12">
      <c r="A608" s="25"/>
      <c r="B608" s="25"/>
      <c r="C608" s="31">
        <f>'Programe Budget 2073-74'!C677</f>
        <v>9</v>
      </c>
      <c r="D608" s="414" t="str">
        <f>'Programe Budget 2073-74'!D677</f>
        <v>जिल्ला कृषि विकास कार्यालय, सर्ुर्खेत</v>
      </c>
      <c r="E608" s="34" t="e">
        <f>#REF!</f>
        <v>#REF!</v>
      </c>
      <c r="F608" s="430" t="e">
        <f t="shared" si="53"/>
        <v>#REF!</v>
      </c>
      <c r="G608" s="30" t="e">
        <f t="shared" si="54"/>
        <v>#REF!</v>
      </c>
      <c r="H608" s="727">
        <v>100</v>
      </c>
      <c r="I608" s="30" t="e">
        <f t="shared" si="55"/>
        <v>#REF!</v>
      </c>
      <c r="J608" s="57"/>
      <c r="K608" s="34"/>
      <c r="L608" s="260" t="str">
        <f>'Programe Budget 2073-74'!Q677</f>
        <v>सु</v>
      </c>
    </row>
    <row r="609" spans="1:12">
      <c r="A609" s="25"/>
      <c r="B609" s="25"/>
      <c r="C609" s="31">
        <f>'Programe Budget 2073-74'!C678</f>
        <v>10</v>
      </c>
      <c r="D609" s="414" t="str">
        <f>'Programe Budget 2073-74'!D678</f>
        <v>जिल्ला कृषि विकास कार्यालय, दाङ</v>
      </c>
      <c r="E609" s="34" t="e">
        <f>#REF!</f>
        <v>#REF!</v>
      </c>
      <c r="F609" s="430" t="e">
        <f t="shared" si="53"/>
        <v>#REF!</v>
      </c>
      <c r="G609" s="30" t="e">
        <f t="shared" si="54"/>
        <v>#REF!</v>
      </c>
      <c r="H609" s="727">
        <v>86</v>
      </c>
      <c r="I609" s="30" t="e">
        <f t="shared" si="55"/>
        <v>#REF!</v>
      </c>
      <c r="J609" s="57"/>
      <c r="K609" s="34"/>
      <c r="L609" s="260" t="str">
        <f>'Programe Budget 2073-74'!Q678</f>
        <v>सु</v>
      </c>
    </row>
    <row r="610" spans="1:12">
      <c r="A610" s="25"/>
      <c r="B610" s="25"/>
      <c r="C610" s="31">
        <f>'Programe Budget 2073-74'!C679</f>
        <v>11</v>
      </c>
      <c r="D610" s="414" t="str">
        <f>'Programe Budget 2073-74'!D679</f>
        <v>जिल्ला कृषि विकास कार्यालय, अर्घर्ााँची</v>
      </c>
      <c r="E610" s="34" t="e">
        <f>#REF!</f>
        <v>#REF!</v>
      </c>
      <c r="F610" s="430" t="e">
        <f t="shared" si="53"/>
        <v>#REF!</v>
      </c>
      <c r="G610" s="30" t="e">
        <f t="shared" si="54"/>
        <v>#REF!</v>
      </c>
      <c r="H610" s="727">
        <v>100</v>
      </c>
      <c r="I610" s="30" t="e">
        <f t="shared" si="55"/>
        <v>#REF!</v>
      </c>
      <c r="J610" s="57"/>
      <c r="K610" s="34"/>
      <c r="L610" s="260" t="str">
        <f>'Programe Budget 2073-74'!Q679</f>
        <v>प</v>
      </c>
    </row>
    <row r="611" spans="1:12" ht="23.25" customHeight="1">
      <c r="A611" s="25"/>
      <c r="B611" s="25"/>
      <c r="C611" s="31">
        <f>'Programe Budget 2073-74'!C680</f>
        <v>12</v>
      </c>
      <c r="D611" s="414" t="str">
        <f>'Programe Budget 2073-74'!D680</f>
        <v>जिल्ला कृषि विकास कार्यालय, कपिलवस्तु</v>
      </c>
      <c r="E611" s="34" t="e">
        <f>#REF!</f>
        <v>#REF!</v>
      </c>
      <c r="F611" s="430" t="e">
        <f t="shared" si="53"/>
        <v>#REF!</v>
      </c>
      <c r="G611" s="30" t="e">
        <f t="shared" si="54"/>
        <v>#REF!</v>
      </c>
      <c r="H611" s="727">
        <v>100</v>
      </c>
      <c r="I611" s="30" t="e">
        <f t="shared" si="55"/>
        <v>#REF!</v>
      </c>
      <c r="J611" s="57"/>
      <c r="K611" s="34"/>
      <c r="L611" s="260" t="str">
        <f>'Programe Budget 2073-74'!Q680</f>
        <v>प</v>
      </c>
    </row>
    <row r="612" spans="1:12">
      <c r="A612" s="25"/>
      <c r="B612" s="25"/>
      <c r="C612" s="31">
        <f>'Programe Budget 2073-74'!C681</f>
        <v>13</v>
      </c>
      <c r="D612" s="414" t="str">
        <f>'Programe Budget 2073-74'!D681</f>
        <v>जिल्ला कृषि विकास कार्यालय, नवलपरासी</v>
      </c>
      <c r="E612" s="34" t="e">
        <f>#REF!</f>
        <v>#REF!</v>
      </c>
      <c r="F612" s="430" t="e">
        <f t="shared" si="53"/>
        <v>#REF!</v>
      </c>
      <c r="G612" s="30" t="e">
        <f t="shared" si="54"/>
        <v>#REF!</v>
      </c>
      <c r="H612" s="727">
        <v>100</v>
      </c>
      <c r="I612" s="30" t="e">
        <f t="shared" si="55"/>
        <v>#REF!</v>
      </c>
      <c r="J612" s="57"/>
      <c r="K612" s="34"/>
      <c r="L612" s="260" t="str">
        <f>'Programe Budget 2073-74'!Q681</f>
        <v>प</v>
      </c>
    </row>
    <row r="613" spans="1:12">
      <c r="A613" s="25"/>
      <c r="B613" s="25"/>
      <c r="C613" s="31">
        <f>'Programe Budget 2073-74'!C682</f>
        <v>14</v>
      </c>
      <c r="D613" s="414" t="str">
        <f>'Programe Budget 2073-74'!D682</f>
        <v>जिल्ला कृषि विकास कार्यालय मकवानपुर</v>
      </c>
      <c r="E613" s="34" t="e">
        <f>#REF!</f>
        <v>#REF!</v>
      </c>
      <c r="F613" s="430" t="e">
        <f t="shared" si="53"/>
        <v>#REF!</v>
      </c>
      <c r="G613" s="30" t="e">
        <f t="shared" si="54"/>
        <v>#REF!</v>
      </c>
      <c r="H613" s="727">
        <v>97.6</v>
      </c>
      <c r="I613" s="30" t="e">
        <f t="shared" si="55"/>
        <v>#REF!</v>
      </c>
      <c r="J613" s="57"/>
      <c r="K613" s="34"/>
      <c r="L613" s="260" t="str">
        <f>'Programe Budget 2073-74'!Q682</f>
        <v>का</v>
      </c>
    </row>
    <row r="614" spans="1:12" s="106" customFormat="1">
      <c r="A614" s="262"/>
      <c r="B614" s="262"/>
      <c r="C614" s="31">
        <f>'Programe Budget 2073-74'!C683</f>
        <v>15</v>
      </c>
      <c r="D614" s="414" t="str">
        <f>'Programe Budget 2073-74'!D683</f>
        <v>जिल्ला कृषि विकास कार्यालय बारा</v>
      </c>
      <c r="E614" s="34" t="e">
        <f>#REF!</f>
        <v>#REF!</v>
      </c>
      <c r="F614" s="430" t="e">
        <f t="shared" si="53"/>
        <v>#REF!</v>
      </c>
      <c r="G614" s="30" t="e">
        <f t="shared" si="54"/>
        <v>#REF!</v>
      </c>
      <c r="H614" s="727">
        <v>100</v>
      </c>
      <c r="I614" s="30" t="e">
        <f t="shared" si="55"/>
        <v>#REF!</v>
      </c>
      <c r="J614" s="207"/>
      <c r="K614" s="206"/>
      <c r="L614" s="260" t="str">
        <f>'Programe Budget 2073-74'!Q683</f>
        <v>का</v>
      </c>
    </row>
    <row r="615" spans="1:12">
      <c r="A615" s="25"/>
      <c r="B615" s="25"/>
      <c r="C615" s="31">
        <f>'Programe Budget 2073-74'!C684</f>
        <v>16</v>
      </c>
      <c r="D615" s="414" t="str">
        <f>'Programe Budget 2073-74'!D684</f>
        <v>जिल्ला कृषि विकास कार्यालय रौतहट</v>
      </c>
      <c r="E615" s="34" t="e">
        <f>#REF!</f>
        <v>#REF!</v>
      </c>
      <c r="F615" s="430" t="e">
        <f t="shared" si="53"/>
        <v>#REF!</v>
      </c>
      <c r="G615" s="30" t="e">
        <f t="shared" si="54"/>
        <v>#REF!</v>
      </c>
      <c r="H615" s="727">
        <v>18.3</v>
      </c>
      <c r="I615" s="30" t="e">
        <f t="shared" si="55"/>
        <v>#REF!</v>
      </c>
      <c r="J615" s="57"/>
      <c r="K615" s="34"/>
      <c r="L615" s="260" t="str">
        <f>'Programe Budget 2073-74'!Q684</f>
        <v>का</v>
      </c>
    </row>
    <row r="616" spans="1:12" s="106" customFormat="1">
      <c r="A616" s="262"/>
      <c r="B616" s="262"/>
      <c r="C616" s="31">
        <f>'Programe Budget 2073-74'!C685</f>
        <v>17</v>
      </c>
      <c r="D616" s="414" t="str">
        <f>'Programe Budget 2073-74'!D685</f>
        <v>जिल्ला कृषि विकास कार्यालय, र्सलाही</v>
      </c>
      <c r="E616" s="34" t="e">
        <f>#REF!</f>
        <v>#REF!</v>
      </c>
      <c r="F616" s="430" t="e">
        <f t="shared" si="53"/>
        <v>#REF!</v>
      </c>
      <c r="G616" s="30" t="e">
        <f t="shared" si="54"/>
        <v>#REF!</v>
      </c>
      <c r="H616" s="727">
        <v>84.46</v>
      </c>
      <c r="I616" s="30" t="e">
        <f t="shared" si="55"/>
        <v>#REF!</v>
      </c>
      <c r="J616" s="207"/>
      <c r="K616" s="206"/>
      <c r="L616" s="260" t="str">
        <f>'Programe Budget 2073-74'!Q685</f>
        <v>का</v>
      </c>
    </row>
    <row r="617" spans="1:12" s="106" customFormat="1">
      <c r="A617" s="262"/>
      <c r="B617" s="262"/>
      <c r="C617" s="31">
        <f>'Programe Budget 2073-74'!C686</f>
        <v>18</v>
      </c>
      <c r="D617" s="414" t="str">
        <f>'Programe Budget 2073-74'!D686</f>
        <v>जिल्ला कृषि विकास कार्यालय, सिन्धुली</v>
      </c>
      <c r="E617" s="34" t="e">
        <f>#REF!</f>
        <v>#REF!</v>
      </c>
      <c r="F617" s="430" t="e">
        <f t="shared" si="53"/>
        <v>#REF!</v>
      </c>
      <c r="G617" s="30" t="e">
        <f t="shared" si="54"/>
        <v>#REF!</v>
      </c>
      <c r="H617" s="727">
        <v>96.2</v>
      </c>
      <c r="I617" s="30" t="e">
        <f t="shared" si="55"/>
        <v>#REF!</v>
      </c>
      <c r="J617" s="207"/>
      <c r="K617" s="206"/>
      <c r="L617" s="260" t="str">
        <f>'Programe Budget 2073-74'!Q686</f>
        <v>का</v>
      </c>
    </row>
    <row r="618" spans="1:12" s="106" customFormat="1">
      <c r="A618" s="262"/>
      <c r="B618" s="262"/>
      <c r="C618" s="31">
        <f>'Programe Budget 2073-74'!C687</f>
        <v>19</v>
      </c>
      <c r="D618" s="414" t="str">
        <f>'Programe Budget 2073-74'!D687</f>
        <v>जिल्ला कृषि विकास कार्यालय, महोत्तरी</v>
      </c>
      <c r="E618" s="34" t="e">
        <f>#REF!</f>
        <v>#REF!</v>
      </c>
      <c r="F618" s="430" t="e">
        <f t="shared" si="53"/>
        <v>#REF!</v>
      </c>
      <c r="G618" s="30" t="e">
        <f t="shared" si="54"/>
        <v>#REF!</v>
      </c>
      <c r="H618" s="727">
        <v>92.3</v>
      </c>
      <c r="I618" s="30" t="e">
        <f t="shared" si="55"/>
        <v>#REF!</v>
      </c>
      <c r="J618" s="207"/>
      <c r="K618" s="206"/>
      <c r="L618" s="260" t="str">
        <f>'Programe Budget 2073-74'!Q687</f>
        <v>का</v>
      </c>
    </row>
    <row r="619" spans="1:12" s="106" customFormat="1">
      <c r="A619" s="262"/>
      <c r="B619" s="262"/>
      <c r="C619" s="31">
        <f>'Programe Budget 2073-74'!C688</f>
        <v>20</v>
      </c>
      <c r="D619" s="400" t="str">
        <f>'Programe Budget 2073-74'!D688</f>
        <v>जिल्ला कृषि विकास कार्यालय, धनुषा</v>
      </c>
      <c r="E619" s="34" t="e">
        <f>#REF!</f>
        <v>#REF!</v>
      </c>
      <c r="F619" s="430" t="e">
        <f t="shared" si="53"/>
        <v>#REF!</v>
      </c>
      <c r="G619" s="30" t="e">
        <f t="shared" si="54"/>
        <v>#REF!</v>
      </c>
      <c r="H619" s="727">
        <v>93</v>
      </c>
      <c r="I619" s="30" t="e">
        <f t="shared" si="55"/>
        <v>#REF!</v>
      </c>
      <c r="J619" s="207"/>
      <c r="K619" s="206"/>
      <c r="L619" s="260" t="str">
        <f>'Programe Budget 2073-74'!Q688</f>
        <v>का</v>
      </c>
    </row>
    <row r="620" spans="1:12" s="106" customFormat="1">
      <c r="A620" s="262"/>
      <c r="B620" s="262"/>
      <c r="C620" s="31">
        <f>'Programe Budget 2073-74'!C689</f>
        <v>21</v>
      </c>
      <c r="D620" s="400" t="str">
        <f>'Programe Budget 2073-74'!D689</f>
        <v>जिल्ला कृषि विकास कार्यालया, उदयपुर</v>
      </c>
      <c r="E620" s="34" t="e">
        <f>#REF!</f>
        <v>#REF!</v>
      </c>
      <c r="F620" s="430" t="e">
        <f t="shared" si="53"/>
        <v>#REF!</v>
      </c>
      <c r="G620" s="30" t="e">
        <f t="shared" si="54"/>
        <v>#REF!</v>
      </c>
      <c r="H620" s="727">
        <v>100</v>
      </c>
      <c r="I620" s="30" t="e">
        <f>G620*H620/100</f>
        <v>#REF!</v>
      </c>
      <c r="J620" s="207"/>
      <c r="K620" s="206"/>
      <c r="L620" s="260" t="str">
        <f>'Programe Budget 2073-74'!Q689</f>
        <v>वि</v>
      </c>
    </row>
    <row r="621" spans="1:12" s="106" customFormat="1">
      <c r="A621" s="262"/>
      <c r="B621" s="262"/>
      <c r="C621" s="31">
        <f>'Programe Budget 2073-74'!C690</f>
        <v>22</v>
      </c>
      <c r="D621" s="400" t="str">
        <f>'Programe Budget 2073-74'!D690</f>
        <v>जिल्ला कृषि विकास कार्यालया, सिराहा</v>
      </c>
      <c r="E621" s="34" t="e">
        <f>#REF!</f>
        <v>#REF!</v>
      </c>
      <c r="F621" s="430" t="e">
        <f t="shared" si="53"/>
        <v>#REF!</v>
      </c>
      <c r="G621" s="30" t="e">
        <f t="shared" si="54"/>
        <v>#REF!</v>
      </c>
      <c r="H621" s="727">
        <v>34.04</v>
      </c>
      <c r="I621" s="30" t="e">
        <f>G621*H621/100</f>
        <v>#REF!</v>
      </c>
      <c r="J621" s="207"/>
      <c r="K621" s="206"/>
      <c r="L621" s="260" t="str">
        <f>'Programe Budget 2073-74'!Q690</f>
        <v>वि</v>
      </c>
    </row>
    <row r="622" spans="1:12" s="106" customFormat="1">
      <c r="A622" s="262"/>
      <c r="B622" s="262"/>
      <c r="C622" s="31">
        <f>'Programe Budget 2073-74'!C691</f>
        <v>23</v>
      </c>
      <c r="D622" s="400" t="str">
        <f>'Programe Budget 2073-74'!D691</f>
        <v>जिल्ला कृषि विकास कार्यालया, सप्तरी</v>
      </c>
      <c r="E622" s="34" t="e">
        <f>#REF!</f>
        <v>#REF!</v>
      </c>
      <c r="F622" s="430" t="e">
        <f t="shared" si="53"/>
        <v>#REF!</v>
      </c>
      <c r="G622" s="30" t="e">
        <f t="shared" si="54"/>
        <v>#REF!</v>
      </c>
      <c r="H622" s="727">
        <v>48.9</v>
      </c>
      <c r="I622" s="30" t="e">
        <f>G622*H622/100</f>
        <v>#REF!</v>
      </c>
      <c r="J622" s="207"/>
      <c r="K622" s="206"/>
      <c r="L622" s="260" t="str">
        <f>'Programe Budget 2073-74'!Q691</f>
        <v>वि</v>
      </c>
    </row>
    <row r="623" spans="1:12" s="106" customFormat="1">
      <c r="A623" s="262"/>
      <c r="B623" s="262"/>
      <c r="C623" s="263">
        <f>'Programe Budget 2073-74'!C692</f>
        <v>23</v>
      </c>
      <c r="D623" s="420" t="str">
        <f>'Programe Budget 2073-74'!D692</f>
        <v>कार्यक्रमको जम्मा</v>
      </c>
      <c r="E623" s="207" t="e">
        <f>SUM(E606:E622)</f>
        <v>#REF!</v>
      </c>
      <c r="F623" s="439" t="e">
        <f>SUM(F606:F622)</f>
        <v>#REF!</v>
      </c>
      <c r="G623" s="207" t="e">
        <f>SUM(G606:G622)</f>
        <v>#REF!</v>
      </c>
      <c r="H623" s="727"/>
      <c r="I623" s="207" t="e">
        <f>SUM(I606:I622)</f>
        <v>#REF!</v>
      </c>
      <c r="J623" s="207"/>
      <c r="K623" s="206"/>
      <c r="L623" s="262"/>
    </row>
    <row r="624" spans="1:12">
      <c r="A624" s="25"/>
      <c r="B624" s="25"/>
      <c r="C624" s="33"/>
      <c r="D624" s="399" t="s">
        <v>321</v>
      </c>
      <c r="E624" s="57" t="e">
        <f>E692</f>
        <v>#REF!</v>
      </c>
      <c r="F624" s="435" t="e">
        <f>F692</f>
        <v>#REF!</v>
      </c>
      <c r="G624" s="57" t="e">
        <f>F623/F624*100</f>
        <v>#REF!</v>
      </c>
      <c r="H624" s="727"/>
      <c r="I624" s="57" t="e">
        <f>I623*G624/100</f>
        <v>#REF!</v>
      </c>
      <c r="J624" s="57" t="e">
        <f>I624</f>
        <v>#REF!</v>
      </c>
      <c r="K624" s="34"/>
      <c r="L624" s="25"/>
    </row>
    <row r="625" spans="1:12" ht="12.75">
      <c r="A625" s="33">
        <f>'Programe Budget 2073-74'!A693</f>
        <v>16</v>
      </c>
      <c r="B625" s="33" t="str">
        <f>'Programe Budget 2073-74'!B693</f>
        <v>312805-3/4</v>
      </c>
      <c r="C625" s="33">
        <f>'Programe Budget 2073-74'!C693</f>
        <v>17</v>
      </c>
      <c r="D625" s="421" t="str">
        <f>'Programe Budget 2073-74'!D693</f>
        <v>घर बंगैचा कार्यक्रम</v>
      </c>
      <c r="E625" s="57"/>
      <c r="F625" s="435"/>
      <c r="G625" s="57"/>
      <c r="H625" s="727"/>
      <c r="I625" s="57"/>
      <c r="J625" s="57"/>
      <c r="K625" s="34"/>
      <c r="L625" s="346" t="str">
        <f>'Programe Budget 2073-74'!Q693</f>
        <v>ना</v>
      </c>
    </row>
    <row r="626" spans="1:12">
      <c r="A626" s="25"/>
      <c r="B626" s="25"/>
      <c r="C626" s="468">
        <f>'Programe Budget 2073-74'!C694</f>
        <v>1</v>
      </c>
      <c r="D626" s="414" t="str">
        <f>'Programe Budget 2073-74'!D694</f>
        <v>तरकारी विकास निर्देशनालय, खुमलटार</v>
      </c>
      <c r="E626" s="34" t="e">
        <f>#REF!</f>
        <v>#REF!</v>
      </c>
      <c r="F626" s="434" t="e">
        <f>E626</f>
        <v>#REF!</v>
      </c>
      <c r="G626" s="34" t="e">
        <f t="shared" ref="G626:G646" si="56">F626/$F$647*100</f>
        <v>#REF!</v>
      </c>
      <c r="H626" s="727">
        <v>100</v>
      </c>
      <c r="I626" s="30" t="e">
        <f t="shared" ref="I626:I646" si="57">G626*H626/100</f>
        <v>#REF!</v>
      </c>
      <c r="J626" s="57"/>
      <c r="K626" s="34"/>
      <c r="L626" s="346" t="str">
        <f>'Programe Budget 2073-74'!Q694</f>
        <v>का</v>
      </c>
    </row>
    <row r="627" spans="1:12">
      <c r="A627" s="25"/>
      <c r="B627" s="25"/>
      <c r="C627" s="468">
        <f>'Programe Budget 2073-74'!C695</f>
        <v>2</v>
      </c>
      <c r="D627" s="414" t="str">
        <f>'Programe Budget 2073-74'!D695</f>
        <v>जि.कृ.वि.का. अछाम</v>
      </c>
      <c r="E627" s="34" t="e">
        <f>#REF!</f>
        <v>#REF!</v>
      </c>
      <c r="F627" s="434" t="e">
        <f t="shared" ref="F627:F646" si="58">E627</f>
        <v>#REF!</v>
      </c>
      <c r="G627" s="34" t="e">
        <f t="shared" si="56"/>
        <v>#REF!</v>
      </c>
      <c r="H627" s="727">
        <v>100</v>
      </c>
      <c r="I627" s="30" t="e">
        <f t="shared" si="57"/>
        <v>#REF!</v>
      </c>
      <c r="J627" s="57"/>
      <c r="K627" s="34"/>
      <c r="L627" s="346" t="str">
        <f>'Programe Budget 2073-74'!Q695</f>
        <v>वि</v>
      </c>
    </row>
    <row r="628" spans="1:12">
      <c r="A628" s="25"/>
      <c r="B628" s="25"/>
      <c r="C628" s="468">
        <f>'Programe Budget 2073-74'!C696</f>
        <v>3</v>
      </c>
      <c r="D628" s="414" t="str">
        <f>'Programe Budget 2073-74'!D696</f>
        <v>जि.कृ.वि.का. बैतडी</v>
      </c>
      <c r="E628" s="34" t="e">
        <f>#REF!</f>
        <v>#REF!</v>
      </c>
      <c r="F628" s="434" t="e">
        <f t="shared" si="58"/>
        <v>#REF!</v>
      </c>
      <c r="G628" s="34" t="e">
        <f t="shared" si="56"/>
        <v>#REF!</v>
      </c>
      <c r="H628" s="727">
        <v>86.34</v>
      </c>
      <c r="I628" s="30" t="e">
        <f t="shared" si="57"/>
        <v>#REF!</v>
      </c>
      <c r="J628" s="57"/>
      <c r="K628" s="34"/>
      <c r="L628" s="346" t="str">
        <f>'Programe Budget 2073-74'!Q696</f>
        <v>वि</v>
      </c>
    </row>
    <row r="629" spans="1:12">
      <c r="A629" s="25"/>
      <c r="B629" s="25"/>
      <c r="C629" s="468">
        <f>'Programe Budget 2073-74'!C697</f>
        <v>4</v>
      </c>
      <c r="D629" s="414" t="str">
        <f>'Programe Budget 2073-74'!D697</f>
        <v>जि.कृ.वि.का. डडेलधुरा</v>
      </c>
      <c r="E629" s="34" t="e">
        <f>#REF!</f>
        <v>#REF!</v>
      </c>
      <c r="F629" s="434" t="e">
        <f t="shared" si="58"/>
        <v>#REF!</v>
      </c>
      <c r="G629" s="34" t="e">
        <f t="shared" si="56"/>
        <v>#REF!</v>
      </c>
      <c r="H629" s="727">
        <v>65</v>
      </c>
      <c r="I629" s="30" t="e">
        <f t="shared" si="57"/>
        <v>#REF!</v>
      </c>
      <c r="J629" s="57"/>
      <c r="K629" s="34"/>
      <c r="L629" s="346" t="str">
        <f>'Programe Budget 2073-74'!Q697</f>
        <v>का</v>
      </c>
    </row>
    <row r="630" spans="1:12">
      <c r="A630" s="25"/>
      <c r="B630" s="25"/>
      <c r="C630" s="468">
        <f>'Programe Budget 2073-74'!C698</f>
        <v>5</v>
      </c>
      <c r="D630" s="414" t="str">
        <f>'Programe Budget 2073-74'!D698</f>
        <v>जि.कृ.वि.का. डोटी</v>
      </c>
      <c r="E630" s="34" t="e">
        <f>#REF!</f>
        <v>#REF!</v>
      </c>
      <c r="F630" s="434" t="e">
        <f t="shared" si="58"/>
        <v>#REF!</v>
      </c>
      <c r="G630" s="34" t="e">
        <f t="shared" si="56"/>
        <v>#REF!</v>
      </c>
      <c r="H630" s="727">
        <v>100</v>
      </c>
      <c r="I630" s="30" t="e">
        <f t="shared" si="57"/>
        <v>#REF!</v>
      </c>
      <c r="J630" s="57"/>
      <c r="K630" s="34"/>
      <c r="L630" s="346" t="str">
        <f>'Programe Budget 2073-74'!Q698</f>
        <v>का</v>
      </c>
    </row>
    <row r="631" spans="1:12">
      <c r="A631" s="25"/>
      <c r="B631" s="25"/>
      <c r="C631" s="468">
        <f>'Programe Budget 2073-74'!C699</f>
        <v>6</v>
      </c>
      <c r="D631" s="414" t="str">
        <f>'Programe Budget 2073-74'!D699</f>
        <v>जि.कृ.वि.का. कैलाली</v>
      </c>
      <c r="E631" s="34" t="e">
        <f>#REF!</f>
        <v>#REF!</v>
      </c>
      <c r="F631" s="434" t="e">
        <f t="shared" si="58"/>
        <v>#REF!</v>
      </c>
      <c r="G631" s="34" t="e">
        <f t="shared" si="56"/>
        <v>#REF!</v>
      </c>
      <c r="H631" s="727">
        <v>65</v>
      </c>
      <c r="I631" s="30" t="e">
        <f t="shared" si="57"/>
        <v>#REF!</v>
      </c>
      <c r="J631" s="57"/>
      <c r="K631" s="34"/>
      <c r="L631" s="346" t="str">
        <f>'Programe Budget 2073-74'!Q699</f>
        <v>का</v>
      </c>
    </row>
    <row r="632" spans="1:12">
      <c r="A632" s="25"/>
      <c r="B632" s="25"/>
      <c r="C632" s="468">
        <f>'Programe Budget 2073-74'!C700</f>
        <v>7</v>
      </c>
      <c r="D632" s="414" t="str">
        <f>'Programe Budget 2073-74'!D700</f>
        <v>जि.कृ.वि.का. दैलेख</v>
      </c>
      <c r="E632" s="34" t="e">
        <f>#REF!</f>
        <v>#REF!</v>
      </c>
      <c r="F632" s="434" t="e">
        <f t="shared" si="58"/>
        <v>#REF!</v>
      </c>
      <c r="G632" s="34" t="e">
        <f t="shared" si="56"/>
        <v>#REF!</v>
      </c>
      <c r="H632" s="727">
        <v>100</v>
      </c>
      <c r="I632" s="30" t="e">
        <f t="shared" si="57"/>
        <v>#REF!</v>
      </c>
      <c r="J632" s="57"/>
      <c r="K632" s="34"/>
      <c r="L632" s="346" t="str">
        <f>'Programe Budget 2073-74'!Q700</f>
        <v>वि</v>
      </c>
    </row>
    <row r="633" spans="1:12">
      <c r="A633" s="25"/>
      <c r="B633" s="25"/>
      <c r="C633" s="468">
        <f>'Programe Budget 2073-74'!C701</f>
        <v>8</v>
      </c>
      <c r="D633" s="414" t="str">
        <f>'Programe Budget 2073-74'!D701</f>
        <v>जि.कृ.वि.का. जाजरकोट</v>
      </c>
      <c r="E633" s="34" t="e">
        <f>#REF!</f>
        <v>#REF!</v>
      </c>
      <c r="F633" s="434" t="e">
        <f t="shared" si="58"/>
        <v>#REF!</v>
      </c>
      <c r="G633" s="34" t="e">
        <f t="shared" si="56"/>
        <v>#REF!</v>
      </c>
      <c r="H633" s="727">
        <v>100</v>
      </c>
      <c r="I633" s="30" t="e">
        <f t="shared" si="57"/>
        <v>#REF!</v>
      </c>
      <c r="J633" s="57"/>
      <c r="K633" s="34"/>
      <c r="L633" s="346" t="str">
        <f>'Programe Budget 2073-74'!Q701</f>
        <v>सु</v>
      </c>
    </row>
    <row r="634" spans="1:12">
      <c r="A634" s="25"/>
      <c r="B634" s="25"/>
      <c r="C634" s="468">
        <f>'Programe Budget 2073-74'!C702</f>
        <v>9</v>
      </c>
      <c r="D634" s="414" t="str">
        <f>'Programe Budget 2073-74'!D702</f>
        <v>जि.कृ.वि.का. कालिकोट</v>
      </c>
      <c r="E634" s="34" t="e">
        <f>#REF!</f>
        <v>#REF!</v>
      </c>
      <c r="F634" s="434" t="e">
        <f t="shared" si="58"/>
        <v>#REF!</v>
      </c>
      <c r="G634" s="34" t="e">
        <f t="shared" si="56"/>
        <v>#REF!</v>
      </c>
      <c r="H634" s="727">
        <v>100</v>
      </c>
      <c r="I634" s="30" t="e">
        <f t="shared" si="57"/>
        <v>#REF!</v>
      </c>
      <c r="J634" s="57"/>
      <c r="K634" s="34"/>
      <c r="L634" s="346" t="str">
        <f>'Programe Budget 2073-74'!Q702</f>
        <v>सु</v>
      </c>
    </row>
    <row r="635" spans="1:12">
      <c r="A635" s="25"/>
      <c r="B635" s="25"/>
      <c r="C635" s="468">
        <f>'Programe Budget 2073-74'!C703</f>
        <v>10</v>
      </c>
      <c r="D635" s="414" t="str">
        <f>'Programe Budget 2073-74'!D703</f>
        <v>जि.कृ.वि.का. जुम्ला</v>
      </c>
      <c r="E635" s="34" t="e">
        <f>#REF!</f>
        <v>#REF!</v>
      </c>
      <c r="F635" s="434" t="e">
        <f t="shared" si="58"/>
        <v>#REF!</v>
      </c>
      <c r="G635" s="34" t="e">
        <f t="shared" si="56"/>
        <v>#REF!</v>
      </c>
      <c r="H635" s="727">
        <v>100</v>
      </c>
      <c r="I635" s="30" t="e">
        <f t="shared" si="57"/>
        <v>#REF!</v>
      </c>
      <c r="J635" s="57"/>
      <c r="K635" s="34"/>
      <c r="L635" s="346" t="str">
        <f>'Programe Budget 2073-74'!Q703</f>
        <v>सु</v>
      </c>
    </row>
    <row r="636" spans="1:12">
      <c r="A636" s="25"/>
      <c r="B636" s="25"/>
      <c r="C636" s="468">
        <f>'Programe Budget 2073-74'!C704</f>
        <v>11</v>
      </c>
      <c r="D636" s="414" t="str">
        <f>'Programe Budget 2073-74'!D704</f>
        <v>जि.कृ.वि.का. बर्दिया</v>
      </c>
      <c r="E636" s="34" t="e">
        <f>#REF!</f>
        <v>#REF!</v>
      </c>
      <c r="F636" s="434" t="e">
        <f t="shared" si="58"/>
        <v>#REF!</v>
      </c>
      <c r="G636" s="34" t="e">
        <f t="shared" si="56"/>
        <v>#REF!</v>
      </c>
      <c r="H636" s="727">
        <v>100</v>
      </c>
      <c r="I636" s="30" t="e">
        <f t="shared" si="57"/>
        <v>#REF!</v>
      </c>
      <c r="J636" s="57"/>
      <c r="K636" s="34"/>
      <c r="L636" s="346" t="str">
        <f>'Programe Budget 2073-74'!Q704</f>
        <v>सु</v>
      </c>
    </row>
    <row r="637" spans="1:12">
      <c r="A637" s="25"/>
      <c r="B637" s="25"/>
      <c r="C637" s="468">
        <f>'Programe Budget 2073-74'!C705</f>
        <v>12</v>
      </c>
      <c r="D637" s="414" t="str">
        <f>'Programe Budget 2073-74'!D705</f>
        <v>जि.कृ.वि.का. दाङ्ग</v>
      </c>
      <c r="E637" s="34" t="e">
        <f>#REF!</f>
        <v>#REF!</v>
      </c>
      <c r="F637" s="434" t="e">
        <f t="shared" si="58"/>
        <v>#REF!</v>
      </c>
      <c r="G637" s="34" t="e">
        <f t="shared" si="56"/>
        <v>#REF!</v>
      </c>
      <c r="H637" s="727">
        <v>65</v>
      </c>
      <c r="I637" s="30" t="e">
        <f t="shared" si="57"/>
        <v>#REF!</v>
      </c>
      <c r="J637" s="57"/>
      <c r="K637" s="34"/>
      <c r="L637" s="346" t="str">
        <f>'Programe Budget 2073-74'!Q705</f>
        <v>सु</v>
      </c>
    </row>
    <row r="638" spans="1:12">
      <c r="A638" s="25"/>
      <c r="B638" s="25"/>
      <c r="C638" s="468">
        <f>'Programe Budget 2073-74'!C706</f>
        <v>13</v>
      </c>
      <c r="D638" s="414" t="str">
        <f>'Programe Budget 2073-74'!D706</f>
        <v>जि.कृ.वि.का. सल्यान</v>
      </c>
      <c r="E638" s="34" t="e">
        <f>#REF!</f>
        <v>#REF!</v>
      </c>
      <c r="F638" s="434" t="e">
        <f t="shared" si="58"/>
        <v>#REF!</v>
      </c>
      <c r="G638" s="34" t="e">
        <f t="shared" si="56"/>
        <v>#REF!</v>
      </c>
      <c r="H638" s="727">
        <v>100</v>
      </c>
      <c r="I638" s="30" t="e">
        <f t="shared" si="57"/>
        <v>#REF!</v>
      </c>
      <c r="J638" s="57"/>
      <c r="K638" s="34"/>
      <c r="L638" s="346" t="str">
        <f>'Programe Budget 2073-74'!Q706</f>
        <v>सु</v>
      </c>
    </row>
    <row r="639" spans="1:12">
      <c r="A639" s="25"/>
      <c r="B639" s="25"/>
      <c r="C639" s="468">
        <f>'Programe Budget 2073-74'!C707</f>
        <v>14</v>
      </c>
      <c r="D639" s="414" t="str">
        <f>'Programe Budget 2073-74'!D707</f>
        <v>जि.कृ.वि.का. रोल्पा</v>
      </c>
      <c r="E639" s="34" t="e">
        <f>#REF!</f>
        <v>#REF!</v>
      </c>
      <c r="F639" s="434" t="e">
        <f t="shared" si="58"/>
        <v>#REF!</v>
      </c>
      <c r="G639" s="34" t="e">
        <f t="shared" si="56"/>
        <v>#REF!</v>
      </c>
      <c r="H639" s="727">
        <v>0</v>
      </c>
      <c r="I639" s="30" t="e">
        <f t="shared" si="57"/>
        <v>#REF!</v>
      </c>
      <c r="J639" s="57"/>
      <c r="K639" s="34"/>
      <c r="L639" s="346" t="str">
        <f>'Programe Budget 2073-74'!Q707</f>
        <v>सु</v>
      </c>
    </row>
    <row r="640" spans="1:12">
      <c r="A640" s="25"/>
      <c r="B640" s="25"/>
      <c r="C640" s="468">
        <f>'Programe Budget 2073-74'!C708</f>
        <v>15</v>
      </c>
      <c r="D640" s="414" t="str">
        <f>'Programe Budget 2073-74'!D708</f>
        <v>जि.कृ.वि.का.महोतरी</v>
      </c>
      <c r="E640" s="34" t="e">
        <f>#REF!</f>
        <v>#REF!</v>
      </c>
      <c r="F640" s="434" t="e">
        <f t="shared" si="58"/>
        <v>#REF!</v>
      </c>
      <c r="G640" s="34" t="e">
        <f t="shared" si="56"/>
        <v>#REF!</v>
      </c>
      <c r="H640" s="727">
        <v>100</v>
      </c>
      <c r="I640" s="30" t="e">
        <f t="shared" si="57"/>
        <v>#REF!</v>
      </c>
      <c r="J640" s="57"/>
      <c r="K640" s="34"/>
      <c r="L640" s="346" t="str">
        <f>'Programe Budget 2073-74'!Q708</f>
        <v>सु</v>
      </c>
    </row>
    <row r="641" spans="1:12">
      <c r="A641" s="25"/>
      <c r="B641" s="25"/>
      <c r="C641" s="468">
        <f>'Programe Budget 2073-74'!C709</f>
        <v>16</v>
      </c>
      <c r="D641" s="414" t="str">
        <f>'Programe Budget 2073-74'!D709</f>
        <v>जि.कृ.वि.का.धनुषा</v>
      </c>
      <c r="E641" s="34" t="e">
        <f>#REF!</f>
        <v>#REF!</v>
      </c>
      <c r="F641" s="434" t="e">
        <f t="shared" si="58"/>
        <v>#REF!</v>
      </c>
      <c r="G641" s="34" t="e">
        <f>F641/$F$647*100</f>
        <v>#REF!</v>
      </c>
      <c r="H641" s="727">
        <v>100</v>
      </c>
      <c r="I641" s="30" t="e">
        <f t="shared" si="57"/>
        <v>#REF!</v>
      </c>
      <c r="J641" s="57"/>
      <c r="K641" s="34"/>
      <c r="L641" s="346" t="str">
        <f>'Programe Budget 2073-74'!Q709</f>
        <v>दि</v>
      </c>
    </row>
    <row r="642" spans="1:12">
      <c r="A642" s="25"/>
      <c r="B642" s="25"/>
      <c r="C642" s="468">
        <f>'Programe Budget 2073-74'!C710</f>
        <v>17</v>
      </c>
      <c r="D642" s="414" t="str">
        <f>'Programe Budget 2073-74'!D710</f>
        <v>जि.कृ.वि.का.सिराहा</v>
      </c>
      <c r="E642" s="34" t="e">
        <f>#REF!</f>
        <v>#REF!</v>
      </c>
      <c r="F642" s="434" t="e">
        <f t="shared" si="58"/>
        <v>#REF!</v>
      </c>
      <c r="G642" s="34" t="e">
        <f t="shared" si="56"/>
        <v>#REF!</v>
      </c>
      <c r="H642" s="727">
        <v>100</v>
      </c>
      <c r="I642" s="30" t="e">
        <f t="shared" si="57"/>
        <v>#REF!</v>
      </c>
      <c r="J642" s="57"/>
      <c r="K642" s="34"/>
      <c r="L642" s="346" t="str">
        <f>'Programe Budget 2073-74'!Q710</f>
        <v>दि</v>
      </c>
    </row>
    <row r="643" spans="1:12">
      <c r="A643" s="25"/>
      <c r="B643" s="25"/>
      <c r="C643" s="468">
        <f>'Programe Budget 2073-74'!C711</f>
        <v>18</v>
      </c>
      <c r="D643" s="414" t="str">
        <f>'Programe Budget 2073-74'!D711</f>
        <v>जि.कृ.वि.का.सिन्धुली</v>
      </c>
      <c r="E643" s="34" t="e">
        <f>#REF!</f>
        <v>#REF!</v>
      </c>
      <c r="F643" s="434" t="e">
        <f t="shared" si="58"/>
        <v>#REF!</v>
      </c>
      <c r="G643" s="34" t="e">
        <f t="shared" si="56"/>
        <v>#REF!</v>
      </c>
      <c r="H643" s="727">
        <v>100</v>
      </c>
      <c r="I643" s="30" t="e">
        <f t="shared" si="57"/>
        <v>#REF!</v>
      </c>
      <c r="J643" s="57"/>
      <c r="K643" s="34"/>
      <c r="L643" s="346" t="str">
        <f>'Programe Budget 2073-74'!Q711</f>
        <v>दि</v>
      </c>
    </row>
    <row r="644" spans="1:12">
      <c r="A644" s="25"/>
      <c r="B644" s="25"/>
      <c r="C644" s="468">
        <f>'Programe Budget 2073-74'!C712</f>
        <v>19</v>
      </c>
      <c r="D644" s="414" t="str">
        <f>'Programe Budget 2073-74'!D712</f>
        <v>जि.कृ.वि.का.ओखलढुङ्गा</v>
      </c>
      <c r="E644" s="34" t="e">
        <f>#REF!</f>
        <v>#REF!</v>
      </c>
      <c r="F644" s="434" t="e">
        <f t="shared" si="58"/>
        <v>#REF!</v>
      </c>
      <c r="G644" s="34" t="e">
        <f t="shared" si="56"/>
        <v>#REF!</v>
      </c>
      <c r="H644" s="727">
        <v>65</v>
      </c>
      <c r="I644" s="30" t="e">
        <f t="shared" si="57"/>
        <v>#REF!</v>
      </c>
      <c r="J644" s="57"/>
      <c r="K644" s="34"/>
      <c r="L644" s="346" t="str">
        <f>'Programe Budget 2073-74'!Q712</f>
        <v>दि</v>
      </c>
    </row>
    <row r="645" spans="1:12">
      <c r="A645" s="25"/>
      <c r="B645" s="25"/>
      <c r="C645" s="468">
        <f>'Programe Budget 2073-74'!C713</f>
        <v>20</v>
      </c>
      <c r="D645" s="414" t="str">
        <f>'Programe Budget 2073-74'!D713</f>
        <v>जि.कृ.वि.का.रामेछाप</v>
      </c>
      <c r="E645" s="34" t="e">
        <f>#REF!</f>
        <v>#REF!</v>
      </c>
      <c r="F645" s="434" t="e">
        <f t="shared" si="58"/>
        <v>#REF!</v>
      </c>
      <c r="G645" s="34" t="e">
        <f t="shared" si="56"/>
        <v>#REF!</v>
      </c>
      <c r="H645" s="727">
        <v>100</v>
      </c>
      <c r="I645" s="30" t="e">
        <f t="shared" si="57"/>
        <v>#REF!</v>
      </c>
      <c r="J645" s="57"/>
      <c r="K645" s="34"/>
      <c r="L645" s="346"/>
    </row>
    <row r="646" spans="1:12">
      <c r="A646" s="25"/>
      <c r="B646" s="25"/>
      <c r="C646" s="468">
        <f>'Programe Budget 2073-74'!C714</f>
        <v>21</v>
      </c>
      <c r="D646" s="414" t="str">
        <f>'Programe Budget 2073-74'!D714</f>
        <v>जि.कृ.वि.का.खोटाङ्ग</v>
      </c>
      <c r="E646" s="34" t="e">
        <f>#REF!</f>
        <v>#REF!</v>
      </c>
      <c r="F646" s="434" t="e">
        <f t="shared" si="58"/>
        <v>#REF!</v>
      </c>
      <c r="G646" s="34" t="e">
        <f t="shared" si="56"/>
        <v>#REF!</v>
      </c>
      <c r="H646" s="727">
        <v>100</v>
      </c>
      <c r="I646" s="30" t="e">
        <f t="shared" si="57"/>
        <v>#REF!</v>
      </c>
      <c r="J646" s="57"/>
      <c r="K646" s="34"/>
      <c r="L646" s="346" t="str">
        <f>'Programe Budget 2073-74'!Q714</f>
        <v>दि</v>
      </c>
    </row>
    <row r="647" spans="1:12" ht="12.75">
      <c r="A647" s="25"/>
      <c r="B647" s="25"/>
      <c r="C647" s="56">
        <f>'Programe Budget 2073-74'!C715</f>
        <v>21</v>
      </c>
      <c r="D647" s="419" t="str">
        <f>'Programe Budget 2073-74'!D715</f>
        <v>घर बंगैचा कार्यक्रमको जम्मा</v>
      </c>
      <c r="E647" s="57" t="e">
        <f>'Nikasha and kharcha 1st trim'!#REF!</f>
        <v>#REF!</v>
      </c>
      <c r="F647" s="57" t="e">
        <f>SUM(F626:F646)</f>
        <v>#REF!</v>
      </c>
      <c r="G647" s="57" t="e">
        <f>SUM(G626:G646)</f>
        <v>#REF!</v>
      </c>
      <c r="H647" s="727"/>
      <c r="I647" s="57" t="e">
        <f>SUM(I626:I646)</f>
        <v>#REF!</v>
      </c>
      <c r="J647" s="57"/>
      <c r="K647" s="34"/>
      <c r="L647" s="346">
        <f>'Programe Budget 2073-74'!Q715</f>
        <v>0</v>
      </c>
    </row>
    <row r="648" spans="1:12">
      <c r="A648" s="25"/>
      <c r="B648" s="25"/>
      <c r="C648" s="33"/>
      <c r="D648" s="399" t="s">
        <v>448</v>
      </c>
      <c r="E648" s="57" t="e">
        <f>E692</f>
        <v>#REF!</v>
      </c>
      <c r="F648" s="435" t="e">
        <f>F692</f>
        <v>#REF!</v>
      </c>
      <c r="G648" s="57" t="e">
        <f>F647/F648*100</f>
        <v>#REF!</v>
      </c>
      <c r="H648" s="727"/>
      <c r="I648" s="57" t="e">
        <f>I647*G648/100</f>
        <v>#REF!</v>
      </c>
      <c r="J648" s="57" t="e">
        <f>I648</f>
        <v>#REF!</v>
      </c>
      <c r="K648" s="34"/>
      <c r="L648" s="25"/>
    </row>
    <row r="649" spans="1:12" ht="12.75">
      <c r="A649" s="56">
        <f>'Programe Budget 2073-74'!A716</f>
        <v>17</v>
      </c>
      <c r="B649" s="56" t="str">
        <f>'Programe Budget 2073-74'!B716</f>
        <v>602801-3/4</v>
      </c>
      <c r="C649" s="56">
        <f>'Programe Budget 2073-74'!C716</f>
        <v>0</v>
      </c>
      <c r="D649" s="104" t="str">
        <f>'Programe Budget 2073-74'!D716</f>
        <v>राष्ट्रिय पुननिर्माण कोष भुकम्प प्रभावित जिल्लाका लागि राहत कार्यक्रम) -कृषि विभाग) -३१)</v>
      </c>
      <c r="E649" s="57"/>
      <c r="F649" s="435"/>
      <c r="G649" s="57"/>
      <c r="H649" s="727"/>
      <c r="I649" s="57"/>
      <c r="J649" s="57"/>
      <c r="K649" s="34"/>
      <c r="L649" s="490" t="str">
        <f>'Programe Budget 2073-74'!Q716</f>
        <v>ना</v>
      </c>
    </row>
    <row r="650" spans="1:12">
      <c r="A650" s="74"/>
      <c r="B650" s="74"/>
      <c r="C650" s="414">
        <f>'Programe Budget 2073-74'!C717</f>
        <v>1</v>
      </c>
      <c r="D650" s="414" t="str">
        <f>'Programe Budget 2073-74'!D717</f>
        <v>जिल्ला कृषि विकास कार्यालय, संखुवासभा</v>
      </c>
      <c r="E650" s="34" t="e">
        <f>#REF!</f>
        <v>#REF!</v>
      </c>
      <c r="F650" s="34" t="e">
        <f>E650</f>
        <v>#REF!</v>
      </c>
      <c r="G650" s="34" t="e">
        <f>F650/$F$681*100</f>
        <v>#REF!</v>
      </c>
      <c r="H650" s="727">
        <v>0</v>
      </c>
      <c r="I650" s="30" t="e">
        <f t="shared" ref="I650:I680" si="59">G650*H650/100</f>
        <v>#REF!</v>
      </c>
      <c r="J650" s="57"/>
      <c r="K650" s="34"/>
      <c r="L650" s="490" t="str">
        <f>'Programe Budget 2073-74'!Q717</f>
        <v>वि</v>
      </c>
    </row>
    <row r="651" spans="1:12">
      <c r="A651" s="74"/>
      <c r="B651" s="74"/>
      <c r="C651" s="414">
        <f>'Programe Budget 2073-74'!C718</f>
        <v>2</v>
      </c>
      <c r="D651" s="414" t="str">
        <f>'Programe Budget 2073-74'!D718</f>
        <v>जिल्ला कृषि विकास कार्यालय, धनकुटा</v>
      </c>
      <c r="E651" s="34" t="e">
        <f>#REF!</f>
        <v>#REF!</v>
      </c>
      <c r="F651" s="34" t="e">
        <f t="shared" ref="F651:F680" si="60">E651</f>
        <v>#REF!</v>
      </c>
      <c r="G651" s="34" t="e">
        <f t="shared" ref="G651:G680" si="61">F651/$F$681*100</f>
        <v>#REF!</v>
      </c>
      <c r="H651" s="727">
        <v>0</v>
      </c>
      <c r="I651" s="30" t="e">
        <f t="shared" si="59"/>
        <v>#REF!</v>
      </c>
      <c r="J651" s="57"/>
      <c r="K651" s="34"/>
      <c r="L651" s="490" t="str">
        <f>'Programe Budget 2073-74'!Q718</f>
        <v>वि</v>
      </c>
    </row>
    <row r="652" spans="1:12">
      <c r="A652" s="74"/>
      <c r="B652" s="74"/>
      <c r="C652" s="414">
        <f>'Programe Budget 2073-74'!C719</f>
        <v>3</v>
      </c>
      <c r="D652" s="414" t="str">
        <f>'Programe Budget 2073-74'!D719</f>
        <v>जिल्ला कृषि विकास कार्यालय, भोजपुर</v>
      </c>
      <c r="E652" s="34" t="e">
        <f>#REF!</f>
        <v>#REF!</v>
      </c>
      <c r="F652" s="34" t="e">
        <f t="shared" si="60"/>
        <v>#REF!</v>
      </c>
      <c r="G652" s="34" t="e">
        <f t="shared" si="61"/>
        <v>#REF!</v>
      </c>
      <c r="H652" s="727">
        <v>0</v>
      </c>
      <c r="I652" s="30" t="e">
        <f t="shared" si="59"/>
        <v>#REF!</v>
      </c>
      <c r="J652" s="57"/>
      <c r="K652" s="34"/>
      <c r="L652" s="490" t="str">
        <f>'Programe Budget 2073-74'!Q719</f>
        <v>वि</v>
      </c>
    </row>
    <row r="653" spans="1:12">
      <c r="A653" s="74"/>
      <c r="B653" s="74"/>
      <c r="C653" s="414">
        <f>'Programe Budget 2073-74'!C720</f>
        <v>4</v>
      </c>
      <c r="D653" s="414" t="str">
        <f>'Programe Budget 2073-74'!D720</f>
        <v>जिल्ला कृषि विकास कार्यालय, सोलुखुम्बु</v>
      </c>
      <c r="E653" s="34" t="e">
        <f>#REF!</f>
        <v>#REF!</v>
      </c>
      <c r="F653" s="34" t="e">
        <f t="shared" si="60"/>
        <v>#REF!</v>
      </c>
      <c r="G653" s="34" t="e">
        <f t="shared" si="61"/>
        <v>#REF!</v>
      </c>
      <c r="H653" s="727">
        <v>0</v>
      </c>
      <c r="I653" s="30" t="e">
        <f t="shared" si="59"/>
        <v>#REF!</v>
      </c>
      <c r="J653" s="57"/>
      <c r="K653" s="34"/>
      <c r="L653" s="490" t="str">
        <f>'Programe Budget 2073-74'!Q720</f>
        <v>वि</v>
      </c>
    </row>
    <row r="654" spans="1:12">
      <c r="A654" s="74"/>
      <c r="B654" s="74"/>
      <c r="C654" s="414">
        <f>'Programe Budget 2073-74'!C721</f>
        <v>5</v>
      </c>
      <c r="D654" s="414" t="str">
        <f>'Programe Budget 2073-74'!D721</f>
        <v>जिल्ला कृषि विकास कार्यालय, ओखलढुङ्गा</v>
      </c>
      <c r="E654" s="34" t="e">
        <f>#REF!</f>
        <v>#REF!</v>
      </c>
      <c r="F654" s="34" t="e">
        <f t="shared" si="60"/>
        <v>#REF!</v>
      </c>
      <c r="G654" s="34" t="e">
        <f t="shared" si="61"/>
        <v>#REF!</v>
      </c>
      <c r="H654" s="727">
        <v>0</v>
      </c>
      <c r="I654" s="30" t="e">
        <f t="shared" si="59"/>
        <v>#REF!</v>
      </c>
      <c r="J654" s="57"/>
      <c r="K654" s="34"/>
      <c r="L654" s="490" t="str">
        <f>'Programe Budget 2073-74'!Q721</f>
        <v>वि</v>
      </c>
    </row>
    <row r="655" spans="1:12">
      <c r="A655" s="74"/>
      <c r="B655" s="74"/>
      <c r="C655" s="414">
        <f>'Programe Budget 2073-74'!C722</f>
        <v>6</v>
      </c>
      <c r="D655" s="414" t="str">
        <f>'Programe Budget 2073-74'!D722</f>
        <v>जिल्ला कृषि विकास कार्यालय, खोटाङ्ग</v>
      </c>
      <c r="E655" s="34" t="e">
        <f>#REF!</f>
        <v>#REF!</v>
      </c>
      <c r="F655" s="34" t="e">
        <f t="shared" si="60"/>
        <v>#REF!</v>
      </c>
      <c r="G655" s="34" t="e">
        <f t="shared" si="61"/>
        <v>#REF!</v>
      </c>
      <c r="H655" s="727">
        <v>0</v>
      </c>
      <c r="I655" s="30" t="e">
        <f t="shared" si="59"/>
        <v>#REF!</v>
      </c>
      <c r="J655" s="57"/>
      <c r="K655" s="34"/>
      <c r="L655" s="490" t="str">
        <f>'Programe Budget 2073-74'!Q722</f>
        <v>वि</v>
      </c>
    </row>
    <row r="656" spans="1:12">
      <c r="A656" s="74"/>
      <c r="B656" s="74"/>
      <c r="C656" s="414">
        <f>'Programe Budget 2073-74'!C723</f>
        <v>7</v>
      </c>
      <c r="D656" s="414" t="str">
        <f>'Programe Budget 2073-74'!D723</f>
        <v>जिल्ला कृषि विकास कार्यालय, दोलखा</v>
      </c>
      <c r="E656" s="34" t="e">
        <f>#REF!</f>
        <v>#REF!</v>
      </c>
      <c r="F656" s="34" t="e">
        <f t="shared" si="60"/>
        <v>#REF!</v>
      </c>
      <c r="G656" s="34" t="e">
        <f t="shared" si="61"/>
        <v>#REF!</v>
      </c>
      <c r="H656" s="727">
        <v>0</v>
      </c>
      <c r="I656" s="30" t="e">
        <f t="shared" si="59"/>
        <v>#REF!</v>
      </c>
      <c r="J656" s="57"/>
      <c r="K656" s="34"/>
      <c r="L656" s="490" t="str">
        <f>'Programe Budget 2073-74'!Q723</f>
        <v>का</v>
      </c>
    </row>
    <row r="657" spans="1:12">
      <c r="A657" s="74"/>
      <c r="B657" s="74"/>
      <c r="C657" s="414">
        <f>'Programe Budget 2073-74'!C724</f>
        <v>8</v>
      </c>
      <c r="D657" s="414" t="str">
        <f>'Programe Budget 2073-74'!D724</f>
        <v>जिल्ला कृषि विकास कार्यालय, रामेछाप</v>
      </c>
      <c r="E657" s="34" t="e">
        <f>#REF!</f>
        <v>#REF!</v>
      </c>
      <c r="F657" s="34" t="e">
        <f t="shared" si="60"/>
        <v>#REF!</v>
      </c>
      <c r="G657" s="34" t="e">
        <f t="shared" si="61"/>
        <v>#REF!</v>
      </c>
      <c r="H657" s="727">
        <v>0</v>
      </c>
      <c r="I657" s="30" t="e">
        <f t="shared" si="59"/>
        <v>#REF!</v>
      </c>
      <c r="J657" s="57"/>
      <c r="K657" s="34"/>
      <c r="L657" s="490" t="str">
        <f>'Programe Budget 2073-74'!Q724</f>
        <v>का</v>
      </c>
    </row>
    <row r="658" spans="1:12">
      <c r="A658" s="74"/>
      <c r="B658" s="74"/>
      <c r="C658" s="414">
        <f>'Programe Budget 2073-74'!C725</f>
        <v>9</v>
      </c>
      <c r="D658" s="414" t="str">
        <f>'Programe Budget 2073-74'!D725</f>
        <v>जिल्ला कृषि विकास कार्यालय, सिन्धुली</v>
      </c>
      <c r="E658" s="34" t="e">
        <f>#REF!</f>
        <v>#REF!</v>
      </c>
      <c r="F658" s="34" t="e">
        <f t="shared" si="60"/>
        <v>#REF!</v>
      </c>
      <c r="G658" s="34" t="e">
        <f t="shared" si="61"/>
        <v>#REF!</v>
      </c>
      <c r="H658" s="727">
        <v>64.8</v>
      </c>
      <c r="I658" s="30" t="e">
        <f t="shared" si="59"/>
        <v>#REF!</v>
      </c>
      <c r="J658" s="57"/>
      <c r="K658" s="34"/>
      <c r="L658" s="490" t="str">
        <f>'Programe Budget 2073-74'!Q725</f>
        <v>का</v>
      </c>
    </row>
    <row r="659" spans="1:12">
      <c r="A659" s="74"/>
      <c r="B659" s="74"/>
      <c r="C659" s="414">
        <f>'Programe Budget 2073-74'!C726</f>
        <v>10</v>
      </c>
      <c r="D659" s="414" t="str">
        <f>'Programe Budget 2073-74'!D726</f>
        <v>जिल्ला कृषि विकास कार्यालय, मकवानपुर</v>
      </c>
      <c r="E659" s="34" t="e">
        <f>#REF!</f>
        <v>#REF!</v>
      </c>
      <c r="F659" s="34" t="e">
        <f t="shared" si="60"/>
        <v>#REF!</v>
      </c>
      <c r="G659" s="34" t="e">
        <f t="shared" si="61"/>
        <v>#REF!</v>
      </c>
      <c r="H659" s="727">
        <v>63.6</v>
      </c>
      <c r="I659" s="30" t="e">
        <f t="shared" si="59"/>
        <v>#REF!</v>
      </c>
      <c r="J659" s="57"/>
      <c r="K659" s="34"/>
      <c r="L659" s="490" t="str">
        <f>'Programe Budget 2073-74'!Q726</f>
        <v>का</v>
      </c>
    </row>
    <row r="660" spans="1:12">
      <c r="A660" s="74"/>
      <c r="B660" s="74"/>
      <c r="C660" s="414">
        <f>'Programe Budget 2073-74'!C727</f>
        <v>11</v>
      </c>
      <c r="D660" s="414" t="str">
        <f>'Programe Budget 2073-74'!D727</f>
        <v>जिल्ला कृषि विकास कार्यालय, चितवन</v>
      </c>
      <c r="E660" s="34" t="e">
        <f>#REF!</f>
        <v>#REF!</v>
      </c>
      <c r="F660" s="34" t="e">
        <f t="shared" si="60"/>
        <v>#REF!</v>
      </c>
      <c r="G660" s="34" t="e">
        <f t="shared" si="61"/>
        <v>#REF!</v>
      </c>
      <c r="H660" s="727">
        <v>0</v>
      </c>
      <c r="I660" s="30" t="e">
        <f t="shared" si="59"/>
        <v>#REF!</v>
      </c>
      <c r="J660" s="57"/>
      <c r="K660" s="34"/>
      <c r="L660" s="490" t="str">
        <f>'Programe Budget 2073-74'!Q727</f>
        <v>का</v>
      </c>
    </row>
    <row r="661" spans="1:12">
      <c r="A661" s="74"/>
      <c r="B661" s="74"/>
      <c r="C661" s="414">
        <f>'Programe Budget 2073-74'!C728</f>
        <v>12</v>
      </c>
      <c r="D661" s="414" t="str">
        <f>'Programe Budget 2073-74'!D728</f>
        <v>जिल्ला कृषि विकास कार्यालय, रसुवा</v>
      </c>
      <c r="E661" s="34" t="e">
        <f>#REF!</f>
        <v>#REF!</v>
      </c>
      <c r="F661" s="34" t="e">
        <f t="shared" si="60"/>
        <v>#REF!</v>
      </c>
      <c r="G661" s="34" t="e">
        <f t="shared" si="61"/>
        <v>#REF!</v>
      </c>
      <c r="H661" s="727">
        <v>22</v>
      </c>
      <c r="I661" s="30" t="e">
        <f t="shared" si="59"/>
        <v>#REF!</v>
      </c>
      <c r="J661" s="57"/>
      <c r="K661" s="34"/>
      <c r="L661" s="490" t="str">
        <f>'Programe Budget 2073-74'!Q728</f>
        <v>का</v>
      </c>
    </row>
    <row r="662" spans="1:12">
      <c r="A662" s="74"/>
      <c r="B662" s="74"/>
      <c r="C662" s="414">
        <f>'Programe Budget 2073-74'!C729</f>
        <v>13</v>
      </c>
      <c r="D662" s="414" t="str">
        <f>'Programe Budget 2073-74'!D729</f>
        <v>जिल्ला कृषि विकास कार्यालय, धादिङ्ग</v>
      </c>
      <c r="E662" s="34" t="e">
        <f>#REF!</f>
        <v>#REF!</v>
      </c>
      <c r="F662" s="34" t="e">
        <f t="shared" si="60"/>
        <v>#REF!</v>
      </c>
      <c r="G662" s="34" t="e">
        <f t="shared" si="61"/>
        <v>#REF!</v>
      </c>
      <c r="H662" s="727">
        <v>0</v>
      </c>
      <c r="I662" s="30" t="e">
        <f t="shared" si="59"/>
        <v>#REF!</v>
      </c>
      <c r="J662" s="57"/>
      <c r="K662" s="34"/>
      <c r="L662" s="490" t="str">
        <f>'Programe Budget 2073-74'!Q729</f>
        <v>का</v>
      </c>
    </row>
    <row r="663" spans="1:12">
      <c r="A663" s="74"/>
      <c r="B663" s="74"/>
      <c r="C663" s="414">
        <f>'Programe Budget 2073-74'!C730</f>
        <v>14</v>
      </c>
      <c r="D663" s="414" t="str">
        <f>'Programe Budget 2073-74'!D730</f>
        <v>जिल्ला कृषि विकास कार्यालय, नुवाकोट</v>
      </c>
      <c r="E663" s="34" t="e">
        <f>#REF!</f>
        <v>#REF!</v>
      </c>
      <c r="F663" s="34" t="e">
        <f t="shared" si="60"/>
        <v>#REF!</v>
      </c>
      <c r="G663" s="34" t="e">
        <f t="shared" si="61"/>
        <v>#REF!</v>
      </c>
      <c r="H663" s="727">
        <v>0</v>
      </c>
      <c r="I663" s="30" t="e">
        <f t="shared" si="59"/>
        <v>#REF!</v>
      </c>
      <c r="J663" s="57"/>
      <c r="K663" s="34"/>
      <c r="L663" s="490" t="str">
        <f>'Programe Budget 2073-74'!Q730</f>
        <v>का</v>
      </c>
    </row>
    <row r="664" spans="1:12">
      <c r="A664" s="74"/>
      <c r="B664" s="74"/>
      <c r="C664" s="414">
        <f>'Programe Budget 2073-74'!C731</f>
        <v>15</v>
      </c>
      <c r="D664" s="414" t="str">
        <f>'Programe Budget 2073-74'!D731</f>
        <v>जिल्ला कृषि विकास कार्यालय, सिन्धुपाल्चोक</v>
      </c>
      <c r="E664" s="34" t="e">
        <f>#REF!</f>
        <v>#REF!</v>
      </c>
      <c r="F664" s="34" t="e">
        <f t="shared" si="60"/>
        <v>#REF!</v>
      </c>
      <c r="G664" s="34" t="e">
        <f t="shared" si="61"/>
        <v>#REF!</v>
      </c>
      <c r="H664" s="727">
        <v>100</v>
      </c>
      <c r="I664" s="30" t="e">
        <f t="shared" si="59"/>
        <v>#REF!</v>
      </c>
      <c r="J664" s="57"/>
      <c r="K664" s="34"/>
      <c r="L664" s="490" t="str">
        <f>'Programe Budget 2073-74'!Q731</f>
        <v>का</v>
      </c>
    </row>
    <row r="665" spans="1:12">
      <c r="A665" s="74"/>
      <c r="B665" s="74"/>
      <c r="C665" s="414">
        <f>'Programe Budget 2073-74'!C732</f>
        <v>16</v>
      </c>
      <c r="D665" s="414" t="str">
        <f>'Programe Budget 2073-74'!D732</f>
        <v>जिल्ला कृषि विकास कार्यालय, काभ्रेपलाञ्चोक</v>
      </c>
      <c r="E665" s="34" t="e">
        <f>#REF!</f>
        <v>#REF!</v>
      </c>
      <c r="F665" s="34" t="e">
        <f t="shared" si="60"/>
        <v>#REF!</v>
      </c>
      <c r="G665" s="34" t="e">
        <f t="shared" si="61"/>
        <v>#REF!</v>
      </c>
      <c r="H665" s="727">
        <v>0</v>
      </c>
      <c r="I665" s="30" t="e">
        <f t="shared" si="59"/>
        <v>#REF!</v>
      </c>
      <c r="J665" s="57"/>
      <c r="K665" s="34"/>
      <c r="L665" s="490" t="str">
        <f>'Programe Budget 2073-74'!Q732</f>
        <v>का</v>
      </c>
    </row>
    <row r="666" spans="1:12">
      <c r="A666" s="74"/>
      <c r="B666" s="74"/>
      <c r="C666" s="414">
        <f>'Programe Budget 2073-74'!C733</f>
        <v>17</v>
      </c>
      <c r="D666" s="414" t="str">
        <f>'Programe Budget 2073-74'!D733</f>
        <v>जिल्ला कृषि विकास कार्यालय, काठमाण्डौं</v>
      </c>
      <c r="E666" s="34" t="e">
        <f>#REF!</f>
        <v>#REF!</v>
      </c>
      <c r="F666" s="34" t="e">
        <f t="shared" si="60"/>
        <v>#REF!</v>
      </c>
      <c r="G666" s="34" t="e">
        <f t="shared" si="61"/>
        <v>#REF!</v>
      </c>
      <c r="H666" s="727">
        <v>0</v>
      </c>
      <c r="I666" s="30" t="e">
        <f t="shared" si="59"/>
        <v>#REF!</v>
      </c>
      <c r="J666" s="57"/>
      <c r="K666" s="34"/>
      <c r="L666" s="490" t="str">
        <f>'Programe Budget 2073-74'!Q733</f>
        <v>का</v>
      </c>
    </row>
    <row r="667" spans="1:12">
      <c r="A667" s="74"/>
      <c r="B667" s="74"/>
      <c r="C667" s="414">
        <f>'Programe Budget 2073-74'!C734</f>
        <v>18</v>
      </c>
      <c r="D667" s="414" t="str">
        <f>'Programe Budget 2073-74'!D734</f>
        <v>जिल्ला कृषि विकास कार्यालय, ललितपुर</v>
      </c>
      <c r="E667" s="34" t="e">
        <f>#REF!</f>
        <v>#REF!</v>
      </c>
      <c r="F667" s="34" t="e">
        <f t="shared" si="60"/>
        <v>#REF!</v>
      </c>
      <c r="G667" s="34" t="e">
        <f t="shared" si="61"/>
        <v>#REF!</v>
      </c>
      <c r="H667" s="727">
        <v>0</v>
      </c>
      <c r="I667" s="30" t="e">
        <f t="shared" si="59"/>
        <v>#REF!</v>
      </c>
      <c r="J667" s="57"/>
      <c r="K667" s="34"/>
      <c r="L667" s="490" t="str">
        <f>'Programe Budget 2073-74'!Q734</f>
        <v>का</v>
      </c>
    </row>
    <row r="668" spans="1:12">
      <c r="A668" s="74"/>
      <c r="B668" s="74"/>
      <c r="C668" s="414">
        <f>'Programe Budget 2073-74'!C735</f>
        <v>19</v>
      </c>
      <c r="D668" s="414" t="str">
        <f>'Programe Budget 2073-74'!D735</f>
        <v>जिल्ला कृषि विकास कार्यालय, भक्तपुर</v>
      </c>
      <c r="E668" s="34" t="e">
        <f>#REF!</f>
        <v>#REF!</v>
      </c>
      <c r="F668" s="34" t="e">
        <f t="shared" si="60"/>
        <v>#REF!</v>
      </c>
      <c r="G668" s="34" t="e">
        <f t="shared" si="61"/>
        <v>#REF!</v>
      </c>
      <c r="H668" s="727">
        <v>0</v>
      </c>
      <c r="I668" s="30" t="e">
        <f t="shared" si="59"/>
        <v>#REF!</v>
      </c>
      <c r="J668" s="57"/>
      <c r="K668" s="34"/>
      <c r="L668" s="490" t="str">
        <f>'Programe Budget 2073-74'!Q735</f>
        <v>का</v>
      </c>
    </row>
    <row r="669" spans="1:12">
      <c r="A669" s="74"/>
      <c r="B669" s="74"/>
      <c r="C669" s="414">
        <f>'Programe Budget 2073-74'!C736</f>
        <v>20</v>
      </c>
      <c r="D669" s="414" t="str">
        <f>'Programe Budget 2073-74'!D736</f>
        <v>जिल्ला कृषि विकास कार्यालय, कास्की</v>
      </c>
      <c r="E669" s="34" t="e">
        <f>#REF!</f>
        <v>#REF!</v>
      </c>
      <c r="F669" s="34" t="e">
        <f t="shared" si="60"/>
        <v>#REF!</v>
      </c>
      <c r="G669" s="34" t="e">
        <f t="shared" si="61"/>
        <v>#REF!</v>
      </c>
      <c r="H669" s="727">
        <v>0</v>
      </c>
      <c r="I669" s="30" t="e">
        <f t="shared" si="59"/>
        <v>#REF!</v>
      </c>
      <c r="J669" s="57"/>
      <c r="K669" s="34"/>
      <c r="L669" s="490" t="str">
        <f>'Programe Budget 2073-74'!Q736</f>
        <v>प</v>
      </c>
    </row>
    <row r="670" spans="1:12">
      <c r="A670" s="74"/>
      <c r="B670" s="74"/>
      <c r="C670" s="414">
        <f>'Programe Budget 2073-74'!C737</f>
        <v>21</v>
      </c>
      <c r="D670" s="414" t="str">
        <f>'Programe Budget 2073-74'!D737</f>
        <v>जिल्ला कृषि विकास कार्यालय, लमजुङ्ग</v>
      </c>
      <c r="E670" s="34" t="e">
        <f>#REF!</f>
        <v>#REF!</v>
      </c>
      <c r="F670" s="34" t="e">
        <f t="shared" si="60"/>
        <v>#REF!</v>
      </c>
      <c r="G670" s="34" t="e">
        <f t="shared" si="61"/>
        <v>#REF!</v>
      </c>
      <c r="H670" s="727">
        <v>0</v>
      </c>
      <c r="I670" s="30" t="e">
        <f t="shared" si="59"/>
        <v>#REF!</v>
      </c>
      <c r="J670" s="57"/>
      <c r="K670" s="34"/>
      <c r="L670" s="490" t="str">
        <f>'Programe Budget 2073-74'!Q737</f>
        <v>प</v>
      </c>
    </row>
    <row r="671" spans="1:12">
      <c r="A671" s="74"/>
      <c r="B671" s="74"/>
      <c r="C671" s="414">
        <f>'Programe Budget 2073-74'!C738</f>
        <v>22</v>
      </c>
      <c r="D671" s="414" t="str">
        <f>'Programe Budget 2073-74'!D738</f>
        <v>जिल्ला कृषि विकास कार्यालय, गोरखा</v>
      </c>
      <c r="E671" s="34" t="e">
        <f>#REF!</f>
        <v>#REF!</v>
      </c>
      <c r="F671" s="34" t="e">
        <f t="shared" si="60"/>
        <v>#REF!</v>
      </c>
      <c r="G671" s="34" t="e">
        <f t="shared" si="61"/>
        <v>#REF!</v>
      </c>
      <c r="H671" s="727">
        <v>0</v>
      </c>
      <c r="I671" s="30" t="e">
        <f t="shared" si="59"/>
        <v>#REF!</v>
      </c>
      <c r="J671" s="57"/>
      <c r="K671" s="34"/>
      <c r="L671" s="490" t="str">
        <f>'Programe Budget 2073-74'!Q738</f>
        <v>प</v>
      </c>
    </row>
    <row r="672" spans="1:12">
      <c r="A672" s="74"/>
      <c r="B672" s="74"/>
      <c r="C672" s="414">
        <f>'Programe Budget 2073-74'!C739</f>
        <v>23</v>
      </c>
      <c r="D672" s="414" t="str">
        <f>'Programe Budget 2073-74'!D739</f>
        <v>जिल्ला कृषि विकास कार्यालय, तनहुँ</v>
      </c>
      <c r="E672" s="34" t="e">
        <f>#REF!</f>
        <v>#REF!</v>
      </c>
      <c r="F672" s="34" t="e">
        <f t="shared" si="60"/>
        <v>#REF!</v>
      </c>
      <c r="G672" s="34" t="e">
        <f t="shared" si="61"/>
        <v>#REF!</v>
      </c>
      <c r="H672" s="727">
        <v>0</v>
      </c>
      <c r="I672" s="30" t="e">
        <f t="shared" si="59"/>
        <v>#REF!</v>
      </c>
      <c r="J672" s="57"/>
      <c r="K672" s="34"/>
      <c r="L672" s="490" t="str">
        <f>'Programe Budget 2073-74'!Q739</f>
        <v>प</v>
      </c>
    </row>
    <row r="673" spans="1:12">
      <c r="A673" s="74"/>
      <c r="B673" s="74"/>
      <c r="C673" s="414">
        <f>'Programe Budget 2073-74'!C740</f>
        <v>24</v>
      </c>
      <c r="D673" s="414" t="str">
        <f>'Programe Budget 2073-74'!D740</f>
        <v>जिल्ला कृषि विकास कार्यालय, स्याङ्गजा</v>
      </c>
      <c r="E673" s="34" t="e">
        <f>#REF!</f>
        <v>#REF!</v>
      </c>
      <c r="F673" s="34" t="e">
        <f t="shared" si="60"/>
        <v>#REF!</v>
      </c>
      <c r="G673" s="34" t="e">
        <f t="shared" si="61"/>
        <v>#REF!</v>
      </c>
      <c r="H673" s="727">
        <v>0</v>
      </c>
      <c r="I673" s="30" t="e">
        <f t="shared" si="59"/>
        <v>#REF!</v>
      </c>
      <c r="J673" s="57"/>
      <c r="K673" s="34"/>
      <c r="L673" s="490" t="str">
        <f>'Programe Budget 2073-74'!Q740</f>
        <v>प</v>
      </c>
    </row>
    <row r="674" spans="1:12">
      <c r="A674" s="74"/>
      <c r="B674" s="74"/>
      <c r="C674" s="414">
        <f>'Programe Budget 2073-74'!C741</f>
        <v>25</v>
      </c>
      <c r="D674" s="414" t="str">
        <f>'Programe Budget 2073-74'!D741</f>
        <v>जिल्ला कृषि विकास कार्यालय, गुल्मी</v>
      </c>
      <c r="E674" s="34" t="e">
        <f>#REF!</f>
        <v>#REF!</v>
      </c>
      <c r="F674" s="34" t="e">
        <f t="shared" si="60"/>
        <v>#REF!</v>
      </c>
      <c r="G674" s="34" t="e">
        <f t="shared" si="61"/>
        <v>#REF!</v>
      </c>
      <c r="H674" s="727">
        <v>0</v>
      </c>
      <c r="I674" s="30" t="e">
        <f t="shared" si="59"/>
        <v>#REF!</v>
      </c>
      <c r="J674" s="57"/>
      <c r="K674" s="34"/>
      <c r="L674" s="490" t="str">
        <f>'Programe Budget 2073-74'!Q741</f>
        <v>प</v>
      </c>
    </row>
    <row r="675" spans="1:12">
      <c r="A675" s="74"/>
      <c r="B675" s="74"/>
      <c r="C675" s="414">
        <f>'Programe Budget 2073-74'!C742</f>
        <v>26</v>
      </c>
      <c r="D675" s="414" t="str">
        <f>'Programe Budget 2073-74'!D742</f>
        <v>जिल्ला कृषि विकास कार्यालय, नवलपरासी</v>
      </c>
      <c r="E675" s="34" t="e">
        <f>#REF!</f>
        <v>#REF!</v>
      </c>
      <c r="F675" s="34" t="e">
        <f t="shared" si="60"/>
        <v>#REF!</v>
      </c>
      <c r="G675" s="34" t="e">
        <f t="shared" si="61"/>
        <v>#REF!</v>
      </c>
      <c r="H675" s="727">
        <v>66.400000000000006</v>
      </c>
      <c r="I675" s="30" t="e">
        <f t="shared" si="59"/>
        <v>#REF!</v>
      </c>
      <c r="J675" s="57"/>
      <c r="K675" s="34"/>
      <c r="L675" s="490" t="str">
        <f>'Programe Budget 2073-74'!Q742</f>
        <v>प</v>
      </c>
    </row>
    <row r="676" spans="1:12">
      <c r="A676" s="74"/>
      <c r="B676" s="74"/>
      <c r="C676" s="414">
        <f>'Programe Budget 2073-74'!C743</f>
        <v>27</v>
      </c>
      <c r="D676" s="414" t="str">
        <f>'Programe Budget 2073-74'!D743</f>
        <v>जिल्ला कृषि विकास कार्यालय, पाल्पा</v>
      </c>
      <c r="E676" s="34" t="e">
        <f>#REF!</f>
        <v>#REF!</v>
      </c>
      <c r="F676" s="34" t="e">
        <f t="shared" si="60"/>
        <v>#REF!</v>
      </c>
      <c r="G676" s="34" t="e">
        <f t="shared" si="61"/>
        <v>#REF!</v>
      </c>
      <c r="H676" s="727">
        <v>80.599999999999994</v>
      </c>
      <c r="I676" s="30" t="e">
        <f t="shared" si="59"/>
        <v>#REF!</v>
      </c>
      <c r="J676" s="57"/>
      <c r="K676" s="34"/>
      <c r="L676" s="490" t="str">
        <f>'Programe Budget 2073-74'!Q743</f>
        <v>प</v>
      </c>
    </row>
    <row r="677" spans="1:12">
      <c r="A677" s="74"/>
      <c r="B677" s="74"/>
      <c r="C677" s="414">
        <f>'Programe Budget 2073-74'!C744</f>
        <v>28</v>
      </c>
      <c r="D677" s="414" t="str">
        <f>'Programe Budget 2073-74'!D744</f>
        <v xml:space="preserve">जिल्ला कृषि विकास कार्यालय, अर्घाखाँची </v>
      </c>
      <c r="E677" s="34" t="e">
        <f>#REF!</f>
        <v>#REF!</v>
      </c>
      <c r="F677" s="34" t="e">
        <f t="shared" si="60"/>
        <v>#REF!</v>
      </c>
      <c r="G677" s="34" t="e">
        <f t="shared" si="61"/>
        <v>#REF!</v>
      </c>
      <c r="H677" s="727">
        <v>0</v>
      </c>
      <c r="I677" s="30" t="e">
        <f t="shared" si="59"/>
        <v>#REF!</v>
      </c>
      <c r="J677" s="57"/>
      <c r="K677" s="34"/>
      <c r="L677" s="490" t="str">
        <f>'Programe Budget 2073-74'!Q744</f>
        <v>प</v>
      </c>
    </row>
    <row r="678" spans="1:12">
      <c r="A678" s="74"/>
      <c r="B678" s="74"/>
      <c r="C678" s="414">
        <f>'Programe Budget 2073-74'!C745</f>
        <v>29</v>
      </c>
      <c r="D678" s="414" t="str">
        <f>'Programe Budget 2073-74'!D745</f>
        <v>जिल्ला कृषि विकास कार्यालय, म्याग्दी</v>
      </c>
      <c r="E678" s="34" t="e">
        <f>#REF!</f>
        <v>#REF!</v>
      </c>
      <c r="F678" s="34" t="e">
        <f t="shared" si="60"/>
        <v>#REF!</v>
      </c>
      <c r="G678" s="34" t="e">
        <f t="shared" si="61"/>
        <v>#REF!</v>
      </c>
      <c r="H678" s="727">
        <v>0</v>
      </c>
      <c r="I678" s="30" t="e">
        <f t="shared" si="59"/>
        <v>#REF!</v>
      </c>
      <c r="J678" s="57"/>
      <c r="K678" s="34"/>
      <c r="L678" s="490" t="str">
        <f>'Programe Budget 2073-74'!Q745</f>
        <v>प</v>
      </c>
    </row>
    <row r="679" spans="1:12">
      <c r="A679" s="74"/>
      <c r="B679" s="74"/>
      <c r="C679" s="414">
        <f>'Programe Budget 2073-74'!C746</f>
        <v>30</v>
      </c>
      <c r="D679" s="414" t="str">
        <f>'Programe Budget 2073-74'!D746</f>
        <v>जिल्ला कृषि विकास कार्यालय, पर्वत</v>
      </c>
      <c r="E679" s="34" t="e">
        <f>#REF!</f>
        <v>#REF!</v>
      </c>
      <c r="F679" s="34" t="e">
        <f t="shared" si="60"/>
        <v>#REF!</v>
      </c>
      <c r="G679" s="34" t="e">
        <f t="shared" si="61"/>
        <v>#REF!</v>
      </c>
      <c r="H679" s="727">
        <v>83</v>
      </c>
      <c r="I679" s="30" t="e">
        <f t="shared" si="59"/>
        <v>#REF!</v>
      </c>
      <c r="J679" s="57"/>
      <c r="K679" s="34"/>
      <c r="L679" s="490" t="str">
        <f>'Programe Budget 2073-74'!Q746</f>
        <v>प</v>
      </c>
    </row>
    <row r="680" spans="1:12">
      <c r="A680" s="74"/>
      <c r="B680" s="74"/>
      <c r="C680" s="414">
        <f>'Programe Budget 2073-74'!C747</f>
        <v>31</v>
      </c>
      <c r="D680" s="414" t="str">
        <f>'Programe Budget 2073-74'!D747</f>
        <v>जिल्ला कृषि विकास कार्यालय, बागलुङ्ग</v>
      </c>
      <c r="E680" s="34" t="e">
        <f>#REF!</f>
        <v>#REF!</v>
      </c>
      <c r="F680" s="34" t="e">
        <f t="shared" si="60"/>
        <v>#REF!</v>
      </c>
      <c r="G680" s="34" t="e">
        <f t="shared" si="61"/>
        <v>#REF!</v>
      </c>
      <c r="H680" s="727">
        <v>0</v>
      </c>
      <c r="I680" s="30" t="e">
        <f t="shared" si="59"/>
        <v>#REF!</v>
      </c>
      <c r="J680" s="57"/>
      <c r="K680" s="34"/>
      <c r="L680" s="490" t="str">
        <f>'Programe Budget 2073-74'!Q747</f>
        <v>प</v>
      </c>
    </row>
    <row r="681" spans="1:12">
      <c r="A681" s="74"/>
      <c r="B681" s="74"/>
      <c r="C681" s="414">
        <f>'Programe Budget 2073-74'!C748</f>
        <v>31</v>
      </c>
      <c r="D681" s="467" t="str">
        <f>'Programe Budget 2073-74'!D748</f>
        <v>जम्मा</v>
      </c>
      <c r="E681" s="57" t="e">
        <f>SUM(E650:E680)</f>
        <v>#REF!</v>
      </c>
      <c r="F681" s="57" t="e">
        <f>SUM(F650:F680)</f>
        <v>#REF!</v>
      </c>
      <c r="G681" s="57" t="e">
        <f>SUM(G650:G680)</f>
        <v>#REF!</v>
      </c>
      <c r="H681" s="727"/>
      <c r="I681" s="57" t="e">
        <f>SUM(I650:I680)</f>
        <v>#REF!</v>
      </c>
      <c r="J681" s="57"/>
      <c r="K681" s="34"/>
      <c r="L681" s="490">
        <f>'Programe Budget 2073-74'!Q748</f>
        <v>0</v>
      </c>
    </row>
    <row r="682" spans="1:12">
      <c r="A682" s="74"/>
      <c r="B682" s="74"/>
      <c r="C682" s="469"/>
      <c r="D682" s="399" t="s">
        <v>547</v>
      </c>
      <c r="E682" s="57" t="e">
        <f>E692</f>
        <v>#REF!</v>
      </c>
      <c r="F682" s="57" t="e">
        <f>F692</f>
        <v>#REF!</v>
      </c>
      <c r="G682" s="57" t="e">
        <f>F681*100/F682</f>
        <v>#REF!</v>
      </c>
      <c r="H682" s="727"/>
      <c r="I682" s="89" t="e">
        <f>I681*G682/100</f>
        <v>#REF!</v>
      </c>
      <c r="J682" s="57" t="e">
        <f>I682</f>
        <v>#REF!</v>
      </c>
      <c r="K682" s="34"/>
      <c r="L682" s="490" t="e">
        <f>'Programe Budget 2073-74'!#REF!</f>
        <v>#REF!</v>
      </c>
    </row>
    <row r="683" spans="1:12" ht="21" customHeight="1">
      <c r="A683" s="470">
        <f>'Programe Budget 2073-74'!A749</f>
        <v>19</v>
      </c>
      <c r="B683" s="470" t="str">
        <f>'Programe Budget 2073-74'!B749</f>
        <v>312012-3/4</v>
      </c>
      <c r="C683" s="470">
        <f>'Programe Budget 2073-74'!C749</f>
        <v>19</v>
      </c>
      <c r="D683" s="470" t="str">
        <f>'Programe Budget 2073-74'!D749</f>
        <v>साधारण खर्च तर्फको</v>
      </c>
      <c r="E683" s="57"/>
      <c r="F683" s="435"/>
      <c r="G683" s="57"/>
      <c r="H683" s="727"/>
      <c r="I683" s="57"/>
      <c r="J683" s="57"/>
      <c r="K683" s="34"/>
      <c r="L683" s="490" t="e">
        <f>'Programe Budget 2073-74'!#REF!</f>
        <v>#REF!</v>
      </c>
    </row>
    <row r="684" spans="1:12">
      <c r="A684" s="74"/>
      <c r="B684" s="74"/>
      <c r="C684" s="414">
        <f>'Programe Budget 2073-74'!C750</f>
        <v>1</v>
      </c>
      <c r="D684" s="414" t="str">
        <f>'Programe Budget 2073-74'!D750</f>
        <v>कृषि विभाग</v>
      </c>
      <c r="E684" s="34" t="e">
        <f>#REF!</f>
        <v>#REF!</v>
      </c>
      <c r="F684" s="34" t="e">
        <f t="shared" ref="F684:F689" si="62">E684</f>
        <v>#REF!</v>
      </c>
      <c r="G684" s="34" t="e">
        <f t="shared" ref="G684:G689" si="63">F684*100/$F$690</f>
        <v>#REF!</v>
      </c>
      <c r="H684" s="727">
        <v>97</v>
      </c>
      <c r="I684" s="30" t="e">
        <f t="shared" ref="I684:I689" si="64">G684*H684/100</f>
        <v>#REF!</v>
      </c>
      <c r="J684" s="57"/>
      <c r="K684" s="34"/>
      <c r="L684" s="490" t="e">
        <f>'Programe Budget 2073-74'!#REF!</f>
        <v>#REF!</v>
      </c>
    </row>
    <row r="685" spans="1:12">
      <c r="A685" s="74"/>
      <c r="B685" s="74"/>
      <c r="C685" s="414">
        <f>'Programe Budget 2073-74'!C751</f>
        <v>2</v>
      </c>
      <c r="D685" s="414" t="str">
        <f>'Programe Budget 2073-74'!D751</f>
        <v>क्षेत्रीय कृषि निर्देशनालय, पुर्वाञ्रचल</v>
      </c>
      <c r="E685" s="34" t="e">
        <f>#REF!</f>
        <v>#REF!</v>
      </c>
      <c r="F685" s="34" t="e">
        <f t="shared" si="62"/>
        <v>#REF!</v>
      </c>
      <c r="G685" s="34" t="e">
        <f t="shared" si="63"/>
        <v>#REF!</v>
      </c>
      <c r="H685" s="727">
        <v>98.5</v>
      </c>
      <c r="I685" s="30" t="e">
        <f t="shared" si="64"/>
        <v>#REF!</v>
      </c>
      <c r="J685" s="57"/>
      <c r="K685" s="34"/>
      <c r="L685" s="490" t="e">
        <f>'Programe Budget 2073-74'!#REF!</f>
        <v>#REF!</v>
      </c>
    </row>
    <row r="686" spans="1:12">
      <c r="A686" s="74"/>
      <c r="B686" s="74"/>
      <c r="C686" s="414">
        <f>'Programe Budget 2073-74'!C752</f>
        <v>3</v>
      </c>
      <c r="D686" s="414" t="str">
        <f>'Programe Budget 2073-74'!D752</f>
        <v>क्षेत्रीय कृषि निर्देशनालय, मध्यमाञ्चल</v>
      </c>
      <c r="E686" s="34" t="e">
        <f>#REF!</f>
        <v>#REF!</v>
      </c>
      <c r="F686" s="34" t="e">
        <f t="shared" si="62"/>
        <v>#REF!</v>
      </c>
      <c r="G686" s="34" t="e">
        <f t="shared" si="63"/>
        <v>#REF!</v>
      </c>
      <c r="H686" s="727">
        <v>100</v>
      </c>
      <c r="I686" s="30" t="e">
        <f t="shared" si="64"/>
        <v>#REF!</v>
      </c>
      <c r="J686" s="57"/>
      <c r="K686" s="34"/>
      <c r="L686" s="490" t="e">
        <f>'Programe Budget 2073-74'!#REF!</f>
        <v>#REF!</v>
      </c>
    </row>
    <row r="687" spans="1:12">
      <c r="A687" s="74"/>
      <c r="B687" s="74"/>
      <c r="C687" s="414">
        <f>'Programe Budget 2073-74'!C753</f>
        <v>4</v>
      </c>
      <c r="D687" s="414" t="str">
        <f>'Programe Budget 2073-74'!D753</f>
        <v>क्षेत्रीय कृषि निर्देशनालय, पश्चिमाञ्चल</v>
      </c>
      <c r="E687" s="34" t="e">
        <f>#REF!</f>
        <v>#REF!</v>
      </c>
      <c r="F687" s="34" t="e">
        <f t="shared" si="62"/>
        <v>#REF!</v>
      </c>
      <c r="G687" s="34" t="e">
        <f t="shared" si="63"/>
        <v>#REF!</v>
      </c>
      <c r="H687" s="727">
        <v>95</v>
      </c>
      <c r="I687" s="30" t="e">
        <f t="shared" si="64"/>
        <v>#REF!</v>
      </c>
      <c r="J687" s="57"/>
      <c r="K687" s="34"/>
      <c r="L687" s="490" t="e">
        <f>'Programe Budget 2073-74'!#REF!</f>
        <v>#REF!</v>
      </c>
    </row>
    <row r="688" spans="1:12">
      <c r="A688" s="74"/>
      <c r="B688" s="74"/>
      <c r="C688" s="414">
        <f>'Programe Budget 2073-74'!C754</f>
        <v>5</v>
      </c>
      <c r="D688" s="414" t="str">
        <f>'Programe Budget 2073-74'!D754</f>
        <v>क्षेत्रीय कृषि निर्देशनालय, मध्य पश्चिमाञ्चल</v>
      </c>
      <c r="E688" s="34" t="e">
        <f>#REF!</f>
        <v>#REF!</v>
      </c>
      <c r="F688" s="34" t="e">
        <f t="shared" si="62"/>
        <v>#REF!</v>
      </c>
      <c r="G688" s="34" t="e">
        <f t="shared" si="63"/>
        <v>#REF!</v>
      </c>
      <c r="H688" s="727">
        <v>100</v>
      </c>
      <c r="I688" s="30" t="e">
        <f t="shared" si="64"/>
        <v>#REF!</v>
      </c>
      <c r="J688" s="57"/>
      <c r="K688" s="34"/>
      <c r="L688" s="490" t="e">
        <f>'Programe Budget 2073-74'!#REF!</f>
        <v>#REF!</v>
      </c>
    </row>
    <row r="689" spans="1:12">
      <c r="A689" s="74"/>
      <c r="B689" s="74"/>
      <c r="C689" s="414">
        <f>'Programe Budget 2073-74'!C755</f>
        <v>6</v>
      </c>
      <c r="D689" s="414" t="str">
        <f>'Programe Budget 2073-74'!D755</f>
        <v>क्षेत्रीय कृषि निर्देशनालय, सुदुर पश्चिमाञ्चल</v>
      </c>
      <c r="E689" s="34" t="e">
        <f>#REF!</f>
        <v>#REF!</v>
      </c>
      <c r="F689" s="34" t="e">
        <f t="shared" si="62"/>
        <v>#REF!</v>
      </c>
      <c r="G689" s="34" t="e">
        <f t="shared" si="63"/>
        <v>#REF!</v>
      </c>
      <c r="H689" s="727">
        <v>91</v>
      </c>
      <c r="I689" s="30" t="e">
        <f t="shared" si="64"/>
        <v>#REF!</v>
      </c>
      <c r="J689" s="57"/>
      <c r="K689" s="34"/>
      <c r="L689" s="490" t="e">
        <f>'Programe Budget 2073-74'!#REF!</f>
        <v>#REF!</v>
      </c>
    </row>
    <row r="690" spans="1:12" s="105" customFormat="1">
      <c r="A690" s="104"/>
      <c r="B690" s="104"/>
      <c r="C690" s="470"/>
      <c r="D690" s="470" t="str">
        <f>'Programe Budget 2073-74'!D756</f>
        <v>जम्मा</v>
      </c>
      <c r="E690" s="57" t="e">
        <f>SUM(E684:E689)</f>
        <v>#REF!</v>
      </c>
      <c r="F690" s="57" t="e">
        <f>SUM(F684:F689)</f>
        <v>#REF!</v>
      </c>
      <c r="G690" s="57" t="e">
        <f>SUM(G684:G689)</f>
        <v>#REF!</v>
      </c>
      <c r="H690" s="732"/>
      <c r="I690" s="57" t="e">
        <f>SUM(I684:I689)</f>
        <v>#REF!</v>
      </c>
      <c r="J690" s="57"/>
      <c r="K690" s="57"/>
      <c r="L690" s="721" t="e">
        <f>'Programe Budget 2073-74'!#REF!</f>
        <v>#REF!</v>
      </c>
    </row>
    <row r="691" spans="1:12">
      <c r="A691" s="74"/>
      <c r="B691" s="74"/>
      <c r="C691" s="414">
        <f>'Programe Budget 2073-74'!C757</f>
        <v>0</v>
      </c>
      <c r="D691" s="399" t="s">
        <v>703</v>
      </c>
      <c r="E691" s="57" t="e">
        <f>E692</f>
        <v>#REF!</v>
      </c>
      <c r="F691" s="435" t="e">
        <f>F692</f>
        <v>#REF!</v>
      </c>
      <c r="G691" s="57" t="e">
        <f>F690/$F$691*100</f>
        <v>#REF!</v>
      </c>
      <c r="H691" s="727"/>
      <c r="I691" s="57" t="e">
        <f>I690*G691/100</f>
        <v>#REF!</v>
      </c>
      <c r="J691" s="57" t="e">
        <f>I691</f>
        <v>#REF!</v>
      </c>
      <c r="K691" s="34"/>
      <c r="L691" s="81"/>
    </row>
    <row r="692" spans="1:12">
      <c r="A692" s="86"/>
      <c r="B692" s="87"/>
      <c r="C692" s="249"/>
      <c r="D692" s="399" t="s">
        <v>347</v>
      </c>
      <c r="E692" s="57" t="e">
        <f>E623+E597+E572+E568+E515+E429+E422+E380+E289+E181+E84+E68+E647+E370+E251+E235+E681+E690</f>
        <v>#REF!</v>
      </c>
      <c r="F692" s="57" t="e">
        <f>F623+F597+F572+F568+F515+F429+F422+F380+F289+F181+F84+F68+F647+F370+F251+F235+F681+F690</f>
        <v>#REF!</v>
      </c>
      <c r="G692" s="57" t="e">
        <f>G624+G598+G573+G569+G516+G430+G423+G381+G371+G290+G252+G236+G182+G85+G69+G648</f>
        <v>#REF!</v>
      </c>
      <c r="H692" s="727"/>
      <c r="I692" s="57" t="e">
        <f>I624+I598+I573+I569+I516+I430+I423+I381+I371+I290+I252+I236+I182+I85+I69+I648+I691+I682</f>
        <v>#REF!</v>
      </c>
      <c r="J692" s="57" t="e">
        <f>J624+J598+J573+J569+J516+J430+J423+J381+J371+J290+J252+J236+J182+J85+J69+J648+J691+J682</f>
        <v>#REF!</v>
      </c>
      <c r="K692" s="57"/>
    </row>
    <row r="693" spans="1:12">
      <c r="A693" s="86"/>
      <c r="B693" s="87"/>
      <c r="C693" s="347"/>
      <c r="D693" s="399" t="s">
        <v>449</v>
      </c>
      <c r="E693" s="57" t="e">
        <f>E821</f>
        <v>#REF!</v>
      </c>
      <c r="F693" s="440" t="e">
        <f>F821</f>
        <v>#REF!</v>
      </c>
      <c r="G693" s="57" t="e">
        <f>F692/F693*100</f>
        <v>#REF!</v>
      </c>
      <c r="H693" s="727"/>
      <c r="I693" s="57"/>
      <c r="J693" s="57" t="e">
        <f>J692*G693/100</f>
        <v>#REF!</v>
      </c>
      <c r="K693" s="57" t="e">
        <f>J693</f>
        <v>#REF!</v>
      </c>
    </row>
    <row r="694" spans="1:12">
      <c r="A694" s="53"/>
      <c r="B694" s="43"/>
      <c r="C694" s="347"/>
      <c r="D694" s="399" t="s">
        <v>450</v>
      </c>
      <c r="E694" s="57" t="e">
        <f>E823</f>
        <v>#REF!</v>
      </c>
      <c r="F694" s="440" t="e">
        <f>F823</f>
        <v>#REF!</v>
      </c>
      <c r="G694" s="57" t="e">
        <f>F692/F694*100</f>
        <v>#REF!</v>
      </c>
      <c r="H694" s="727"/>
      <c r="I694" s="57"/>
      <c r="J694" s="57" t="e">
        <f>J692*G694/100</f>
        <v>#REF!</v>
      </c>
      <c r="K694" s="57" t="e">
        <f>J694</f>
        <v>#REF!</v>
      </c>
    </row>
    <row r="695" spans="1:12" ht="23.25">
      <c r="A695" s="348" t="s">
        <v>36</v>
      </c>
      <c r="B695" s="349"/>
      <c r="C695" s="350"/>
      <c r="D695" s="398"/>
      <c r="E695" s="57"/>
      <c r="F695" s="437"/>
      <c r="G695" s="89"/>
      <c r="H695" s="727"/>
      <c r="I695" s="89"/>
      <c r="J695" s="89"/>
      <c r="K695" s="89"/>
    </row>
    <row r="696" spans="1:12">
      <c r="A696" s="298">
        <f>'Programe Budget 2073-74'!A759</f>
        <v>1</v>
      </c>
      <c r="B696" s="48" t="str">
        <f>'Programe Budget 2073-74'!B759</f>
        <v>312105/3/4</v>
      </c>
      <c r="C696" s="33"/>
      <c r="D696" s="392" t="str">
        <f>'Programe Budget 2073-74'!D759</f>
        <v xml:space="preserve">कृषि विकास आयोजना </v>
      </c>
      <c r="E696" s="34"/>
      <c r="F696" s="434"/>
      <c r="G696" s="34"/>
      <c r="H696" s="727"/>
      <c r="I696" s="34"/>
      <c r="J696" s="34"/>
      <c r="K696" s="218"/>
      <c r="L696" s="260" t="str">
        <f>'Programe Budget 2073-74'!Q759</f>
        <v>ना</v>
      </c>
    </row>
    <row r="697" spans="1:12">
      <c r="A697" s="75"/>
      <c r="B697" s="107"/>
      <c r="C697" s="31">
        <f>'Programe Budget 2073-74'!C760</f>
        <v>1</v>
      </c>
      <c r="D697" s="400" t="str">
        <f>'Programe Budget 2073-74'!D760</f>
        <v>कृषि विकास आयोजना, नक्टाझिज, धनुषा</v>
      </c>
      <c r="E697" s="34" t="e">
        <f>#REF!</f>
        <v>#REF!</v>
      </c>
      <c r="F697" s="433" t="e">
        <f>E697</f>
        <v>#REF!</v>
      </c>
      <c r="G697" s="90" t="e">
        <f>SUM(F697/F698*100)</f>
        <v>#REF!</v>
      </c>
      <c r="H697" s="727">
        <v>68.7</v>
      </c>
      <c r="I697" s="90" t="e">
        <f>SUM(G697*H697/100)</f>
        <v>#REF!</v>
      </c>
      <c r="J697" s="90"/>
      <c r="K697" s="369"/>
      <c r="L697" s="209" t="str">
        <f>'Programe Budget 2073-74'!Q760</f>
        <v>नि</v>
      </c>
    </row>
    <row r="698" spans="1:12">
      <c r="A698" s="74"/>
      <c r="B698" s="46"/>
      <c r="C698" s="33"/>
      <c r="D698" s="405" t="str">
        <f>'Programe Budget 2073-74'!D761</f>
        <v>कृषि विकास आयोजनाको जम्मा</v>
      </c>
      <c r="E698" s="57" t="e">
        <f>SUM(E697)</f>
        <v>#REF!</v>
      </c>
      <c r="F698" s="441" t="e">
        <f>SUM(F697)</f>
        <v>#REF!</v>
      </c>
      <c r="G698" s="57" t="e">
        <f>SUM(G697:G697)</f>
        <v>#REF!</v>
      </c>
      <c r="H698" s="727"/>
      <c r="I698" s="57" t="e">
        <f>SUM(I697:I697)</f>
        <v>#REF!</v>
      </c>
      <c r="J698" s="59"/>
      <c r="K698" s="218"/>
    </row>
    <row r="699" spans="1:12">
      <c r="A699" s="83"/>
      <c r="B699" s="51"/>
      <c r="C699" s="54"/>
      <c r="D699" s="402" t="s">
        <v>322</v>
      </c>
      <c r="E699" s="59" t="e">
        <f>E729</f>
        <v>#REF!</v>
      </c>
      <c r="F699" s="431" t="e">
        <f>F729</f>
        <v>#REF!</v>
      </c>
      <c r="G699" s="89" t="e">
        <f>F698/F699*100</f>
        <v>#REF!</v>
      </c>
      <c r="H699" s="727"/>
      <c r="I699" s="89" t="e">
        <f>I698*G699/100</f>
        <v>#REF!</v>
      </c>
      <c r="J699" s="58" t="e">
        <f>I699</f>
        <v>#REF!</v>
      </c>
      <c r="K699" s="368"/>
    </row>
    <row r="700" spans="1:12">
      <c r="A700" s="1">
        <f>'Programe Budget 2073-74'!A762</f>
        <v>2</v>
      </c>
      <c r="B700" s="11" t="str">
        <f>'Programe Budget 2073-74'!B762</f>
        <v>312106-3/4</v>
      </c>
      <c r="C700" s="33"/>
      <c r="D700" s="399" t="str">
        <f>'Programe Budget 2073-74'!D762</f>
        <v>रेशम खेती विकास कार्यक्रम</v>
      </c>
      <c r="E700" s="59"/>
      <c r="F700" s="429"/>
      <c r="G700" s="57"/>
      <c r="H700" s="727"/>
      <c r="I700" s="57"/>
      <c r="J700" s="34"/>
      <c r="K700" s="218"/>
      <c r="L700" s="260" t="str">
        <f>'Programe Budget 2073-74'!Q762</f>
        <v>ना</v>
      </c>
    </row>
    <row r="701" spans="1:12">
      <c r="A701" s="108"/>
      <c r="B701" s="109"/>
      <c r="C701" s="31">
        <f>'Programe Budget 2073-74'!C763</f>
        <v>1</v>
      </c>
      <c r="D701" s="400" t="str">
        <f>'Programe Budget 2073-74'!D763</f>
        <v>ब्यावसायिक कीट बिकास निर्देशनालय, हरिहरभवन</v>
      </c>
      <c r="E701" s="34" t="e">
        <f>#REF!</f>
        <v>#REF!</v>
      </c>
      <c r="F701" s="433" t="e">
        <f t="shared" ref="F701:F710" si="65">E701</f>
        <v>#REF!</v>
      </c>
      <c r="G701" s="30" t="e">
        <f>F701/$F$711*100</f>
        <v>#REF!</v>
      </c>
      <c r="H701" s="748"/>
      <c r="I701" s="30" t="e">
        <f>SUM(G701*H701/100)</f>
        <v>#REF!</v>
      </c>
      <c r="J701" s="30"/>
      <c r="K701" s="367"/>
      <c r="L701" s="209" t="str">
        <f>'Programe Budget 2073-74'!Q763</f>
        <v>नि</v>
      </c>
    </row>
    <row r="702" spans="1:12">
      <c r="A702" s="83"/>
      <c r="B702" s="51"/>
      <c r="C702" s="31">
        <f>'Programe Budget 2073-74'!C764</f>
        <v>2</v>
      </c>
      <c r="D702" s="400" t="str">
        <f>'Programe Budget 2073-74'!D764</f>
        <v>रेशम खेती विकास शाखा, खोपासी, काभ्रे</v>
      </c>
      <c r="E702" s="34" t="e">
        <f>#REF!</f>
        <v>#REF!</v>
      </c>
      <c r="F702" s="436" t="e">
        <f t="shared" si="65"/>
        <v>#REF!</v>
      </c>
      <c r="G702" s="30" t="e">
        <f t="shared" ref="G702:G710" si="66">F702/$F$711*100</f>
        <v>#REF!</v>
      </c>
      <c r="H702" s="748"/>
      <c r="I702" s="30" t="e">
        <f t="shared" ref="I702:I710" si="67">SUM(G702*H702/100)</f>
        <v>#REF!</v>
      </c>
      <c r="J702" s="34"/>
      <c r="K702" s="218"/>
      <c r="L702" s="209" t="str">
        <f>'Programe Budget 2073-74'!Q764</f>
        <v>नि</v>
      </c>
    </row>
    <row r="703" spans="1:12">
      <c r="A703" s="83"/>
      <c r="B703" s="51"/>
      <c r="C703" s="31">
        <f>'Programe Budget 2073-74'!C765</f>
        <v>3</v>
      </c>
      <c r="D703" s="400" t="str">
        <f>'Programe Budget 2073-74'!D765</f>
        <v>रेशम प्रशोधन केन्द्र, इटहरी, सुनसरी</v>
      </c>
      <c r="E703" s="34" t="e">
        <f>#REF!</f>
        <v>#REF!</v>
      </c>
      <c r="F703" s="436" t="e">
        <f t="shared" si="65"/>
        <v>#REF!</v>
      </c>
      <c r="G703" s="30" t="e">
        <f t="shared" si="66"/>
        <v>#REF!</v>
      </c>
      <c r="H703" s="748"/>
      <c r="I703" s="30" t="e">
        <f t="shared" si="67"/>
        <v>#REF!</v>
      </c>
      <c r="J703" s="34"/>
      <c r="K703" s="218"/>
      <c r="L703" s="209" t="str">
        <f>'Programe Budget 2073-74'!Q765</f>
        <v>नि</v>
      </c>
    </row>
    <row r="704" spans="1:12">
      <c r="A704" s="83"/>
      <c r="B704" s="51"/>
      <c r="C704" s="31">
        <f>'Programe Budget 2073-74'!C766</f>
        <v>4</v>
      </c>
      <c r="D704" s="400" t="str">
        <f>'Programe Budget 2073-74'!D766</f>
        <v>रेशम विकास कार्यक्रम, धनकुटा</v>
      </c>
      <c r="E704" s="34" t="e">
        <f>#REF!</f>
        <v>#REF!</v>
      </c>
      <c r="F704" s="436" t="e">
        <f t="shared" si="65"/>
        <v>#REF!</v>
      </c>
      <c r="G704" s="30" t="e">
        <f t="shared" si="66"/>
        <v>#REF!</v>
      </c>
      <c r="H704" s="748"/>
      <c r="I704" s="30" t="e">
        <f t="shared" si="67"/>
        <v>#REF!</v>
      </c>
      <c r="J704" s="34"/>
      <c r="K704" s="218"/>
      <c r="L704" s="209" t="str">
        <f>'Programe Budget 2073-74'!Q766</f>
        <v>नि</v>
      </c>
    </row>
    <row r="705" spans="1:12">
      <c r="A705" s="83"/>
      <c r="B705" s="51"/>
      <c r="C705" s="31">
        <f>'Programe Budget 2073-74'!C767</f>
        <v>5</v>
      </c>
      <c r="D705" s="400" t="str">
        <f>'Programe Budget 2073-74'!D767</f>
        <v>किम्बु नर्सरी व्यवस्थापन केन्द्र, भण्डारा, चितवन</v>
      </c>
      <c r="E705" s="34" t="e">
        <f>#REF!</f>
        <v>#REF!</v>
      </c>
      <c r="F705" s="436" t="e">
        <f t="shared" si="65"/>
        <v>#REF!</v>
      </c>
      <c r="G705" s="30" t="e">
        <f t="shared" si="66"/>
        <v>#REF!</v>
      </c>
      <c r="H705" s="748"/>
      <c r="I705" s="30" t="e">
        <f t="shared" si="67"/>
        <v>#REF!</v>
      </c>
      <c r="J705" s="34"/>
      <c r="K705" s="218"/>
      <c r="L705" s="209" t="str">
        <f>'Programe Budget 2073-74'!Q767</f>
        <v>नि</v>
      </c>
    </row>
    <row r="706" spans="1:12">
      <c r="A706" s="83"/>
      <c r="B706" s="51"/>
      <c r="C706" s="31">
        <f>'Programe Budget 2073-74'!C768</f>
        <v>6</v>
      </c>
      <c r="D706" s="400" t="str">
        <f>'Programe Budget 2073-74'!D768</f>
        <v>प्रजनन पिँढी वीज कोया श्रोत केन्द्र, धुनिवेसी, धादिङ्ग</v>
      </c>
      <c r="E706" s="34" t="e">
        <f>#REF!</f>
        <v>#REF!</v>
      </c>
      <c r="F706" s="436" t="e">
        <f t="shared" si="65"/>
        <v>#REF!</v>
      </c>
      <c r="G706" s="30" t="e">
        <f t="shared" si="66"/>
        <v>#REF!</v>
      </c>
      <c r="H706" s="748"/>
      <c r="I706" s="30" t="e">
        <f t="shared" si="67"/>
        <v>#REF!</v>
      </c>
      <c r="J706" s="34"/>
      <c r="K706" s="218"/>
      <c r="L706" s="209" t="str">
        <f>'Programe Budget 2073-74'!Q768</f>
        <v>नि</v>
      </c>
    </row>
    <row r="707" spans="1:12">
      <c r="A707" s="83"/>
      <c r="B707" s="51"/>
      <c r="C707" s="31">
        <f>'Programe Budget 2073-74'!C769</f>
        <v>7</v>
      </c>
      <c r="D707" s="400" t="str">
        <f>'Programe Budget 2073-74'!D769</f>
        <v>प्रजनन पिँढी वीज कोया श्रोत केन्द्र, बन्दीपुर, तनहुँ</v>
      </c>
      <c r="E707" s="34" t="e">
        <f>#REF!</f>
        <v>#REF!</v>
      </c>
      <c r="F707" s="436" t="e">
        <f t="shared" si="65"/>
        <v>#REF!</v>
      </c>
      <c r="G707" s="30" t="e">
        <f t="shared" si="66"/>
        <v>#REF!</v>
      </c>
      <c r="H707" s="748"/>
      <c r="I707" s="30" t="e">
        <f t="shared" si="67"/>
        <v>#REF!</v>
      </c>
      <c r="J707" s="34"/>
      <c r="K707" s="218"/>
      <c r="L707" s="209" t="str">
        <f>'Programe Budget 2073-74'!Q769</f>
        <v>नि</v>
      </c>
    </row>
    <row r="708" spans="1:12">
      <c r="A708" s="83"/>
      <c r="B708" s="109"/>
      <c r="C708" s="31">
        <f>'Programe Budget 2073-74'!C770</f>
        <v>8</v>
      </c>
      <c r="D708" s="400" t="str">
        <f>'Programe Budget 2073-74'!D770</f>
        <v>रेेशम विकास कार्यक्रम, पोखरा, कास्की</v>
      </c>
      <c r="E708" s="34" t="e">
        <f>#REF!</f>
        <v>#REF!</v>
      </c>
      <c r="F708" s="436" t="e">
        <f t="shared" si="65"/>
        <v>#REF!</v>
      </c>
      <c r="G708" s="30" t="e">
        <f t="shared" si="66"/>
        <v>#REF!</v>
      </c>
      <c r="H708" s="748"/>
      <c r="I708" s="30" t="e">
        <f t="shared" si="67"/>
        <v>#REF!</v>
      </c>
      <c r="J708" s="34"/>
      <c r="K708" s="218"/>
      <c r="L708" s="209" t="str">
        <f>'Programe Budget 2073-74'!Q770</f>
        <v>नि</v>
      </c>
    </row>
    <row r="709" spans="1:12">
      <c r="A709" s="83"/>
      <c r="B709" s="109"/>
      <c r="C709" s="31">
        <f>'Programe Budget 2073-74'!C771</f>
        <v>9</v>
      </c>
      <c r="D709" s="400" t="str">
        <f>'Programe Budget 2073-74'!D771</f>
        <v>रेशम विकास कार्यक्रम, धनुवासे, स्याङ्गजा</v>
      </c>
      <c r="E709" s="34" t="e">
        <f>#REF!</f>
        <v>#REF!</v>
      </c>
      <c r="F709" s="436" t="e">
        <f t="shared" si="65"/>
        <v>#REF!</v>
      </c>
      <c r="G709" s="30" t="e">
        <f t="shared" si="66"/>
        <v>#REF!</v>
      </c>
      <c r="H709" s="748"/>
      <c r="I709" s="30" t="e">
        <f t="shared" si="67"/>
        <v>#REF!</v>
      </c>
      <c r="J709" s="34"/>
      <c r="K709" s="218"/>
      <c r="L709" s="209" t="str">
        <f>'Programe Budget 2073-74'!Q771</f>
        <v>नि</v>
      </c>
    </row>
    <row r="710" spans="1:12">
      <c r="A710" s="83"/>
      <c r="B710" s="51"/>
      <c r="C710" s="31">
        <f>'Programe Budget 2073-74'!C772</f>
        <v>10</v>
      </c>
      <c r="D710" s="400" t="str">
        <f>'Programe Budget 2073-74'!D772</f>
        <v>व्यवसायिक ग्रेनेज केन्द्र, चितापोल, भक्तपुर</v>
      </c>
      <c r="E710" s="34" t="e">
        <f>#REF!</f>
        <v>#REF!</v>
      </c>
      <c r="F710" s="436" t="e">
        <f t="shared" si="65"/>
        <v>#REF!</v>
      </c>
      <c r="G710" s="30" t="e">
        <f t="shared" si="66"/>
        <v>#REF!</v>
      </c>
      <c r="H710" s="748"/>
      <c r="I710" s="30" t="e">
        <f t="shared" si="67"/>
        <v>#REF!</v>
      </c>
      <c r="J710" s="34"/>
      <c r="K710" s="218"/>
      <c r="L710" s="209" t="str">
        <f>'Programe Budget 2073-74'!Q772</f>
        <v>नि</v>
      </c>
    </row>
    <row r="711" spans="1:12">
      <c r="A711" s="83"/>
      <c r="B711" s="51"/>
      <c r="C711" s="33"/>
      <c r="D711" s="405" t="str">
        <f>'Programe Budget 2073-74'!D773</f>
        <v>रेशम खेती विकास कार्यक्रमको जम्मा</v>
      </c>
      <c r="E711" s="59" t="e">
        <f>SUM(E701:E710)</f>
        <v>#REF!</v>
      </c>
      <c r="F711" s="431" t="e">
        <f>SUM(F701:F710)</f>
        <v>#REF!</v>
      </c>
      <c r="G711" s="58" t="e">
        <f>SUM(G701:G710)</f>
        <v>#REF!</v>
      </c>
      <c r="H711" s="727"/>
      <c r="I711" s="58">
        <v>35</v>
      </c>
      <c r="J711" s="57"/>
      <c r="K711" s="218"/>
    </row>
    <row r="712" spans="1:12">
      <c r="A712" s="83"/>
      <c r="B712" s="51"/>
      <c r="C712" s="54"/>
      <c r="D712" s="402" t="s">
        <v>322</v>
      </c>
      <c r="E712" s="59" t="e">
        <f>E729</f>
        <v>#REF!</v>
      </c>
      <c r="F712" s="431" t="e">
        <f>F729</f>
        <v>#REF!</v>
      </c>
      <c r="G712" s="89" t="e">
        <f>F711/F712*100</f>
        <v>#REF!</v>
      </c>
      <c r="H712" s="727"/>
      <c r="I712" s="89" t="e">
        <f>I711*G712/100</f>
        <v>#REF!</v>
      </c>
      <c r="J712" s="58" t="e">
        <f>I712</f>
        <v>#REF!</v>
      </c>
      <c r="K712" s="368"/>
    </row>
    <row r="713" spans="1:12">
      <c r="A713" s="1">
        <f>'Programe Budget 2073-74'!A774</f>
        <v>3</v>
      </c>
      <c r="B713" s="11" t="str">
        <f>'Programe Budget 2073-74'!B774</f>
        <v>312113-3/4</v>
      </c>
      <c r="C713" s="33"/>
      <c r="D713" s="399" t="str">
        <f>'Programe Budget 2073-74'!D774</f>
        <v>व्यवसायिक कीट विकास कार्यक्रम</v>
      </c>
      <c r="E713" s="57"/>
      <c r="F713" s="435"/>
      <c r="G713" s="59"/>
      <c r="H713" s="727"/>
      <c r="I713" s="57"/>
      <c r="J713" s="59"/>
      <c r="K713" s="218"/>
      <c r="L713" s="260" t="str">
        <f>'Programe Budget 2073-74'!Q774</f>
        <v>ना</v>
      </c>
    </row>
    <row r="714" spans="1:12">
      <c r="A714" s="75"/>
      <c r="B714" s="74"/>
      <c r="C714" s="330">
        <f>'Programe Budget 2073-74'!C775</f>
        <v>1</v>
      </c>
      <c r="D714" s="400" t="str">
        <f>'Programe Budget 2073-74'!D775</f>
        <v>व्यवसायिक कीट विकास निर्देशनालय, हरिहरभवन</v>
      </c>
      <c r="E714" s="34" t="e">
        <f>#REF!</f>
        <v>#REF!</v>
      </c>
      <c r="F714" s="433" t="e">
        <f>E714</f>
        <v>#REF!</v>
      </c>
      <c r="G714" s="30" t="e">
        <f>F714/$F$717*100</f>
        <v>#REF!</v>
      </c>
      <c r="H714" s="748"/>
      <c r="I714" s="30" t="e">
        <f>SUM(G714*H714/100)</f>
        <v>#REF!</v>
      </c>
      <c r="J714" s="363"/>
      <c r="K714" s="367"/>
      <c r="L714" s="209" t="str">
        <f>'Programe Budget 2073-74'!Q775</f>
        <v>नि</v>
      </c>
    </row>
    <row r="715" spans="1:12">
      <c r="A715" s="75"/>
      <c r="B715" s="74"/>
      <c r="C715" s="330">
        <f>'Programe Budget 2073-74'!C776</f>
        <v>2</v>
      </c>
      <c r="D715" s="400" t="str">
        <f>'Programe Budget 2073-74'!D776</f>
        <v>मौरी पालन विकास शाखा, गोदावरी, ललितपुर</v>
      </c>
      <c r="E715" s="34" t="e">
        <f>#REF!</f>
        <v>#REF!</v>
      </c>
      <c r="F715" s="436" t="e">
        <f>E715</f>
        <v>#REF!</v>
      </c>
      <c r="G715" s="88" t="e">
        <f>F715/$F$717*100</f>
        <v>#REF!</v>
      </c>
      <c r="H715" s="748"/>
      <c r="I715" s="30" t="e">
        <f>SUM(G715*H715/100)</f>
        <v>#REF!</v>
      </c>
      <c r="J715" s="58"/>
      <c r="K715" s="368"/>
      <c r="L715" s="209" t="str">
        <f>'Programe Budget 2073-74'!Q776</f>
        <v>नि</v>
      </c>
    </row>
    <row r="716" spans="1:12">
      <c r="A716" s="75"/>
      <c r="B716" s="74"/>
      <c r="C716" s="330">
        <f>'Programe Budget 2073-74'!C777</f>
        <v>3</v>
      </c>
      <c r="D716" s="400" t="str">
        <f>'Programe Budget 2073-74'!D777</f>
        <v>मौरीपालन बिकास कार्यालय, भण्डारा, चितवन</v>
      </c>
      <c r="E716" s="34" t="e">
        <f>#REF!</f>
        <v>#REF!</v>
      </c>
      <c r="F716" s="436" t="e">
        <f>E716</f>
        <v>#REF!</v>
      </c>
      <c r="G716" s="88" t="e">
        <f>F716/$F$717*100</f>
        <v>#REF!</v>
      </c>
      <c r="H716" s="748"/>
      <c r="I716" s="30" t="e">
        <f>SUM(G716*H716/100)</f>
        <v>#REF!</v>
      </c>
      <c r="J716" s="58"/>
      <c r="K716" s="368"/>
      <c r="L716" s="209" t="str">
        <f>'Programe Budget 2073-74'!Q777</f>
        <v>नि</v>
      </c>
    </row>
    <row r="717" spans="1:12">
      <c r="A717" s="75"/>
      <c r="B717" s="74"/>
      <c r="C717" s="196"/>
      <c r="D717" s="405" t="str">
        <f>'Programe Budget 2073-74'!D778</f>
        <v>व्यवसायिक कीट विकास कार्यक्रमको जम्मा</v>
      </c>
      <c r="E717" s="57" t="e">
        <f>SUM(E714:E716)</f>
        <v>#REF!</v>
      </c>
      <c r="F717" s="437" t="e">
        <f>SUM(F714:F716)</f>
        <v>#REF!</v>
      </c>
      <c r="G717" s="89" t="e">
        <f>SUM(G714:G716)</f>
        <v>#REF!</v>
      </c>
      <c r="H717" s="727"/>
      <c r="I717" s="89">
        <v>25.56</v>
      </c>
      <c r="J717" s="57"/>
      <c r="K717" s="368"/>
    </row>
    <row r="718" spans="1:12">
      <c r="A718" s="74"/>
      <c r="B718" s="75"/>
      <c r="C718" s="196"/>
      <c r="D718" s="402" t="s">
        <v>322</v>
      </c>
      <c r="E718" s="57" t="e">
        <f>E729</f>
        <v>#REF!</v>
      </c>
      <c r="F718" s="437" t="e">
        <f>F729</f>
        <v>#REF!</v>
      </c>
      <c r="G718" s="58" t="e">
        <f>F717/F718*100</f>
        <v>#REF!</v>
      </c>
      <c r="H718" s="727"/>
      <c r="I718" s="89" t="e">
        <f>I717*G718/100</f>
        <v>#REF!</v>
      </c>
      <c r="J718" s="89" t="e">
        <f>I718</f>
        <v>#REF!</v>
      </c>
      <c r="K718" s="368"/>
    </row>
    <row r="719" spans="1:12">
      <c r="A719" s="1">
        <f>'Programe Budget 2073-74'!A779</f>
        <v>4</v>
      </c>
      <c r="B719" s="11" t="str">
        <f>'Programe Budget 2073-74'!B779</f>
        <v>312118-3/4</v>
      </c>
      <c r="C719" s="33"/>
      <c r="D719" s="392" t="str">
        <f>'Programe Budget 2073-74'!D779</f>
        <v xml:space="preserve">माटो परिक्षण तथा सेवा सुधार कार्यक्रम </v>
      </c>
      <c r="E719" s="34"/>
      <c r="F719" s="434"/>
      <c r="G719" s="34"/>
      <c r="H719" s="727"/>
      <c r="I719" s="34"/>
      <c r="J719" s="34"/>
      <c r="K719" s="218"/>
      <c r="L719" s="260" t="str">
        <f>'Programe Budget 2073-74'!Q779</f>
        <v>ना</v>
      </c>
    </row>
    <row r="720" spans="1:12">
      <c r="A720" s="74"/>
      <c r="B720" s="41"/>
      <c r="C720" s="330">
        <f>'Programe Budget 2073-74'!C780</f>
        <v>1</v>
      </c>
      <c r="D720" s="400" t="str">
        <f>'Programe Budget 2073-74'!D780</f>
        <v>माटो व्यवस्थापन निर्देशनालय, हरिहरभवन</v>
      </c>
      <c r="E720" s="34" t="e">
        <f>#REF!</f>
        <v>#REF!</v>
      </c>
      <c r="F720" s="433" t="e">
        <f t="shared" ref="F720:F726" si="68">E720</f>
        <v>#REF!</v>
      </c>
      <c r="G720" s="30" t="e">
        <f>F720/$F$727*100</f>
        <v>#REF!</v>
      </c>
      <c r="H720" s="727">
        <v>89.54</v>
      </c>
      <c r="I720" s="30" t="e">
        <f>SUM(G720*H720/100)</f>
        <v>#REF!</v>
      </c>
      <c r="J720" s="30"/>
      <c r="K720" s="367"/>
      <c r="L720" s="209" t="str">
        <f>'Programe Budget 2073-74'!Q780</f>
        <v>नि</v>
      </c>
    </row>
    <row r="721" spans="1:12">
      <c r="A721" s="74"/>
      <c r="B721" s="8"/>
      <c r="C721" s="330">
        <f>'Programe Budget 2073-74'!C781</f>
        <v>2</v>
      </c>
      <c r="D721" s="400" t="str">
        <f>'Programe Budget 2073-74'!D781</f>
        <v>क्षेत्रीय माटो परिक्षण प्रयोगशाला, झुम्का, सुनसरी</v>
      </c>
      <c r="E721" s="34" t="e">
        <f>#REF!</f>
        <v>#REF!</v>
      </c>
      <c r="F721" s="436" t="e">
        <f t="shared" si="68"/>
        <v>#REF!</v>
      </c>
      <c r="G721" s="30" t="e">
        <f t="shared" ref="G721:G726" si="69">F721/$F$727*100</f>
        <v>#REF!</v>
      </c>
      <c r="H721" s="727">
        <v>95.4</v>
      </c>
      <c r="I721" s="34" t="e">
        <f t="shared" ref="I721:I726" si="70">SUM(G721*H721/100)</f>
        <v>#REF!</v>
      </c>
      <c r="J721" s="34"/>
      <c r="K721" s="218"/>
      <c r="L721" s="209" t="str">
        <f>'Programe Budget 2073-74'!Q781</f>
        <v>नि</v>
      </c>
    </row>
    <row r="722" spans="1:12" ht="15" customHeight="1">
      <c r="A722" s="74"/>
      <c r="B722" s="75"/>
      <c r="C722" s="330">
        <f>'Programe Budget 2073-74'!C782</f>
        <v>3</v>
      </c>
      <c r="D722" s="400" t="str">
        <f>'Programe Budget 2073-74'!D782</f>
        <v>क्षेत्रीय माटो परिक्षण प्रयोगशाला, हेटौंडा</v>
      </c>
      <c r="E722" s="34" t="e">
        <f>#REF!</f>
        <v>#REF!</v>
      </c>
      <c r="F722" s="436" t="e">
        <f t="shared" si="68"/>
        <v>#REF!</v>
      </c>
      <c r="G722" s="30" t="e">
        <f t="shared" si="69"/>
        <v>#REF!</v>
      </c>
      <c r="H722" s="727">
        <v>95.51</v>
      </c>
      <c r="I722" s="34" t="e">
        <f t="shared" si="70"/>
        <v>#REF!</v>
      </c>
      <c r="J722" s="34"/>
      <c r="K722" s="218"/>
      <c r="L722" s="209" t="str">
        <f>'Programe Budget 2073-74'!Q782</f>
        <v>नि</v>
      </c>
    </row>
    <row r="723" spans="1:12" ht="15" customHeight="1">
      <c r="A723" s="74"/>
      <c r="B723" s="75"/>
      <c r="C723" s="330">
        <f>'Programe Budget 2073-74'!C783</f>
        <v>4</v>
      </c>
      <c r="D723" s="400" t="str">
        <f>'Programe Budget 2073-74'!D783</f>
        <v>क्षेत्रीय माटो परिक्षण प्रयोगशाला, पोखरा</v>
      </c>
      <c r="E723" s="34" t="e">
        <f>#REF!</f>
        <v>#REF!</v>
      </c>
      <c r="F723" s="436" t="e">
        <f t="shared" si="68"/>
        <v>#REF!</v>
      </c>
      <c r="G723" s="30" t="e">
        <f t="shared" si="69"/>
        <v>#REF!</v>
      </c>
      <c r="H723" s="727">
        <v>100</v>
      </c>
      <c r="I723" s="34" t="e">
        <f t="shared" si="70"/>
        <v>#REF!</v>
      </c>
      <c r="J723" s="34"/>
      <c r="K723" s="218"/>
      <c r="L723" s="209" t="str">
        <f>'Programe Budget 2073-74'!Q783</f>
        <v>नि</v>
      </c>
    </row>
    <row r="724" spans="1:12" ht="15" customHeight="1">
      <c r="A724" s="74"/>
      <c r="B724" s="75"/>
      <c r="C724" s="330">
        <f>'Programe Budget 2073-74'!C784</f>
        <v>5</v>
      </c>
      <c r="D724" s="400" t="str">
        <f>'Programe Budget 2073-74'!D784</f>
        <v>क्षेत्रीय माटो परिक्षण प्रयोगशाला, खजुरा, बाँके</v>
      </c>
      <c r="E724" s="34" t="e">
        <f>#REF!</f>
        <v>#REF!</v>
      </c>
      <c r="F724" s="436" t="e">
        <f>E724</f>
        <v>#REF!</v>
      </c>
      <c r="G724" s="30" t="e">
        <f t="shared" si="69"/>
        <v>#REF!</v>
      </c>
      <c r="H724" s="727">
        <v>100</v>
      </c>
      <c r="I724" s="34" t="e">
        <f t="shared" si="70"/>
        <v>#REF!</v>
      </c>
      <c r="J724" s="34"/>
      <c r="K724" s="218"/>
      <c r="L724" s="209" t="str">
        <f>'Programe Budget 2073-74'!Q784</f>
        <v>नि</v>
      </c>
    </row>
    <row r="725" spans="1:12">
      <c r="A725" s="74"/>
      <c r="B725" s="75"/>
      <c r="C725" s="330">
        <f>'Programe Budget 2073-74'!C785</f>
        <v>6</v>
      </c>
      <c r="D725" s="400" t="str">
        <f>'Programe Budget 2073-74'!D785</f>
        <v>क्षेत्रीय माटो परिक्षण प्रयोगशाला, सुन्दरपुर</v>
      </c>
      <c r="E725" s="34" t="e">
        <f>#REF!</f>
        <v>#REF!</v>
      </c>
      <c r="F725" s="436" t="e">
        <f t="shared" si="68"/>
        <v>#REF!</v>
      </c>
      <c r="G725" s="30" t="e">
        <f t="shared" si="69"/>
        <v>#REF!</v>
      </c>
      <c r="H725" s="727">
        <v>100</v>
      </c>
      <c r="I725" s="34" t="e">
        <f t="shared" si="70"/>
        <v>#REF!</v>
      </c>
      <c r="J725" s="34"/>
      <c r="K725" s="218"/>
      <c r="L725" s="209" t="str">
        <f>'Programe Budget 2073-74'!Q785</f>
        <v>नि</v>
      </c>
    </row>
    <row r="726" spans="1:12">
      <c r="A726" s="74"/>
      <c r="B726" s="75"/>
      <c r="C726" s="330">
        <f>'Programe Budget 2073-74'!C786</f>
        <v>7</v>
      </c>
      <c r="D726" s="400" t="str">
        <f>'Programe Budget 2073-74'!D786</f>
        <v>माटो परिक्षण प्रयोगशाला, सुरुङ्गा, झापा</v>
      </c>
      <c r="E726" s="34" t="e">
        <f>#REF!</f>
        <v>#REF!</v>
      </c>
      <c r="F726" s="436" t="e">
        <f t="shared" si="68"/>
        <v>#REF!</v>
      </c>
      <c r="G726" s="30" t="e">
        <f t="shared" si="69"/>
        <v>#REF!</v>
      </c>
      <c r="H726" s="727">
        <v>91.1</v>
      </c>
      <c r="I726" s="34" t="e">
        <f t="shared" si="70"/>
        <v>#REF!</v>
      </c>
      <c r="J726" s="34"/>
      <c r="K726" s="218"/>
      <c r="L726" s="209" t="str">
        <f>'Programe Budget 2073-74'!Q786</f>
        <v>नि</v>
      </c>
    </row>
    <row r="727" spans="1:12">
      <c r="A727" s="74"/>
      <c r="B727" s="75"/>
      <c r="C727" s="33"/>
      <c r="D727" s="405" t="str">
        <f>'Programe Budget 2073-74'!D787</f>
        <v>माटो परिक्षण तथा सेवा सुधार कार्यक्रमको जम्मा</v>
      </c>
      <c r="E727" s="57" t="e">
        <f>SUM(E720:E726)</f>
        <v>#REF!</v>
      </c>
      <c r="F727" s="435" t="e">
        <f>SUM(F720:F726)</f>
        <v>#REF!</v>
      </c>
      <c r="G727" s="57" t="e">
        <f>SUM(G720:G726)</f>
        <v>#REF!</v>
      </c>
      <c r="H727" s="727"/>
      <c r="I727" s="57" t="e">
        <f>SUM(I720:I726)</f>
        <v>#REF!</v>
      </c>
      <c r="J727" s="57" t="s">
        <v>749</v>
      </c>
      <c r="K727" s="218"/>
    </row>
    <row r="728" spans="1:12">
      <c r="A728" s="74"/>
      <c r="B728" s="75"/>
      <c r="C728" s="109"/>
      <c r="D728" s="401" t="s">
        <v>322</v>
      </c>
      <c r="E728" s="57">
        <f>'Programe Budget 2073-74'!K788</f>
        <v>97683.9</v>
      </c>
      <c r="F728" s="435" t="e">
        <f>F729</f>
        <v>#REF!</v>
      </c>
      <c r="G728" s="45" t="e">
        <f>F727/F728*100</f>
        <v>#REF!</v>
      </c>
      <c r="H728" s="727"/>
      <c r="I728" s="57" t="e">
        <f>I727*G728/100</f>
        <v>#REF!</v>
      </c>
      <c r="J728" s="57" t="e">
        <f>I728</f>
        <v>#REF!</v>
      </c>
      <c r="K728" s="218"/>
    </row>
    <row r="729" spans="1:12" s="148" customFormat="1" ht="20.25" customHeight="1">
      <c r="A729" s="147"/>
      <c r="B729" s="147"/>
      <c r="C729" s="33"/>
      <c r="D729" s="422" t="s">
        <v>345</v>
      </c>
      <c r="E729" s="57" t="e">
        <f>E717+E711+E698+E727</f>
        <v>#REF!</v>
      </c>
      <c r="F729" s="435" t="e">
        <f>F717+F711+F698+F727</f>
        <v>#REF!</v>
      </c>
      <c r="G729" s="57" t="e">
        <f>G728+G718+G712+G699</f>
        <v>#REF!</v>
      </c>
      <c r="H729" s="727"/>
      <c r="I729" s="57" t="e">
        <f>I728+I718+I712+I699</f>
        <v>#REF!</v>
      </c>
      <c r="J729" s="57" t="e">
        <f>I729</f>
        <v>#REF!</v>
      </c>
      <c r="K729" s="57" t="e">
        <f>SUM(J729*G729/100)</f>
        <v>#REF!</v>
      </c>
    </row>
    <row r="730" spans="1:12">
      <c r="A730" s="84"/>
      <c r="B730" s="85"/>
      <c r="C730" s="33"/>
      <c r="D730" s="399" t="s">
        <v>348</v>
      </c>
      <c r="E730" s="57" t="e">
        <f>E821</f>
        <v>#REF!</v>
      </c>
      <c r="F730" s="435" t="e">
        <f>F821</f>
        <v>#REF!</v>
      </c>
      <c r="G730" s="57" t="e">
        <f>F729/F730*100</f>
        <v>#REF!</v>
      </c>
      <c r="H730" s="727"/>
      <c r="I730" s="57"/>
      <c r="J730" s="57" t="e">
        <f>G730*I729/100</f>
        <v>#REF!</v>
      </c>
      <c r="K730" s="57" t="e">
        <f>K729*G730/100</f>
        <v>#REF!</v>
      </c>
    </row>
    <row r="731" spans="1:12">
      <c r="A731" s="84"/>
      <c r="B731" s="85"/>
      <c r="C731" s="33"/>
      <c r="D731" s="399" t="s">
        <v>323</v>
      </c>
      <c r="E731" s="57" t="e">
        <f>E823</f>
        <v>#REF!</v>
      </c>
      <c r="F731" s="435" t="e">
        <f>F823</f>
        <v>#REF!</v>
      </c>
      <c r="G731" s="57" t="e">
        <f>F729/F731*100</f>
        <v>#REF!</v>
      </c>
      <c r="H731" s="727"/>
      <c r="I731" s="57"/>
      <c r="J731" s="57"/>
      <c r="K731" s="57" t="e">
        <f>J729*G731/100</f>
        <v>#REF!</v>
      </c>
    </row>
    <row r="732" spans="1:12" ht="18">
      <c r="A732" s="2" t="str">
        <f>'Programe Budget 2073-74'!A789</f>
        <v>ख) जिल्लास्तर</v>
      </c>
      <c r="B732" s="19"/>
      <c r="C732" s="466"/>
      <c r="D732" s="283"/>
      <c r="E732" s="448"/>
      <c r="F732" s="436"/>
      <c r="G732" s="88"/>
      <c r="H732" s="727"/>
      <c r="I732" s="88"/>
      <c r="J732" s="88"/>
      <c r="K732" s="377"/>
    </row>
    <row r="733" spans="1:12">
      <c r="A733" s="1">
        <f>'Programe Budget 2073-74'!A790</f>
        <v>1</v>
      </c>
      <c r="B733" s="11" t="str">
        <f>'Programe Budget 2073-74'!B790</f>
        <v>312801-3/4</v>
      </c>
      <c r="C733" s="33"/>
      <c r="D733" s="392" t="str">
        <f>'Programe Budget 2073-74'!D790</f>
        <v xml:space="preserve">कर्णाली अञ्चल कृषि विकास आयोजना </v>
      </c>
      <c r="E733" s="34"/>
      <c r="F733" s="434"/>
      <c r="G733" s="34"/>
      <c r="H733" s="727"/>
      <c r="I733" s="34"/>
      <c r="J733" s="34"/>
      <c r="K733" s="218"/>
      <c r="L733" s="260" t="str">
        <f>'Programe Budget 2073-74'!Q790</f>
        <v>ना</v>
      </c>
    </row>
    <row r="734" spans="1:12">
      <c r="A734" s="9"/>
      <c r="B734" s="280"/>
      <c r="C734" s="33">
        <f>'Programe Budget 2073-74'!C791</f>
        <v>1</v>
      </c>
      <c r="D734" s="404" t="str">
        <f>'Programe Budget 2073-74'!D791</f>
        <v>जिल्ला कृषि विकास कार्यालय, डोल्पा</v>
      </c>
      <c r="E734" s="34" t="e">
        <f>#REF!</f>
        <v>#REF!</v>
      </c>
      <c r="F734" s="434" t="e">
        <f>E734</f>
        <v>#REF!</v>
      </c>
      <c r="G734" s="34" t="e">
        <f>SUM(F734/$F$739*100)</f>
        <v>#REF!</v>
      </c>
      <c r="H734" s="727">
        <v>92</v>
      </c>
      <c r="I734" s="34" t="e">
        <f>SUM(G734*H734/100)</f>
        <v>#REF!</v>
      </c>
      <c r="J734" s="34"/>
      <c r="K734" s="374"/>
      <c r="L734" s="260" t="str">
        <f>'Programe Budget 2073-74'!Q791</f>
        <v>सु</v>
      </c>
    </row>
    <row r="735" spans="1:12" s="105" customFormat="1">
      <c r="A735" s="9"/>
      <c r="B735" s="11"/>
      <c r="C735" s="33">
        <f>'Programe Budget 2073-74'!C792</f>
        <v>2</v>
      </c>
      <c r="D735" s="404" t="str">
        <f>'Programe Budget 2073-74'!D792</f>
        <v xml:space="preserve">जिल्ला कृषि विकास कार्यालय, मुगु </v>
      </c>
      <c r="E735" s="34" t="e">
        <f>#REF!</f>
        <v>#REF!</v>
      </c>
      <c r="F735" s="434" t="e">
        <f>E735</f>
        <v>#REF!</v>
      </c>
      <c r="G735" s="34" t="e">
        <f>SUM(F735/$F$739*100)</f>
        <v>#REF!</v>
      </c>
      <c r="H735" s="727">
        <v>100</v>
      </c>
      <c r="I735" s="34" t="e">
        <f>SUM(G735*H735/100)</f>
        <v>#REF!</v>
      </c>
      <c r="J735" s="34"/>
      <c r="K735" s="374"/>
      <c r="L735" s="260" t="str">
        <f>'Programe Budget 2073-74'!Q792</f>
        <v>सु</v>
      </c>
    </row>
    <row r="736" spans="1:12">
      <c r="A736" s="9"/>
      <c r="B736" s="9"/>
      <c r="C736" s="33">
        <f>'Programe Budget 2073-74'!C793</f>
        <v>3</v>
      </c>
      <c r="D736" s="404" t="str">
        <f>'Programe Budget 2073-74'!D793</f>
        <v>जिल्ला कृषि विकास कार्यालय, हुम्ला</v>
      </c>
      <c r="E736" s="34" t="e">
        <f>#REF!</f>
        <v>#REF!</v>
      </c>
      <c r="F736" s="434" t="e">
        <f>E736</f>
        <v>#REF!</v>
      </c>
      <c r="G736" s="34" t="e">
        <f>SUM(F736/$F$739*100)</f>
        <v>#REF!</v>
      </c>
      <c r="H736" s="727">
        <v>100</v>
      </c>
      <c r="I736" s="34" t="e">
        <f>SUM(G736*H736/100)</f>
        <v>#REF!</v>
      </c>
      <c r="J736" s="34"/>
      <c r="K736" s="35"/>
      <c r="L736" s="260" t="str">
        <f>'Programe Budget 2073-74'!Q793</f>
        <v>सु</v>
      </c>
    </row>
    <row r="737" spans="1:12">
      <c r="A737" s="9"/>
      <c r="B737" s="9"/>
      <c r="C737" s="33">
        <f>'Programe Budget 2073-74'!C794</f>
        <v>4</v>
      </c>
      <c r="D737" s="404" t="str">
        <f>'Programe Budget 2073-74'!D794</f>
        <v>जिल्ला कृषि विकास कार्यालय, जुम्ला</v>
      </c>
      <c r="E737" s="34" t="e">
        <f>#REF!</f>
        <v>#REF!</v>
      </c>
      <c r="F737" s="434" t="e">
        <f>E737</f>
        <v>#REF!</v>
      </c>
      <c r="G737" s="34" t="e">
        <f>SUM(F737/$F$739*100)</f>
        <v>#REF!</v>
      </c>
      <c r="H737" s="727">
        <v>100</v>
      </c>
      <c r="I737" s="34" t="e">
        <f>SUM(G737*H737/100)</f>
        <v>#REF!</v>
      </c>
      <c r="J737" s="34"/>
      <c r="K737" s="218"/>
      <c r="L737" s="260" t="str">
        <f>'Programe Budget 2073-74'!Q794</f>
        <v>सु</v>
      </c>
    </row>
    <row r="738" spans="1:12">
      <c r="A738" s="9"/>
      <c r="B738" s="9"/>
      <c r="C738" s="33">
        <f>'Programe Budget 2073-74'!C795</f>
        <v>6</v>
      </c>
      <c r="D738" s="404" t="str">
        <f>'Programe Budget 2073-74'!D795</f>
        <v>जिल्ला कृषि विकास कार्यालय, कालिकोट</v>
      </c>
      <c r="E738" s="34" t="e">
        <f>#REF!</f>
        <v>#REF!</v>
      </c>
      <c r="F738" s="434" t="e">
        <f>E738</f>
        <v>#REF!</v>
      </c>
      <c r="G738" s="34" t="e">
        <f>SUM(F738/$F$739*100)</f>
        <v>#REF!</v>
      </c>
      <c r="H738" s="727">
        <v>100</v>
      </c>
      <c r="I738" s="34" t="e">
        <f>SUM(G738*H738/100)</f>
        <v>#REF!</v>
      </c>
      <c r="J738" s="34"/>
      <c r="K738" s="218"/>
      <c r="L738" s="260" t="str">
        <f>'Programe Budget 2073-74'!Q795</f>
        <v>सु</v>
      </c>
    </row>
    <row r="739" spans="1:12">
      <c r="A739" s="10"/>
      <c r="B739" s="8"/>
      <c r="C739" s="33"/>
      <c r="D739" s="405" t="str">
        <f>'Programe Budget 2073-74'!D796</f>
        <v>कर्णाली अञ्चल कृषि विकास आयोजनाको जम्मा</v>
      </c>
      <c r="E739" s="59" t="e">
        <f>SUM(E734:E738)</f>
        <v>#REF!</v>
      </c>
      <c r="F739" s="429" t="e">
        <f>SUM(F734:F738)</f>
        <v>#REF!</v>
      </c>
      <c r="G739" s="59" t="e">
        <f>SUM(G734:G738)</f>
        <v>#REF!</v>
      </c>
      <c r="H739" s="727"/>
      <c r="I739" s="59" t="e">
        <f>SUM(I734:I738)</f>
        <v>#REF!</v>
      </c>
      <c r="J739" s="57"/>
      <c r="K739" s="218"/>
    </row>
    <row r="740" spans="1:12">
      <c r="A740" s="10"/>
      <c r="B740" s="8"/>
      <c r="C740" s="54"/>
      <c r="D740" s="402" t="s">
        <v>346</v>
      </c>
      <c r="E740" s="57" t="e">
        <f>E819</f>
        <v>#REF!</v>
      </c>
      <c r="F740" s="437" t="e">
        <f>F819</f>
        <v>#REF!</v>
      </c>
      <c r="G740" s="89" t="e">
        <f>F739/F740*100</f>
        <v>#REF!</v>
      </c>
      <c r="H740" s="727"/>
      <c r="I740" s="89" t="e">
        <f>I739*G740/100</f>
        <v>#REF!</v>
      </c>
      <c r="J740" s="58" t="e">
        <f>I740</f>
        <v>#REF!</v>
      </c>
      <c r="K740" s="368"/>
    </row>
    <row r="741" spans="1:12">
      <c r="A741" s="1">
        <f>'Programe Budget 2073-74'!A797</f>
        <v>2</v>
      </c>
      <c r="B741" s="11" t="str">
        <f>'Programe Budget 2073-74'!B797</f>
        <v>312802-3/4</v>
      </c>
      <c r="C741" s="33"/>
      <c r="D741" s="392" t="str">
        <f>'Programe Budget 2073-74'!D797</f>
        <v xml:space="preserve">कृषि प्रसार कार्यक्रम </v>
      </c>
      <c r="E741" s="34"/>
      <c r="F741" s="434"/>
      <c r="G741" s="34"/>
      <c r="H741" s="727"/>
      <c r="I741" s="34"/>
      <c r="J741" s="34"/>
      <c r="K741" s="218"/>
      <c r="L741" s="260" t="str">
        <f>'Programe Budget 2073-74'!Q797</f>
        <v>ना</v>
      </c>
    </row>
    <row r="742" spans="1:12">
      <c r="A742" s="8"/>
      <c r="B742" s="10"/>
      <c r="C742" s="31">
        <f>'Programe Budget 2073-74'!C798</f>
        <v>1</v>
      </c>
      <c r="D742" s="400" t="str">
        <f>'Programe Budget 2073-74'!D798</f>
        <v>जिल्ला कृषि विकास कार्यालय, ताप्लेजुङ्ग</v>
      </c>
      <c r="E742" s="34" t="e">
        <f>#REF!</f>
        <v>#REF!</v>
      </c>
      <c r="F742" s="434" t="e">
        <f>E742</f>
        <v>#REF!</v>
      </c>
      <c r="G742" s="30" t="e">
        <f t="shared" ref="G742:G806" si="71">SUM(F742/$F$817*100)</f>
        <v>#REF!</v>
      </c>
      <c r="H742" s="727">
        <v>95.62</v>
      </c>
      <c r="I742" s="30" t="e">
        <f t="shared" ref="I742:I805" si="72">SUM(G742*H742/100)</f>
        <v>#REF!</v>
      </c>
      <c r="J742" s="30"/>
      <c r="K742" s="367"/>
      <c r="L742" s="209" t="str">
        <f>'Programe Budget 2073-74'!Q798</f>
        <v>वि</v>
      </c>
    </row>
    <row r="743" spans="1:12">
      <c r="A743" s="10"/>
      <c r="B743" s="8"/>
      <c r="C743" s="31">
        <f>'Programe Budget 2073-74'!C799</f>
        <v>2</v>
      </c>
      <c r="D743" s="400" t="str">
        <f>'Programe Budget 2073-74'!D799</f>
        <v>जिल्ला कृषि विकास कार्यालय, पाँचथर</v>
      </c>
      <c r="E743" s="34" t="e">
        <f>#REF!</f>
        <v>#REF!</v>
      </c>
      <c r="F743" s="434" t="e">
        <f t="shared" ref="F743:F806" si="73">E743</f>
        <v>#REF!</v>
      </c>
      <c r="G743" s="30" t="e">
        <f t="shared" si="71"/>
        <v>#REF!</v>
      </c>
      <c r="H743" s="727">
        <v>100</v>
      </c>
      <c r="I743" s="34" t="e">
        <f t="shared" si="72"/>
        <v>#REF!</v>
      </c>
      <c r="J743" s="34"/>
      <c r="K743" s="218"/>
      <c r="L743" s="209" t="str">
        <f>'Programe Budget 2073-74'!Q799</f>
        <v>वि</v>
      </c>
    </row>
    <row r="744" spans="1:12">
      <c r="A744" s="10"/>
      <c r="B744" s="8"/>
      <c r="C744" s="31">
        <f>'Programe Budget 2073-74'!C800</f>
        <v>3</v>
      </c>
      <c r="D744" s="400" t="str">
        <f>'Programe Budget 2073-74'!D800</f>
        <v>जिल्ला कृषि विकास कार्यालय, इलाम</v>
      </c>
      <c r="E744" s="34" t="e">
        <f>#REF!</f>
        <v>#REF!</v>
      </c>
      <c r="F744" s="434" t="e">
        <f t="shared" si="73"/>
        <v>#REF!</v>
      </c>
      <c r="G744" s="30" t="e">
        <f t="shared" si="71"/>
        <v>#REF!</v>
      </c>
      <c r="H744" s="727">
        <v>100</v>
      </c>
      <c r="I744" s="34" t="e">
        <f t="shared" si="72"/>
        <v>#REF!</v>
      </c>
      <c r="J744" s="34"/>
      <c r="K744" s="378"/>
      <c r="L744" s="209" t="str">
        <f>'Programe Budget 2073-74'!Q800</f>
        <v>वि</v>
      </c>
    </row>
    <row r="745" spans="1:12">
      <c r="A745" s="10"/>
      <c r="B745" s="8"/>
      <c r="C745" s="31">
        <f>'Programe Budget 2073-74'!C801</f>
        <v>4</v>
      </c>
      <c r="D745" s="400" t="str">
        <f>'Programe Budget 2073-74'!D801</f>
        <v>जिल्ला कृषि विकास कार्यालय, झापा</v>
      </c>
      <c r="E745" s="34" t="e">
        <f>#REF!</f>
        <v>#REF!</v>
      </c>
      <c r="F745" s="434" t="e">
        <f t="shared" si="73"/>
        <v>#REF!</v>
      </c>
      <c r="G745" s="30" t="e">
        <f t="shared" si="71"/>
        <v>#REF!</v>
      </c>
      <c r="H745" s="727">
        <v>95.23</v>
      </c>
      <c r="I745" s="34" t="e">
        <f t="shared" si="72"/>
        <v>#REF!</v>
      </c>
      <c r="J745" s="34"/>
      <c r="K745" s="378"/>
      <c r="L745" s="209" t="str">
        <f>'Programe Budget 2073-74'!Q801</f>
        <v>वि</v>
      </c>
    </row>
    <row r="746" spans="1:12">
      <c r="A746" s="10"/>
      <c r="B746" s="8"/>
      <c r="C746" s="31">
        <f>'Programe Budget 2073-74'!C802</f>
        <v>5</v>
      </c>
      <c r="D746" s="400" t="str">
        <f>'Programe Budget 2073-74'!D802</f>
        <v>जिल्ला कृषि विकास कार्यालय, संखुवासभा</v>
      </c>
      <c r="E746" s="34" t="e">
        <f>#REF!</f>
        <v>#REF!</v>
      </c>
      <c r="F746" s="434" t="e">
        <f t="shared" si="73"/>
        <v>#REF!</v>
      </c>
      <c r="G746" s="30" t="e">
        <f t="shared" si="71"/>
        <v>#REF!</v>
      </c>
      <c r="H746" s="727">
        <v>86.37</v>
      </c>
      <c r="I746" s="34" t="e">
        <f t="shared" si="72"/>
        <v>#REF!</v>
      </c>
      <c r="J746" s="34"/>
      <c r="K746" s="378"/>
      <c r="L746" s="209" t="str">
        <f>'Programe Budget 2073-74'!Q802</f>
        <v>वि</v>
      </c>
    </row>
    <row r="747" spans="1:12">
      <c r="A747" s="10"/>
      <c r="B747" s="8"/>
      <c r="C747" s="31">
        <f>'Programe Budget 2073-74'!C803</f>
        <v>6</v>
      </c>
      <c r="D747" s="400" t="str">
        <f>'Programe Budget 2073-74'!D803</f>
        <v>जिल्ला कृषि विकास कार्यालय, तेह्रथुम</v>
      </c>
      <c r="E747" s="34" t="e">
        <f>#REF!</f>
        <v>#REF!</v>
      </c>
      <c r="F747" s="434" t="e">
        <f t="shared" si="73"/>
        <v>#REF!</v>
      </c>
      <c r="G747" s="30" t="e">
        <f t="shared" si="71"/>
        <v>#REF!</v>
      </c>
      <c r="H747" s="727">
        <v>74.739999999999995</v>
      </c>
      <c r="I747" s="34" t="e">
        <f t="shared" si="72"/>
        <v>#REF!</v>
      </c>
      <c r="J747" s="34"/>
      <c r="K747" s="378"/>
      <c r="L747" s="209" t="str">
        <f>'Programe Budget 2073-74'!Q803</f>
        <v>वि</v>
      </c>
    </row>
    <row r="748" spans="1:12">
      <c r="A748" s="10"/>
      <c r="B748" s="8"/>
      <c r="C748" s="31">
        <f>'Programe Budget 2073-74'!C804</f>
        <v>7</v>
      </c>
      <c r="D748" s="400" t="str">
        <f>'Programe Budget 2073-74'!D804</f>
        <v>जिल्ला कृषि विकास कार्यालय, धनकुटा</v>
      </c>
      <c r="E748" s="34" t="e">
        <f>#REF!</f>
        <v>#REF!</v>
      </c>
      <c r="F748" s="434" t="e">
        <f t="shared" si="73"/>
        <v>#REF!</v>
      </c>
      <c r="G748" s="30" t="e">
        <f t="shared" si="71"/>
        <v>#REF!</v>
      </c>
      <c r="H748" s="727">
        <v>89.47</v>
      </c>
      <c r="I748" s="34" t="e">
        <f t="shared" si="72"/>
        <v>#REF!</v>
      </c>
      <c r="J748" s="34"/>
      <c r="K748" s="378"/>
      <c r="L748" s="209" t="str">
        <f>'Programe Budget 2073-74'!Q804</f>
        <v>वि</v>
      </c>
    </row>
    <row r="749" spans="1:12">
      <c r="A749" s="10"/>
      <c r="B749" s="8"/>
      <c r="C749" s="31">
        <f>'Programe Budget 2073-74'!C805</f>
        <v>8</v>
      </c>
      <c r="D749" s="400" t="str">
        <f>'Programe Budget 2073-74'!D805</f>
        <v>जिल्ला कृषि विकास कार्यालय, सुनसरी</v>
      </c>
      <c r="E749" s="34" t="e">
        <f>#REF!</f>
        <v>#REF!</v>
      </c>
      <c r="F749" s="434" t="e">
        <f t="shared" si="73"/>
        <v>#REF!</v>
      </c>
      <c r="G749" s="30" t="e">
        <f t="shared" si="71"/>
        <v>#REF!</v>
      </c>
      <c r="H749" s="727">
        <v>80</v>
      </c>
      <c r="I749" s="34" t="e">
        <f t="shared" si="72"/>
        <v>#REF!</v>
      </c>
      <c r="J749" s="34"/>
      <c r="K749" s="378"/>
      <c r="L749" s="209" t="str">
        <f>'Programe Budget 2073-74'!Q805</f>
        <v>वि</v>
      </c>
    </row>
    <row r="750" spans="1:12">
      <c r="A750" s="10"/>
      <c r="B750" s="8"/>
      <c r="C750" s="31">
        <f>'Programe Budget 2073-74'!C806</f>
        <v>9</v>
      </c>
      <c r="D750" s="400" t="str">
        <f>'Programe Budget 2073-74'!D806</f>
        <v>जिल्ला कृषि विकास कार्यालय, मोरङ्ग</v>
      </c>
      <c r="E750" s="34" t="e">
        <f>#REF!</f>
        <v>#REF!</v>
      </c>
      <c r="F750" s="434" t="e">
        <f t="shared" si="73"/>
        <v>#REF!</v>
      </c>
      <c r="G750" s="30" t="e">
        <f t="shared" si="71"/>
        <v>#REF!</v>
      </c>
      <c r="H750" s="727">
        <v>100</v>
      </c>
      <c r="I750" s="34" t="e">
        <f t="shared" si="72"/>
        <v>#REF!</v>
      </c>
      <c r="J750" s="34"/>
      <c r="K750" s="378"/>
      <c r="L750" s="209" t="str">
        <f>'Programe Budget 2073-74'!Q806</f>
        <v>वि</v>
      </c>
    </row>
    <row r="751" spans="1:12">
      <c r="A751" s="10"/>
      <c r="B751" s="8"/>
      <c r="C751" s="31">
        <f>'Programe Budget 2073-74'!C807</f>
        <v>10</v>
      </c>
      <c r="D751" s="400" t="str">
        <f>'Programe Budget 2073-74'!D807</f>
        <v>जिल्ला कृषि विकास कार्यालय, भोजपुर</v>
      </c>
      <c r="E751" s="34" t="e">
        <f>#REF!</f>
        <v>#REF!</v>
      </c>
      <c r="F751" s="434" t="e">
        <f t="shared" si="73"/>
        <v>#REF!</v>
      </c>
      <c r="G751" s="30" t="e">
        <f t="shared" si="71"/>
        <v>#REF!</v>
      </c>
      <c r="H751" s="727">
        <v>87.9</v>
      </c>
      <c r="I751" s="34" t="e">
        <f t="shared" si="72"/>
        <v>#REF!</v>
      </c>
      <c r="J751" s="34"/>
      <c r="K751" s="378"/>
      <c r="L751" s="209" t="str">
        <f>'Programe Budget 2073-74'!Q807</f>
        <v>वि</v>
      </c>
    </row>
    <row r="752" spans="1:12">
      <c r="A752" s="10"/>
      <c r="B752" s="8"/>
      <c r="C752" s="31">
        <f>'Programe Budget 2073-74'!C808</f>
        <v>11</v>
      </c>
      <c r="D752" s="400" t="str">
        <f>'Programe Budget 2073-74'!D808</f>
        <v>जिल्ला कृषि विकास कार्यालय, सोलुखुम्बु</v>
      </c>
      <c r="E752" s="34" t="e">
        <f>#REF!</f>
        <v>#REF!</v>
      </c>
      <c r="F752" s="434" t="e">
        <f t="shared" si="73"/>
        <v>#REF!</v>
      </c>
      <c r="G752" s="30" t="e">
        <f t="shared" si="71"/>
        <v>#REF!</v>
      </c>
      <c r="H752" s="727">
        <v>86.96</v>
      </c>
      <c r="I752" s="34" t="e">
        <f t="shared" si="72"/>
        <v>#REF!</v>
      </c>
      <c r="J752" s="34"/>
      <c r="K752" s="378"/>
      <c r="L752" s="209" t="str">
        <f>'Programe Budget 2073-74'!Q808</f>
        <v>वि</v>
      </c>
    </row>
    <row r="753" spans="1:12">
      <c r="A753" s="10"/>
      <c r="B753" s="8"/>
      <c r="C753" s="31">
        <f>'Programe Budget 2073-74'!C809</f>
        <v>12</v>
      </c>
      <c r="D753" s="400" t="str">
        <f>'Programe Budget 2073-74'!D809</f>
        <v>जिल्ला कृषि विकास कार्यालय, ओखलढुङ्गा</v>
      </c>
      <c r="E753" s="34" t="e">
        <f>#REF!</f>
        <v>#REF!</v>
      </c>
      <c r="F753" s="434" t="e">
        <f t="shared" si="73"/>
        <v>#REF!</v>
      </c>
      <c r="G753" s="30" t="e">
        <f t="shared" si="71"/>
        <v>#REF!</v>
      </c>
      <c r="H753" s="727">
        <v>85.86</v>
      </c>
      <c r="I753" s="34" t="e">
        <f t="shared" si="72"/>
        <v>#REF!</v>
      </c>
      <c r="J753" s="34"/>
      <c r="K753" s="378"/>
      <c r="L753" s="209" t="str">
        <f>'Programe Budget 2073-74'!Q809</f>
        <v>वि</v>
      </c>
    </row>
    <row r="754" spans="1:12">
      <c r="A754" s="10"/>
      <c r="B754" s="8"/>
      <c r="C754" s="31">
        <f>'Programe Budget 2073-74'!C810</f>
        <v>13</v>
      </c>
      <c r="D754" s="400" t="str">
        <f>'Programe Budget 2073-74'!D810</f>
        <v>जिल्ला कृषि विकास कार्यालय, खोटाङ्ग</v>
      </c>
      <c r="E754" s="34" t="e">
        <f>#REF!</f>
        <v>#REF!</v>
      </c>
      <c r="F754" s="434" t="e">
        <f t="shared" si="73"/>
        <v>#REF!</v>
      </c>
      <c r="G754" s="30" t="e">
        <f t="shared" si="71"/>
        <v>#REF!</v>
      </c>
      <c r="H754" s="727">
        <v>100</v>
      </c>
      <c r="I754" s="34" t="e">
        <f t="shared" si="72"/>
        <v>#REF!</v>
      </c>
      <c r="J754" s="34"/>
      <c r="K754" s="378"/>
      <c r="L754" s="209" t="str">
        <f>'Programe Budget 2073-74'!Q810</f>
        <v>वि</v>
      </c>
    </row>
    <row r="755" spans="1:12">
      <c r="A755" s="10"/>
      <c r="B755" s="8"/>
      <c r="C755" s="31">
        <f>'Programe Budget 2073-74'!C811</f>
        <v>14</v>
      </c>
      <c r="D755" s="400" t="str">
        <f>'Programe Budget 2073-74'!D811</f>
        <v>जिल्ला कृषि विकास कार्यालय, सिराहा</v>
      </c>
      <c r="E755" s="34" t="e">
        <f>#REF!</f>
        <v>#REF!</v>
      </c>
      <c r="F755" s="434" t="e">
        <f t="shared" si="73"/>
        <v>#REF!</v>
      </c>
      <c r="G755" s="30" t="e">
        <f t="shared" si="71"/>
        <v>#REF!</v>
      </c>
      <c r="H755" s="727">
        <v>100</v>
      </c>
      <c r="I755" s="34" t="e">
        <f t="shared" si="72"/>
        <v>#REF!</v>
      </c>
      <c r="J755" s="34"/>
      <c r="K755" s="378"/>
      <c r="L755" s="209" t="str">
        <f>'Programe Budget 2073-74'!Q811</f>
        <v>वि</v>
      </c>
    </row>
    <row r="756" spans="1:12">
      <c r="A756" s="10"/>
      <c r="B756" s="8"/>
      <c r="C756" s="31">
        <f>'Programe Budget 2073-74'!C812</f>
        <v>15</v>
      </c>
      <c r="D756" s="400" t="str">
        <f>'Programe Budget 2073-74'!D812</f>
        <v>जिल्ला कृषि विकास कार्यालय, सप्तरी</v>
      </c>
      <c r="E756" s="34" t="e">
        <f>#REF!</f>
        <v>#REF!</v>
      </c>
      <c r="F756" s="434" t="e">
        <f t="shared" si="73"/>
        <v>#REF!</v>
      </c>
      <c r="G756" s="30" t="e">
        <f t="shared" si="71"/>
        <v>#REF!</v>
      </c>
      <c r="H756" s="727">
        <v>100</v>
      </c>
      <c r="I756" s="34" t="e">
        <f t="shared" si="72"/>
        <v>#REF!</v>
      </c>
      <c r="J756" s="34"/>
      <c r="K756" s="378"/>
      <c r="L756" s="209" t="str">
        <f>'Programe Budget 2073-74'!Q812</f>
        <v>वि</v>
      </c>
    </row>
    <row r="757" spans="1:12">
      <c r="A757" s="10"/>
      <c r="B757" s="8"/>
      <c r="C757" s="31">
        <f>'Programe Budget 2073-74'!C813</f>
        <v>16</v>
      </c>
      <c r="D757" s="400" t="str">
        <f>'Programe Budget 2073-74'!D813</f>
        <v>जिल्ला कृषि विकास कार्यालय, उदयपुर</v>
      </c>
      <c r="E757" s="34" t="e">
        <f>#REF!</f>
        <v>#REF!</v>
      </c>
      <c r="F757" s="434" t="e">
        <f t="shared" si="73"/>
        <v>#REF!</v>
      </c>
      <c r="G757" s="30" t="e">
        <f t="shared" si="71"/>
        <v>#REF!</v>
      </c>
      <c r="H757" s="727">
        <v>100</v>
      </c>
      <c r="I757" s="34" t="e">
        <f t="shared" si="72"/>
        <v>#REF!</v>
      </c>
      <c r="J757" s="34"/>
      <c r="K757" s="378"/>
      <c r="L757" s="209" t="str">
        <f>'Programe Budget 2073-74'!Q813</f>
        <v>वि</v>
      </c>
    </row>
    <row r="758" spans="1:12">
      <c r="A758" s="10"/>
      <c r="B758" s="8"/>
      <c r="C758" s="31">
        <f>'Programe Budget 2073-74'!C814</f>
        <v>17</v>
      </c>
      <c r="D758" s="400" t="str">
        <f>'Programe Budget 2073-74'!D814</f>
        <v>जिल्ला कृषि विकास कार्यालय, र्सलाही</v>
      </c>
      <c r="E758" s="34" t="e">
        <f>#REF!</f>
        <v>#REF!</v>
      </c>
      <c r="F758" s="434" t="e">
        <f t="shared" si="73"/>
        <v>#REF!</v>
      </c>
      <c r="G758" s="30" t="e">
        <f t="shared" si="71"/>
        <v>#REF!</v>
      </c>
      <c r="H758" s="727">
        <v>73</v>
      </c>
      <c r="I758" s="34" t="e">
        <f>SUM(G758*H758/100)</f>
        <v>#REF!</v>
      </c>
      <c r="J758" s="34"/>
      <c r="K758" s="378"/>
      <c r="L758" s="209" t="str">
        <f>'Programe Budget 2073-74'!Q814</f>
        <v>का</v>
      </c>
    </row>
    <row r="759" spans="1:12">
      <c r="A759" s="10"/>
      <c r="B759" s="8"/>
      <c r="C759" s="31">
        <f>'Programe Budget 2073-74'!C815</f>
        <v>18</v>
      </c>
      <c r="D759" s="400" t="str">
        <f>'Programe Budget 2073-74'!D815</f>
        <v>जिल्ला कृषि विकास कार्यालय, महोत्तरी</v>
      </c>
      <c r="E759" s="34" t="e">
        <f>#REF!</f>
        <v>#REF!</v>
      </c>
      <c r="F759" s="434" t="e">
        <f t="shared" si="73"/>
        <v>#REF!</v>
      </c>
      <c r="G759" s="30" t="e">
        <f t="shared" si="71"/>
        <v>#REF!</v>
      </c>
      <c r="H759" s="727">
        <v>100</v>
      </c>
      <c r="I759" s="34" t="e">
        <f t="shared" si="72"/>
        <v>#REF!</v>
      </c>
      <c r="J759" s="34"/>
      <c r="K759" s="378"/>
      <c r="L759" s="209" t="str">
        <f>'Programe Budget 2073-74'!Q815</f>
        <v>का</v>
      </c>
    </row>
    <row r="760" spans="1:12">
      <c r="A760" s="10"/>
      <c r="B760" s="8"/>
      <c r="C760" s="31">
        <f>'Programe Budget 2073-74'!C816</f>
        <v>19</v>
      </c>
      <c r="D760" s="400" t="str">
        <f>'Programe Budget 2073-74'!D816</f>
        <v>जिल्ला कृषि विकास कार्यालय, धनुषा</v>
      </c>
      <c r="E760" s="34" t="e">
        <f>#REF!</f>
        <v>#REF!</v>
      </c>
      <c r="F760" s="434" t="e">
        <f t="shared" si="73"/>
        <v>#REF!</v>
      </c>
      <c r="G760" s="30" t="e">
        <f t="shared" si="71"/>
        <v>#REF!</v>
      </c>
      <c r="H760" s="727">
        <v>99.6</v>
      </c>
      <c r="I760" s="34" t="e">
        <f t="shared" si="72"/>
        <v>#REF!</v>
      </c>
      <c r="J760" s="34"/>
      <c r="K760" s="378"/>
      <c r="L760" s="209" t="str">
        <f>'Programe Budget 2073-74'!Q816</f>
        <v>का</v>
      </c>
    </row>
    <row r="761" spans="1:12">
      <c r="A761" s="10"/>
      <c r="B761" s="8"/>
      <c r="C761" s="31">
        <f>'Programe Budget 2073-74'!C817</f>
        <v>20</v>
      </c>
      <c r="D761" s="400" t="str">
        <f>'Programe Budget 2073-74'!D817</f>
        <v>जिल्ला कृषि विकास कार्यालय, दोलखा</v>
      </c>
      <c r="E761" s="34" t="e">
        <f>#REF!</f>
        <v>#REF!</v>
      </c>
      <c r="F761" s="434" t="e">
        <f t="shared" si="73"/>
        <v>#REF!</v>
      </c>
      <c r="G761" s="30" t="e">
        <f t="shared" si="71"/>
        <v>#REF!</v>
      </c>
      <c r="H761" s="727">
        <v>100</v>
      </c>
      <c r="I761" s="34" t="e">
        <f t="shared" si="72"/>
        <v>#REF!</v>
      </c>
      <c r="J761" s="34"/>
      <c r="K761" s="378"/>
      <c r="L761" s="209" t="str">
        <f>'Programe Budget 2073-74'!Q817</f>
        <v>का</v>
      </c>
    </row>
    <row r="762" spans="1:12">
      <c r="A762" s="10"/>
      <c r="B762" s="8"/>
      <c r="C762" s="31">
        <f>'Programe Budget 2073-74'!C818</f>
        <v>21</v>
      </c>
      <c r="D762" s="400" t="str">
        <f>'Programe Budget 2073-74'!D818</f>
        <v>जिल्ला कृषि विकास कार्यालय, रामेछाप</v>
      </c>
      <c r="E762" s="34" t="e">
        <f>#REF!</f>
        <v>#REF!</v>
      </c>
      <c r="F762" s="434" t="e">
        <f t="shared" si="73"/>
        <v>#REF!</v>
      </c>
      <c r="G762" s="30" t="e">
        <f t="shared" si="71"/>
        <v>#REF!</v>
      </c>
      <c r="H762" s="727">
        <v>85.5</v>
      </c>
      <c r="I762" s="34" t="e">
        <f t="shared" si="72"/>
        <v>#REF!</v>
      </c>
      <c r="J762" s="34"/>
      <c r="K762" s="378"/>
      <c r="L762" s="209" t="str">
        <f>'Programe Budget 2073-74'!Q818</f>
        <v>का</v>
      </c>
    </row>
    <row r="763" spans="1:12">
      <c r="A763" s="10"/>
      <c r="B763" s="8"/>
      <c r="C763" s="31">
        <f>'Programe Budget 2073-74'!C819</f>
        <v>22</v>
      </c>
      <c r="D763" s="400" t="str">
        <f>'Programe Budget 2073-74'!D819</f>
        <v>जिल्ला कृषि विकास कार्यालय, सिन्धुली</v>
      </c>
      <c r="E763" s="34" t="e">
        <f>#REF!</f>
        <v>#REF!</v>
      </c>
      <c r="F763" s="434" t="e">
        <f t="shared" si="73"/>
        <v>#REF!</v>
      </c>
      <c r="G763" s="30" t="e">
        <f t="shared" si="71"/>
        <v>#REF!</v>
      </c>
      <c r="H763" s="727">
        <v>98.5</v>
      </c>
      <c r="I763" s="34" t="e">
        <f t="shared" si="72"/>
        <v>#REF!</v>
      </c>
      <c r="J763" s="34"/>
      <c r="K763" s="378"/>
      <c r="L763" s="209" t="str">
        <f>'Programe Budget 2073-74'!Q819</f>
        <v>का</v>
      </c>
    </row>
    <row r="764" spans="1:12">
      <c r="A764" s="7"/>
      <c r="B764" s="7"/>
      <c r="C764" s="31">
        <f>'Programe Budget 2073-74'!C820</f>
        <v>23</v>
      </c>
      <c r="D764" s="400" t="str">
        <f>'Programe Budget 2073-74'!D820</f>
        <v>जिल्ला कृषि विकास कार्यालय, बारा</v>
      </c>
      <c r="E764" s="34" t="e">
        <f>#REF!</f>
        <v>#REF!</v>
      </c>
      <c r="F764" s="434" t="e">
        <f t="shared" si="73"/>
        <v>#REF!</v>
      </c>
      <c r="G764" s="30" t="e">
        <f t="shared" si="71"/>
        <v>#REF!</v>
      </c>
      <c r="H764" s="727">
        <v>100</v>
      </c>
      <c r="I764" s="34" t="e">
        <f t="shared" si="72"/>
        <v>#REF!</v>
      </c>
      <c r="J764" s="34"/>
      <c r="K764" s="378"/>
      <c r="L764" s="209" t="str">
        <f>'Programe Budget 2073-74'!Q820</f>
        <v>का</v>
      </c>
    </row>
    <row r="765" spans="1:12">
      <c r="A765" s="10"/>
      <c r="B765" s="8"/>
      <c r="C765" s="31">
        <f>'Programe Budget 2073-74'!C821</f>
        <v>24</v>
      </c>
      <c r="D765" s="400" t="str">
        <f>'Programe Budget 2073-74'!D821</f>
        <v>जिल्ला कृषि विकास कार्यालय, पर्सा</v>
      </c>
      <c r="E765" s="34" t="e">
        <f>#REF!</f>
        <v>#REF!</v>
      </c>
      <c r="F765" s="434" t="e">
        <f t="shared" si="73"/>
        <v>#REF!</v>
      </c>
      <c r="G765" s="30" t="e">
        <f t="shared" si="71"/>
        <v>#REF!</v>
      </c>
      <c r="H765" s="727">
        <v>88.3</v>
      </c>
      <c r="I765" s="34" t="e">
        <f t="shared" si="72"/>
        <v>#REF!</v>
      </c>
      <c r="J765" s="34"/>
      <c r="K765" s="378"/>
      <c r="L765" s="209" t="str">
        <f>'Programe Budget 2073-74'!Q821</f>
        <v>का</v>
      </c>
    </row>
    <row r="766" spans="1:12">
      <c r="A766" s="10"/>
      <c r="B766" s="8"/>
      <c r="C766" s="31">
        <f>'Programe Budget 2073-74'!C822</f>
        <v>25</v>
      </c>
      <c r="D766" s="400" t="str">
        <f>'Programe Budget 2073-74'!D822</f>
        <v xml:space="preserve">जिल्ला कृषि विकास कार्यालय, रौतहट </v>
      </c>
      <c r="E766" s="34" t="e">
        <f>#REF!</f>
        <v>#REF!</v>
      </c>
      <c r="F766" s="434" t="e">
        <f t="shared" si="73"/>
        <v>#REF!</v>
      </c>
      <c r="G766" s="30" t="e">
        <f t="shared" si="71"/>
        <v>#REF!</v>
      </c>
      <c r="H766" s="727">
        <v>99.2</v>
      </c>
      <c r="I766" s="34" t="e">
        <f t="shared" si="72"/>
        <v>#REF!</v>
      </c>
      <c r="J766" s="34"/>
      <c r="K766" s="378"/>
      <c r="L766" s="209" t="str">
        <f>'Programe Budget 2073-74'!Q822</f>
        <v>का</v>
      </c>
    </row>
    <row r="767" spans="1:12">
      <c r="A767" s="10"/>
      <c r="B767" s="8"/>
      <c r="C767" s="31">
        <f>'Programe Budget 2073-74'!C823</f>
        <v>26</v>
      </c>
      <c r="D767" s="400" t="str">
        <f>'Programe Budget 2073-74'!D823</f>
        <v>जिल्ला कृषि विकास कार्यालय, मकवानपुर</v>
      </c>
      <c r="E767" s="34" t="e">
        <f>#REF!</f>
        <v>#REF!</v>
      </c>
      <c r="F767" s="434" t="e">
        <f t="shared" si="73"/>
        <v>#REF!</v>
      </c>
      <c r="G767" s="30" t="e">
        <f t="shared" si="71"/>
        <v>#REF!</v>
      </c>
      <c r="H767" s="727">
        <v>96.3</v>
      </c>
      <c r="I767" s="34" t="e">
        <f t="shared" si="72"/>
        <v>#REF!</v>
      </c>
      <c r="J767" s="34"/>
      <c r="K767" s="378"/>
      <c r="L767" s="209" t="str">
        <f>'Programe Budget 2073-74'!Q823</f>
        <v>का</v>
      </c>
    </row>
    <row r="768" spans="1:12">
      <c r="A768" s="10"/>
      <c r="B768" s="8"/>
      <c r="C768" s="31">
        <f>'Programe Budget 2073-74'!C824</f>
        <v>27</v>
      </c>
      <c r="D768" s="400" t="str">
        <f>'Programe Budget 2073-74'!D824</f>
        <v>जिल्ला कृषि विकास कार्यालय, चितवन</v>
      </c>
      <c r="E768" s="34" t="e">
        <f>#REF!</f>
        <v>#REF!</v>
      </c>
      <c r="F768" s="434" t="e">
        <f t="shared" si="73"/>
        <v>#REF!</v>
      </c>
      <c r="G768" s="30" t="e">
        <f t="shared" si="71"/>
        <v>#REF!</v>
      </c>
      <c r="H768" s="727">
        <v>95</v>
      </c>
      <c r="I768" s="34" t="e">
        <f t="shared" si="72"/>
        <v>#REF!</v>
      </c>
      <c r="J768" s="34"/>
      <c r="K768" s="378"/>
      <c r="L768" s="209" t="str">
        <f>'Programe Budget 2073-74'!Q824</f>
        <v>का</v>
      </c>
    </row>
    <row r="769" spans="1:12">
      <c r="A769" s="10"/>
      <c r="B769" s="8"/>
      <c r="C769" s="31">
        <f>'Programe Budget 2073-74'!C825</f>
        <v>28</v>
      </c>
      <c r="D769" s="400" t="str">
        <f>'Programe Budget 2073-74'!D825</f>
        <v>जिल्ला कृषि विकास कार्यालय, रसुवा</v>
      </c>
      <c r="E769" s="34" t="e">
        <f>#REF!</f>
        <v>#REF!</v>
      </c>
      <c r="F769" s="434" t="e">
        <f t="shared" si="73"/>
        <v>#REF!</v>
      </c>
      <c r="G769" s="30" t="e">
        <f t="shared" si="71"/>
        <v>#REF!</v>
      </c>
      <c r="H769" s="727">
        <v>90</v>
      </c>
      <c r="I769" s="34" t="e">
        <f t="shared" si="72"/>
        <v>#REF!</v>
      </c>
      <c r="J769" s="34"/>
      <c r="K769" s="378"/>
      <c r="L769" s="209" t="str">
        <f>'Programe Budget 2073-74'!Q825</f>
        <v>का</v>
      </c>
    </row>
    <row r="770" spans="1:12">
      <c r="A770" s="10"/>
      <c r="B770" s="8"/>
      <c r="C770" s="31">
        <f>'Programe Budget 2073-74'!C826</f>
        <v>29</v>
      </c>
      <c r="D770" s="400" t="str">
        <f>'Programe Budget 2073-74'!D826</f>
        <v>जिल्ला कृषि विकास कार्यालय, धादिङ्ग</v>
      </c>
      <c r="E770" s="34" t="e">
        <f>#REF!</f>
        <v>#REF!</v>
      </c>
      <c r="F770" s="434" t="e">
        <f t="shared" si="73"/>
        <v>#REF!</v>
      </c>
      <c r="G770" s="30" t="e">
        <f t="shared" si="71"/>
        <v>#REF!</v>
      </c>
      <c r="H770" s="727">
        <v>88</v>
      </c>
      <c r="I770" s="34" t="e">
        <f t="shared" si="72"/>
        <v>#REF!</v>
      </c>
      <c r="J770" s="34"/>
      <c r="K770" s="378"/>
      <c r="L770" s="209" t="str">
        <f>'Programe Budget 2073-74'!Q826</f>
        <v>का</v>
      </c>
    </row>
    <row r="771" spans="1:12">
      <c r="A771" s="10"/>
      <c r="B771" s="8"/>
      <c r="C771" s="31">
        <f>'Programe Budget 2073-74'!C827</f>
        <v>30</v>
      </c>
      <c r="D771" s="400" t="str">
        <f>'Programe Budget 2073-74'!D827</f>
        <v>जिल्ला कृषि विकास कार्यालय, नुवाकोट</v>
      </c>
      <c r="E771" s="34" t="e">
        <f>#REF!</f>
        <v>#REF!</v>
      </c>
      <c r="F771" s="434" t="e">
        <f t="shared" si="73"/>
        <v>#REF!</v>
      </c>
      <c r="G771" s="30" t="e">
        <f t="shared" si="71"/>
        <v>#REF!</v>
      </c>
      <c r="H771" s="727">
        <v>100</v>
      </c>
      <c r="I771" s="34" t="e">
        <f t="shared" si="72"/>
        <v>#REF!</v>
      </c>
      <c r="J771" s="34"/>
      <c r="K771" s="378"/>
      <c r="L771" s="209" t="str">
        <f>'Programe Budget 2073-74'!Q827</f>
        <v>का</v>
      </c>
    </row>
    <row r="772" spans="1:12">
      <c r="A772" s="10"/>
      <c r="B772" s="8"/>
      <c r="C772" s="31">
        <f>'Programe Budget 2073-74'!C828</f>
        <v>31</v>
      </c>
      <c r="D772" s="400" t="str">
        <f>'Programe Budget 2073-74'!D828</f>
        <v>जिल्ला कृषि विकास कार्यालय, सिन्धुपाल्चोक</v>
      </c>
      <c r="E772" s="34" t="e">
        <f>#REF!</f>
        <v>#REF!</v>
      </c>
      <c r="F772" s="434" t="e">
        <f t="shared" si="73"/>
        <v>#REF!</v>
      </c>
      <c r="G772" s="30" t="e">
        <f t="shared" si="71"/>
        <v>#REF!</v>
      </c>
      <c r="H772" s="727">
        <v>100</v>
      </c>
      <c r="I772" s="34" t="e">
        <f t="shared" si="72"/>
        <v>#REF!</v>
      </c>
      <c r="J772" s="34"/>
      <c r="K772" s="378"/>
      <c r="L772" s="209" t="str">
        <f>'Programe Budget 2073-74'!Q828</f>
        <v>का</v>
      </c>
    </row>
    <row r="773" spans="1:12">
      <c r="A773" s="10"/>
      <c r="B773" s="8"/>
      <c r="C773" s="31">
        <f>'Programe Budget 2073-74'!C829</f>
        <v>32</v>
      </c>
      <c r="D773" s="400" t="str">
        <f>'Programe Budget 2073-74'!D829</f>
        <v>जिल्ला कृषि विकास कार्यालय, काभ्रेपलाञ्चोक</v>
      </c>
      <c r="E773" s="34" t="e">
        <f>#REF!</f>
        <v>#REF!</v>
      </c>
      <c r="F773" s="434" t="e">
        <f t="shared" si="73"/>
        <v>#REF!</v>
      </c>
      <c r="G773" s="30" t="e">
        <f t="shared" si="71"/>
        <v>#REF!</v>
      </c>
      <c r="H773" s="727">
        <v>97</v>
      </c>
      <c r="I773" s="34" t="e">
        <f t="shared" si="72"/>
        <v>#REF!</v>
      </c>
      <c r="J773" s="34"/>
      <c r="K773" s="378"/>
      <c r="L773" s="209" t="str">
        <f>'Programe Budget 2073-74'!Q829</f>
        <v>का</v>
      </c>
    </row>
    <row r="774" spans="1:12">
      <c r="A774" s="10"/>
      <c r="B774" s="8"/>
      <c r="C774" s="31">
        <f>'Programe Budget 2073-74'!C830</f>
        <v>33</v>
      </c>
      <c r="D774" s="400" t="str">
        <f>'Programe Budget 2073-74'!D830</f>
        <v>जिल्ला कृषि विकास कार्यालय, काठमाण्डौं</v>
      </c>
      <c r="E774" s="34" t="e">
        <f>#REF!</f>
        <v>#REF!</v>
      </c>
      <c r="F774" s="434" t="e">
        <f t="shared" si="73"/>
        <v>#REF!</v>
      </c>
      <c r="G774" s="30" t="e">
        <f t="shared" si="71"/>
        <v>#REF!</v>
      </c>
      <c r="H774" s="727">
        <v>68</v>
      </c>
      <c r="I774" s="34" t="e">
        <f t="shared" si="72"/>
        <v>#REF!</v>
      </c>
      <c r="J774" s="34"/>
      <c r="K774" s="378"/>
      <c r="L774" s="209" t="str">
        <f>'Programe Budget 2073-74'!Q830</f>
        <v>का</v>
      </c>
    </row>
    <row r="775" spans="1:12">
      <c r="A775" s="10"/>
      <c r="B775" s="8"/>
      <c r="C775" s="31">
        <f>'Programe Budget 2073-74'!C831</f>
        <v>34</v>
      </c>
      <c r="D775" s="400" t="str">
        <f>'Programe Budget 2073-74'!D831</f>
        <v>जिल्ला कृषि विकास कार्यालय, ललितपुर</v>
      </c>
      <c r="E775" s="34" t="e">
        <f>#REF!</f>
        <v>#REF!</v>
      </c>
      <c r="F775" s="434" t="e">
        <f t="shared" si="73"/>
        <v>#REF!</v>
      </c>
      <c r="G775" s="30" t="e">
        <f t="shared" si="71"/>
        <v>#REF!</v>
      </c>
      <c r="H775" s="727">
        <v>100</v>
      </c>
      <c r="I775" s="34" t="e">
        <f t="shared" si="72"/>
        <v>#REF!</v>
      </c>
      <c r="J775" s="34"/>
      <c r="K775" s="378"/>
      <c r="L775" s="209" t="str">
        <f>'Programe Budget 2073-74'!Q831</f>
        <v>का</v>
      </c>
    </row>
    <row r="776" spans="1:12">
      <c r="A776" s="10"/>
      <c r="B776" s="8"/>
      <c r="C776" s="31">
        <f>'Programe Budget 2073-74'!C832</f>
        <v>35</v>
      </c>
      <c r="D776" s="400" t="str">
        <f>'Programe Budget 2073-74'!D832</f>
        <v>जिल्ला कृषि विकास कार्यालय, भक्तपुर</v>
      </c>
      <c r="E776" s="34" t="e">
        <f>#REF!</f>
        <v>#REF!</v>
      </c>
      <c r="F776" s="434" t="e">
        <f t="shared" si="73"/>
        <v>#REF!</v>
      </c>
      <c r="G776" s="30" t="e">
        <f t="shared" si="71"/>
        <v>#REF!</v>
      </c>
      <c r="H776" s="727">
        <v>60</v>
      </c>
      <c r="I776" s="34" t="e">
        <f t="shared" si="72"/>
        <v>#REF!</v>
      </c>
      <c r="J776" s="34"/>
      <c r="K776" s="378"/>
      <c r="L776" s="209" t="str">
        <f>'Programe Budget 2073-74'!Q832</f>
        <v>का</v>
      </c>
    </row>
    <row r="777" spans="1:12">
      <c r="A777" s="10"/>
      <c r="B777" s="8"/>
      <c r="C777" s="31">
        <f>'Programe Budget 2073-74'!C833</f>
        <v>36</v>
      </c>
      <c r="D777" s="400" t="str">
        <f>'Programe Budget 2073-74'!D833</f>
        <v>जिल्ला कृषि विकास कार्यालय, कास्की</v>
      </c>
      <c r="E777" s="34" t="e">
        <f>#REF!</f>
        <v>#REF!</v>
      </c>
      <c r="F777" s="434" t="e">
        <f t="shared" si="73"/>
        <v>#REF!</v>
      </c>
      <c r="G777" s="30" t="e">
        <f t="shared" si="71"/>
        <v>#REF!</v>
      </c>
      <c r="H777" s="727">
        <v>86.3</v>
      </c>
      <c r="I777" s="34" t="e">
        <f t="shared" si="72"/>
        <v>#REF!</v>
      </c>
      <c r="J777" s="34"/>
      <c r="K777" s="378"/>
      <c r="L777" s="209" t="str">
        <f>'Programe Budget 2073-74'!Q833</f>
        <v>प</v>
      </c>
    </row>
    <row r="778" spans="1:12">
      <c r="A778" s="10"/>
      <c r="B778" s="8"/>
      <c r="C778" s="31">
        <f>'Programe Budget 2073-74'!C834</f>
        <v>37</v>
      </c>
      <c r="D778" s="400" t="str">
        <f>'Programe Budget 2073-74'!D834</f>
        <v>जिल्ला कृषि विकास कार्यालय, लमजुङ्ग</v>
      </c>
      <c r="E778" s="34" t="e">
        <f>#REF!</f>
        <v>#REF!</v>
      </c>
      <c r="F778" s="434" t="e">
        <f t="shared" si="73"/>
        <v>#REF!</v>
      </c>
      <c r="G778" s="30" t="e">
        <f t="shared" si="71"/>
        <v>#REF!</v>
      </c>
      <c r="H778" s="727">
        <v>98</v>
      </c>
      <c r="I778" s="34" t="e">
        <f t="shared" si="72"/>
        <v>#REF!</v>
      </c>
      <c r="J778" s="34"/>
      <c r="K778" s="378"/>
      <c r="L778" s="209" t="str">
        <f>'Programe Budget 2073-74'!Q834</f>
        <v>प</v>
      </c>
    </row>
    <row r="779" spans="1:12">
      <c r="A779" s="10"/>
      <c r="B779" s="8"/>
      <c r="C779" s="31">
        <f>'Programe Budget 2073-74'!C835</f>
        <v>38</v>
      </c>
      <c r="D779" s="400" t="str">
        <f>'Programe Budget 2073-74'!D835</f>
        <v>जिल्ला कृषि विकास कार्यालय, मनाङ्ग</v>
      </c>
      <c r="E779" s="34" t="e">
        <f>#REF!</f>
        <v>#REF!</v>
      </c>
      <c r="F779" s="434" t="e">
        <f t="shared" si="73"/>
        <v>#REF!</v>
      </c>
      <c r="G779" s="30" t="e">
        <f t="shared" si="71"/>
        <v>#REF!</v>
      </c>
      <c r="H779" s="727">
        <v>99</v>
      </c>
      <c r="I779" s="34" t="e">
        <f t="shared" si="72"/>
        <v>#REF!</v>
      </c>
      <c r="J779" s="34"/>
      <c r="K779" s="378"/>
      <c r="L779" s="209" t="str">
        <f>'Programe Budget 2073-74'!Q835</f>
        <v>प</v>
      </c>
    </row>
    <row r="780" spans="1:12">
      <c r="A780" s="10"/>
      <c r="B780" s="8"/>
      <c r="C780" s="31">
        <f>'Programe Budget 2073-74'!C836</f>
        <v>39</v>
      </c>
      <c r="D780" s="400" t="str">
        <f>'Programe Budget 2073-74'!D836</f>
        <v>जिल्ला कृषि विकास कार्यालय, गोरखा</v>
      </c>
      <c r="E780" s="34" t="e">
        <f>#REF!</f>
        <v>#REF!</v>
      </c>
      <c r="F780" s="434" t="e">
        <f t="shared" si="73"/>
        <v>#REF!</v>
      </c>
      <c r="G780" s="30" t="e">
        <f t="shared" si="71"/>
        <v>#REF!</v>
      </c>
      <c r="H780" s="727">
        <v>95</v>
      </c>
      <c r="I780" s="34" t="e">
        <f t="shared" si="72"/>
        <v>#REF!</v>
      </c>
      <c r="J780" s="34"/>
      <c r="K780" s="378"/>
      <c r="L780" s="209" t="str">
        <f>'Programe Budget 2073-74'!Q836</f>
        <v>प</v>
      </c>
    </row>
    <row r="781" spans="1:12">
      <c r="A781" s="10"/>
      <c r="B781" s="8"/>
      <c r="C781" s="31">
        <f>'Programe Budget 2073-74'!C837</f>
        <v>40</v>
      </c>
      <c r="D781" s="400" t="str">
        <f>'Programe Budget 2073-74'!D837</f>
        <v>जिल्ला कृषि विकास कार्यालय, तनहुँ</v>
      </c>
      <c r="E781" s="34" t="e">
        <f>#REF!</f>
        <v>#REF!</v>
      </c>
      <c r="F781" s="434" t="e">
        <f t="shared" si="73"/>
        <v>#REF!</v>
      </c>
      <c r="G781" s="30" t="e">
        <f t="shared" si="71"/>
        <v>#REF!</v>
      </c>
      <c r="H781" s="727">
        <v>100</v>
      </c>
      <c r="I781" s="34" t="e">
        <f t="shared" si="72"/>
        <v>#REF!</v>
      </c>
      <c r="J781" s="34"/>
      <c r="K781" s="378"/>
      <c r="L781" s="209" t="str">
        <f>'Programe Budget 2073-74'!Q837</f>
        <v>प</v>
      </c>
    </row>
    <row r="782" spans="1:12">
      <c r="A782" s="10"/>
      <c r="B782" s="8"/>
      <c r="C782" s="31">
        <f>'Programe Budget 2073-74'!C838</f>
        <v>41</v>
      </c>
      <c r="D782" s="400" t="str">
        <f>'Programe Budget 2073-74'!D838</f>
        <v>जिल्ला कृषि विकास कार्यालय, स्याङ्गजा</v>
      </c>
      <c r="E782" s="34" t="e">
        <f>#REF!</f>
        <v>#REF!</v>
      </c>
      <c r="F782" s="434" t="e">
        <f t="shared" si="73"/>
        <v>#REF!</v>
      </c>
      <c r="G782" s="30" t="e">
        <f t="shared" si="71"/>
        <v>#REF!</v>
      </c>
      <c r="H782" s="727">
        <v>100</v>
      </c>
      <c r="I782" s="34" t="e">
        <f t="shared" si="72"/>
        <v>#REF!</v>
      </c>
      <c r="J782" s="34"/>
      <c r="K782" s="378"/>
      <c r="L782" s="209" t="str">
        <f>'Programe Budget 2073-74'!Q838</f>
        <v>प</v>
      </c>
    </row>
    <row r="783" spans="1:12">
      <c r="A783" s="10"/>
      <c r="B783" s="8"/>
      <c r="C783" s="31">
        <f>'Programe Budget 2073-74'!C839</f>
        <v>42</v>
      </c>
      <c r="D783" s="400" t="str">
        <f>'Programe Budget 2073-74'!D839</f>
        <v>जिल्ला कृषि विकास कार्यालय, गुल्मी</v>
      </c>
      <c r="E783" s="34" t="e">
        <f>#REF!</f>
        <v>#REF!</v>
      </c>
      <c r="F783" s="434" t="e">
        <f t="shared" si="73"/>
        <v>#REF!</v>
      </c>
      <c r="G783" s="30" t="e">
        <f t="shared" si="71"/>
        <v>#REF!</v>
      </c>
      <c r="H783" s="727">
        <v>82.6</v>
      </c>
      <c r="I783" s="34" t="e">
        <f t="shared" si="72"/>
        <v>#REF!</v>
      </c>
      <c r="J783" s="34"/>
      <c r="K783" s="378"/>
      <c r="L783" s="209" t="str">
        <f>'Programe Budget 2073-74'!Q839</f>
        <v>प</v>
      </c>
    </row>
    <row r="784" spans="1:12">
      <c r="A784" s="10"/>
      <c r="B784" s="8"/>
      <c r="C784" s="31">
        <f>'Programe Budget 2073-74'!C840</f>
        <v>43</v>
      </c>
      <c r="D784" s="400" t="str">
        <f>'Programe Budget 2073-74'!D840</f>
        <v>जिल्ला कृषि विकास कार्यालय, रुपन्देही</v>
      </c>
      <c r="E784" s="34" t="e">
        <f>#REF!</f>
        <v>#REF!</v>
      </c>
      <c r="F784" s="434" t="e">
        <f t="shared" si="73"/>
        <v>#REF!</v>
      </c>
      <c r="G784" s="30" t="e">
        <f t="shared" si="71"/>
        <v>#REF!</v>
      </c>
      <c r="H784" s="727">
        <v>90.6</v>
      </c>
      <c r="I784" s="34" t="e">
        <f t="shared" si="72"/>
        <v>#REF!</v>
      </c>
      <c r="J784" s="34"/>
      <c r="K784" s="378"/>
      <c r="L784" s="209" t="str">
        <f>'Programe Budget 2073-74'!Q840</f>
        <v>प</v>
      </c>
    </row>
    <row r="785" spans="1:12">
      <c r="A785" s="10"/>
      <c r="B785" s="8"/>
      <c r="C785" s="31">
        <f>'Programe Budget 2073-74'!C841</f>
        <v>44</v>
      </c>
      <c r="D785" s="400" t="str">
        <f>'Programe Budget 2073-74'!D841</f>
        <v>जिल्ला कृषि विकास कार्यालय, नवलपरासी</v>
      </c>
      <c r="E785" s="34" t="e">
        <f>#REF!</f>
        <v>#REF!</v>
      </c>
      <c r="F785" s="434" t="e">
        <f t="shared" si="73"/>
        <v>#REF!</v>
      </c>
      <c r="G785" s="30" t="e">
        <f t="shared" si="71"/>
        <v>#REF!</v>
      </c>
      <c r="H785" s="727">
        <v>100</v>
      </c>
      <c r="I785" s="34" t="e">
        <f t="shared" si="72"/>
        <v>#REF!</v>
      </c>
      <c r="J785" s="34"/>
      <c r="K785" s="378"/>
      <c r="L785" s="209" t="str">
        <f>'Programe Budget 2073-74'!Q841</f>
        <v>प</v>
      </c>
    </row>
    <row r="786" spans="1:12">
      <c r="A786" s="10"/>
      <c r="B786" s="8"/>
      <c r="C786" s="31">
        <f>'Programe Budget 2073-74'!C842</f>
        <v>45</v>
      </c>
      <c r="D786" s="400" t="str">
        <f>'Programe Budget 2073-74'!D842</f>
        <v>जिल्ला कृषि विकास कार्यालय, पाल्पा</v>
      </c>
      <c r="E786" s="34" t="e">
        <f>#REF!</f>
        <v>#REF!</v>
      </c>
      <c r="F786" s="434" t="e">
        <f t="shared" si="73"/>
        <v>#REF!</v>
      </c>
      <c r="G786" s="30" t="e">
        <f t="shared" si="71"/>
        <v>#REF!</v>
      </c>
      <c r="H786" s="727">
        <v>98.8</v>
      </c>
      <c r="I786" s="34" t="e">
        <f t="shared" si="72"/>
        <v>#REF!</v>
      </c>
      <c r="J786" s="34"/>
      <c r="K786" s="378"/>
      <c r="L786" s="209" t="str">
        <f>'Programe Budget 2073-74'!Q842</f>
        <v>प</v>
      </c>
    </row>
    <row r="787" spans="1:12">
      <c r="A787" s="10"/>
      <c r="B787" s="8"/>
      <c r="C787" s="31">
        <f>'Programe Budget 2073-74'!C843</f>
        <v>46</v>
      </c>
      <c r="D787" s="400" t="str">
        <f>'Programe Budget 2073-74'!D843</f>
        <v xml:space="preserve">जिल्ला कृषि विकास कार्यालय, कपिलबस्तु </v>
      </c>
      <c r="E787" s="34" t="e">
        <f>#REF!</f>
        <v>#REF!</v>
      </c>
      <c r="F787" s="434" t="e">
        <f t="shared" si="73"/>
        <v>#REF!</v>
      </c>
      <c r="G787" s="30" t="e">
        <f t="shared" si="71"/>
        <v>#REF!</v>
      </c>
      <c r="H787" s="727">
        <v>95.4</v>
      </c>
      <c r="I787" s="34" t="e">
        <f t="shared" si="72"/>
        <v>#REF!</v>
      </c>
      <c r="J787" s="34"/>
      <c r="K787" s="378"/>
      <c r="L787" s="209" t="str">
        <f>'Programe Budget 2073-74'!Q843</f>
        <v>प</v>
      </c>
    </row>
    <row r="788" spans="1:12">
      <c r="A788" s="10"/>
      <c r="B788" s="8"/>
      <c r="C788" s="31">
        <f>'Programe Budget 2073-74'!C844</f>
        <v>47</v>
      </c>
      <c r="D788" s="400" t="str">
        <f>'Programe Budget 2073-74'!D844</f>
        <v xml:space="preserve">जिल्ला कृषि विकास कार्यालय, अर्घाखाँची </v>
      </c>
      <c r="E788" s="34" t="e">
        <f>#REF!</f>
        <v>#REF!</v>
      </c>
      <c r="F788" s="434" t="e">
        <f t="shared" si="73"/>
        <v>#REF!</v>
      </c>
      <c r="G788" s="30" t="e">
        <f t="shared" si="71"/>
        <v>#REF!</v>
      </c>
      <c r="H788" s="727">
        <v>99.7</v>
      </c>
      <c r="I788" s="34" t="e">
        <f t="shared" si="72"/>
        <v>#REF!</v>
      </c>
      <c r="J788" s="34"/>
      <c r="K788" s="378"/>
      <c r="L788" s="209" t="str">
        <f>'Programe Budget 2073-74'!Q844</f>
        <v>प</v>
      </c>
    </row>
    <row r="789" spans="1:12">
      <c r="A789" s="10"/>
      <c r="B789" s="8"/>
      <c r="C789" s="31">
        <f>'Programe Budget 2073-74'!C845</f>
        <v>48</v>
      </c>
      <c r="D789" s="400" t="str">
        <f>'Programe Budget 2073-74'!D845</f>
        <v>जिल्ला कृषि विकास कार्यालय, मुस्ताङ्ग</v>
      </c>
      <c r="E789" s="34" t="e">
        <f>#REF!</f>
        <v>#REF!</v>
      </c>
      <c r="F789" s="434" t="e">
        <f t="shared" si="73"/>
        <v>#REF!</v>
      </c>
      <c r="G789" s="30" t="e">
        <f t="shared" si="71"/>
        <v>#REF!</v>
      </c>
      <c r="H789" s="727">
        <v>87.5</v>
      </c>
      <c r="I789" s="34" t="e">
        <f t="shared" si="72"/>
        <v>#REF!</v>
      </c>
      <c r="J789" s="34"/>
      <c r="K789" s="378"/>
      <c r="L789" s="209" t="str">
        <f>'Programe Budget 2073-74'!Q845</f>
        <v>प</v>
      </c>
    </row>
    <row r="790" spans="1:12">
      <c r="A790" s="10"/>
      <c r="B790" s="8"/>
      <c r="C790" s="31">
        <f>'Programe Budget 2073-74'!C846</f>
        <v>49</v>
      </c>
      <c r="D790" s="400" t="str">
        <f>'Programe Budget 2073-74'!D846</f>
        <v>जिल्ला कृषि विकास कार्यालय, म्याग्दी</v>
      </c>
      <c r="E790" s="34" t="e">
        <f>#REF!</f>
        <v>#REF!</v>
      </c>
      <c r="F790" s="434" t="e">
        <f t="shared" si="73"/>
        <v>#REF!</v>
      </c>
      <c r="G790" s="30" t="e">
        <f t="shared" si="71"/>
        <v>#REF!</v>
      </c>
      <c r="H790" s="727">
        <v>100</v>
      </c>
      <c r="I790" s="34" t="e">
        <f t="shared" si="72"/>
        <v>#REF!</v>
      </c>
      <c r="J790" s="34"/>
      <c r="K790" s="378"/>
      <c r="L790" s="209" t="str">
        <f>'Programe Budget 2073-74'!Q846</f>
        <v>प</v>
      </c>
    </row>
    <row r="791" spans="1:12">
      <c r="A791" s="10"/>
      <c r="B791" s="8"/>
      <c r="C791" s="31">
        <f>'Programe Budget 2073-74'!C847</f>
        <v>50</v>
      </c>
      <c r="D791" s="400" t="str">
        <f>'Programe Budget 2073-74'!D847</f>
        <v>जिल्ला कृषि विकास कार्यालय, पर्वत</v>
      </c>
      <c r="E791" s="34" t="e">
        <f>#REF!</f>
        <v>#REF!</v>
      </c>
      <c r="F791" s="434" t="e">
        <f t="shared" si="73"/>
        <v>#REF!</v>
      </c>
      <c r="G791" s="30" t="e">
        <f t="shared" si="71"/>
        <v>#REF!</v>
      </c>
      <c r="H791" s="727">
        <v>90</v>
      </c>
      <c r="I791" s="34" t="e">
        <f t="shared" si="72"/>
        <v>#REF!</v>
      </c>
      <c r="J791" s="34"/>
      <c r="K791" s="378"/>
      <c r="L791" s="209" t="str">
        <f>'Programe Budget 2073-74'!Q847</f>
        <v>प</v>
      </c>
    </row>
    <row r="792" spans="1:12">
      <c r="A792" s="10"/>
      <c r="B792" s="8"/>
      <c r="C792" s="109">
        <f>'Programe Budget 2073-74'!C848</f>
        <v>51</v>
      </c>
      <c r="D792" s="403" t="str">
        <f>'Programe Budget 2073-74'!D848</f>
        <v>जिल्ला कृषि विकास कार्यालय, बागलुङ्ग</v>
      </c>
      <c r="E792" s="34" t="e">
        <f>#REF!</f>
        <v>#REF!</v>
      </c>
      <c r="F792" s="434" t="e">
        <f t="shared" si="73"/>
        <v>#REF!</v>
      </c>
      <c r="G792" s="90" t="e">
        <f t="shared" si="71"/>
        <v>#REF!</v>
      </c>
      <c r="H792" s="727">
        <v>88.8</v>
      </c>
      <c r="I792" s="34" t="e">
        <f t="shared" si="72"/>
        <v>#REF!</v>
      </c>
      <c r="J792" s="88"/>
      <c r="K792" s="379"/>
      <c r="L792" s="209" t="str">
        <f>'Programe Budget 2073-74'!Q848</f>
        <v>प</v>
      </c>
    </row>
    <row r="793" spans="1:12">
      <c r="A793" s="9"/>
      <c r="B793" s="9"/>
      <c r="C793" s="33">
        <f>'Programe Budget 2073-74'!C849</f>
        <v>52</v>
      </c>
      <c r="D793" s="404" t="str">
        <f>'Programe Budget 2073-74'!D849</f>
        <v>जिल्ला कृषि विकास कार्यालय, रुकुम</v>
      </c>
      <c r="E793" s="34" t="e">
        <f>#REF!</f>
        <v>#REF!</v>
      </c>
      <c r="F793" s="434" t="e">
        <f t="shared" si="73"/>
        <v>#REF!</v>
      </c>
      <c r="G793" s="34" t="e">
        <f>SUM(F793/$F$817*100)</f>
        <v>#REF!</v>
      </c>
      <c r="H793" s="727">
        <v>47</v>
      </c>
      <c r="I793" s="34" t="e">
        <f t="shared" si="72"/>
        <v>#REF!</v>
      </c>
      <c r="J793" s="34"/>
      <c r="K793" s="218"/>
      <c r="L793" s="260" t="str">
        <f>'Programe Budget 2073-74'!Q849</f>
        <v>सु</v>
      </c>
    </row>
    <row r="794" spans="1:12">
      <c r="A794" s="9"/>
      <c r="B794" s="9"/>
      <c r="C794" s="33">
        <f>'Programe Budget 2073-74'!C850</f>
        <v>53</v>
      </c>
      <c r="D794" s="404" t="str">
        <f>'Programe Budget 2073-74'!D850</f>
        <v>जिल्ला कृषि विकास कार्यालय, रोल्पा</v>
      </c>
      <c r="E794" s="34" t="e">
        <f>#REF!</f>
        <v>#REF!</v>
      </c>
      <c r="F794" s="434" t="e">
        <f t="shared" si="73"/>
        <v>#REF!</v>
      </c>
      <c r="G794" s="34" t="e">
        <f t="shared" si="71"/>
        <v>#REF!</v>
      </c>
      <c r="H794" s="727">
        <v>98</v>
      </c>
      <c r="I794" s="34" t="e">
        <f t="shared" si="72"/>
        <v>#REF!</v>
      </c>
      <c r="J794" s="34"/>
      <c r="K794" s="218"/>
      <c r="L794" s="260" t="str">
        <f>'Programe Budget 2073-74'!Q850</f>
        <v>सु</v>
      </c>
    </row>
    <row r="795" spans="1:12">
      <c r="A795" s="9"/>
      <c r="B795" s="9"/>
      <c r="C795" s="33">
        <f>'Programe Budget 2073-74'!C851</f>
        <v>54</v>
      </c>
      <c r="D795" s="404" t="str">
        <f>'Programe Budget 2073-74'!D851</f>
        <v>जिल्ला कृषि विकास कार्यालय, दाङ्ग</v>
      </c>
      <c r="E795" s="34" t="e">
        <f>#REF!</f>
        <v>#REF!</v>
      </c>
      <c r="F795" s="434" t="e">
        <f t="shared" si="73"/>
        <v>#REF!</v>
      </c>
      <c r="G795" s="34" t="e">
        <f t="shared" si="71"/>
        <v>#REF!</v>
      </c>
      <c r="H795" s="727">
        <v>84</v>
      </c>
      <c r="I795" s="34" t="e">
        <f t="shared" si="72"/>
        <v>#REF!</v>
      </c>
      <c r="J795" s="34"/>
      <c r="K795" s="218"/>
      <c r="L795" s="260" t="str">
        <f>'Programe Budget 2073-74'!Q851</f>
        <v>सु</v>
      </c>
    </row>
    <row r="796" spans="1:12">
      <c r="A796" s="9"/>
      <c r="B796" s="9"/>
      <c r="C796" s="33">
        <f>'Programe Budget 2073-74'!C852</f>
        <v>55</v>
      </c>
      <c r="D796" s="404" t="str">
        <f>'Programe Budget 2073-74'!D852</f>
        <v>जिल्ला कृषि विकास कार्यालय, सल्यान</v>
      </c>
      <c r="E796" s="34" t="e">
        <f>#REF!</f>
        <v>#REF!</v>
      </c>
      <c r="F796" s="434" t="e">
        <f t="shared" si="73"/>
        <v>#REF!</v>
      </c>
      <c r="G796" s="34" t="e">
        <f t="shared" si="71"/>
        <v>#REF!</v>
      </c>
      <c r="H796" s="727">
        <v>100</v>
      </c>
      <c r="I796" s="34" t="e">
        <f t="shared" si="72"/>
        <v>#REF!</v>
      </c>
      <c r="J796" s="34"/>
      <c r="K796" s="218"/>
      <c r="L796" s="260" t="str">
        <f>'Programe Budget 2073-74'!Q852</f>
        <v>सु</v>
      </c>
    </row>
    <row r="797" spans="1:12">
      <c r="A797" s="9"/>
      <c r="B797" s="9"/>
      <c r="C797" s="33">
        <f>'Programe Budget 2073-74'!C853</f>
        <v>56</v>
      </c>
      <c r="D797" s="404" t="str">
        <f>'Programe Budget 2073-74'!D853</f>
        <v>जिल्ला कृषि विकास कार्यालय, प्यूठान</v>
      </c>
      <c r="E797" s="34" t="e">
        <f>#REF!</f>
        <v>#REF!</v>
      </c>
      <c r="F797" s="434" t="e">
        <f t="shared" si="73"/>
        <v>#REF!</v>
      </c>
      <c r="G797" s="34" t="e">
        <f t="shared" si="71"/>
        <v>#REF!</v>
      </c>
      <c r="H797" s="727">
        <v>100</v>
      </c>
      <c r="I797" s="34" t="e">
        <f t="shared" si="72"/>
        <v>#REF!</v>
      </c>
      <c r="J797" s="34"/>
      <c r="K797" s="218"/>
      <c r="L797" s="260" t="str">
        <f>'Programe Budget 2073-74'!Q853</f>
        <v>सु</v>
      </c>
    </row>
    <row r="798" spans="1:12">
      <c r="A798" s="9"/>
      <c r="B798" s="9"/>
      <c r="C798" s="33">
        <f>'Programe Budget 2073-74'!C854</f>
        <v>57</v>
      </c>
      <c r="D798" s="404" t="str">
        <f>'Programe Budget 2073-74'!D854</f>
        <v>जिल्ला कृषि विकास कार्यालय, बाँके</v>
      </c>
      <c r="E798" s="34" t="e">
        <f>#REF!</f>
        <v>#REF!</v>
      </c>
      <c r="F798" s="434" t="e">
        <f t="shared" si="73"/>
        <v>#REF!</v>
      </c>
      <c r="G798" s="34" t="e">
        <f t="shared" si="71"/>
        <v>#REF!</v>
      </c>
      <c r="H798" s="727">
        <v>99</v>
      </c>
      <c r="I798" s="34" t="e">
        <f t="shared" si="72"/>
        <v>#REF!</v>
      </c>
      <c r="J798" s="34"/>
      <c r="K798" s="218"/>
      <c r="L798" s="260" t="str">
        <f>'Programe Budget 2073-74'!Q854</f>
        <v>सु</v>
      </c>
    </row>
    <row r="799" spans="1:12">
      <c r="A799" s="9"/>
      <c r="B799" s="9"/>
      <c r="C799" s="33">
        <f>'Programe Budget 2073-74'!C855</f>
        <v>58</v>
      </c>
      <c r="D799" s="404" t="str">
        <f>'Programe Budget 2073-74'!D855</f>
        <v>जिल्ला कृषि विकास कार्यालय, बर्दिया</v>
      </c>
      <c r="E799" s="34" t="e">
        <f>#REF!</f>
        <v>#REF!</v>
      </c>
      <c r="F799" s="434" t="e">
        <f t="shared" si="73"/>
        <v>#REF!</v>
      </c>
      <c r="G799" s="34" t="e">
        <f t="shared" si="71"/>
        <v>#REF!</v>
      </c>
      <c r="H799" s="727">
        <v>87</v>
      </c>
      <c r="I799" s="34" t="e">
        <f t="shared" si="72"/>
        <v>#REF!</v>
      </c>
      <c r="J799" s="34"/>
      <c r="K799" s="218"/>
      <c r="L799" s="260" t="str">
        <f>'Programe Budget 2073-74'!Q855</f>
        <v>सु</v>
      </c>
    </row>
    <row r="800" spans="1:12">
      <c r="A800" s="9"/>
      <c r="B800" s="9"/>
      <c r="C800" s="33">
        <f>'Programe Budget 2073-74'!C856</f>
        <v>59</v>
      </c>
      <c r="D800" s="404" t="str">
        <f>'Programe Budget 2073-74'!D856</f>
        <v>जिल्ला कृषि विकास कार्यालय, सुर्खेत</v>
      </c>
      <c r="E800" s="34" t="e">
        <f>#REF!</f>
        <v>#REF!</v>
      </c>
      <c r="F800" s="434" t="e">
        <f t="shared" si="73"/>
        <v>#REF!</v>
      </c>
      <c r="G800" s="34" t="e">
        <f t="shared" si="71"/>
        <v>#REF!</v>
      </c>
      <c r="H800" s="727">
        <v>93</v>
      </c>
      <c r="I800" s="34" t="e">
        <f t="shared" si="72"/>
        <v>#REF!</v>
      </c>
      <c r="J800" s="34"/>
      <c r="K800" s="218"/>
      <c r="L800" s="260" t="str">
        <f>'Programe Budget 2073-74'!Q856</f>
        <v>सु</v>
      </c>
    </row>
    <row r="801" spans="1:12">
      <c r="A801" s="9"/>
      <c r="B801" s="9"/>
      <c r="C801" s="33">
        <f>'Programe Budget 2073-74'!C857</f>
        <v>60</v>
      </c>
      <c r="D801" s="404" t="str">
        <f>'Programe Budget 2073-74'!D857</f>
        <v>जिल्ला कृषि विकास कार्यालय, दैलेख</v>
      </c>
      <c r="E801" s="34" t="e">
        <f>#REF!</f>
        <v>#REF!</v>
      </c>
      <c r="F801" s="434" t="e">
        <f t="shared" si="73"/>
        <v>#REF!</v>
      </c>
      <c r="G801" s="34" t="e">
        <f t="shared" si="71"/>
        <v>#REF!</v>
      </c>
      <c r="H801" s="727">
        <v>100</v>
      </c>
      <c r="I801" s="34" t="e">
        <f t="shared" si="72"/>
        <v>#REF!</v>
      </c>
      <c r="J801" s="34"/>
      <c r="K801" s="218"/>
      <c r="L801" s="260" t="str">
        <f>'Programe Budget 2073-74'!Q857</f>
        <v>सु</v>
      </c>
    </row>
    <row r="802" spans="1:12">
      <c r="A802" s="9"/>
      <c r="B802" s="9"/>
      <c r="C802" s="33">
        <f>'Programe Budget 2073-74'!C858</f>
        <v>61</v>
      </c>
      <c r="D802" s="404" t="str">
        <f>'Programe Budget 2073-74'!D858</f>
        <v>जिल्ला कृषि विकास कार्यालय, जाजरकोट</v>
      </c>
      <c r="E802" s="34" t="e">
        <f>#REF!</f>
        <v>#REF!</v>
      </c>
      <c r="F802" s="434" t="e">
        <f t="shared" si="73"/>
        <v>#REF!</v>
      </c>
      <c r="G802" s="34" t="e">
        <f t="shared" si="71"/>
        <v>#REF!</v>
      </c>
      <c r="H802" s="727">
        <v>100</v>
      </c>
      <c r="I802" s="34" t="e">
        <f t="shared" si="72"/>
        <v>#REF!</v>
      </c>
      <c r="J802" s="34"/>
      <c r="K802" s="218"/>
      <c r="L802" s="260" t="str">
        <f>'Programe Budget 2073-74'!Q858</f>
        <v>सु</v>
      </c>
    </row>
    <row r="803" spans="1:12">
      <c r="A803" s="9"/>
      <c r="B803" s="9"/>
      <c r="C803" s="33">
        <f>'Programe Budget 2073-74'!C859</f>
        <v>62</v>
      </c>
      <c r="D803" s="404" t="str">
        <f>'Programe Budget 2073-74'!D859</f>
        <v>जिल्ला कृषि विकास कार्यालय, कालीकोट</v>
      </c>
      <c r="E803" s="34" t="e">
        <f>#REF!</f>
        <v>#REF!</v>
      </c>
      <c r="F803" s="434" t="e">
        <f t="shared" si="73"/>
        <v>#REF!</v>
      </c>
      <c r="G803" s="34" t="e">
        <f t="shared" si="71"/>
        <v>#REF!</v>
      </c>
      <c r="H803" s="727">
        <v>100</v>
      </c>
      <c r="I803" s="34" t="e">
        <f t="shared" si="72"/>
        <v>#REF!</v>
      </c>
      <c r="J803" s="34"/>
      <c r="K803" s="218"/>
      <c r="L803" s="260" t="str">
        <f>'Programe Budget 2073-74'!Q859</f>
        <v>सु</v>
      </c>
    </row>
    <row r="804" spans="1:12">
      <c r="A804" s="9"/>
      <c r="B804" s="9"/>
      <c r="C804" s="33">
        <f>'Programe Budget 2073-74'!C860</f>
        <v>63</v>
      </c>
      <c r="D804" s="404" t="str">
        <f>'Programe Budget 2073-74'!D860</f>
        <v>जिल्ला कृषि विकास कार्यालय, हुम्ला</v>
      </c>
      <c r="E804" s="34" t="e">
        <f>#REF!</f>
        <v>#REF!</v>
      </c>
      <c r="F804" s="434" t="e">
        <f t="shared" si="73"/>
        <v>#REF!</v>
      </c>
      <c r="G804" s="34" t="e">
        <f t="shared" si="71"/>
        <v>#REF!</v>
      </c>
      <c r="H804" s="727">
        <v>100</v>
      </c>
      <c r="I804" s="34" t="e">
        <f t="shared" si="72"/>
        <v>#REF!</v>
      </c>
      <c r="J804" s="34"/>
      <c r="K804" s="218"/>
      <c r="L804" s="260" t="str">
        <f>'Programe Budget 2073-74'!Q860</f>
        <v>सु</v>
      </c>
    </row>
    <row r="805" spans="1:12">
      <c r="A805" s="9"/>
      <c r="B805" s="9"/>
      <c r="C805" s="33">
        <f>'Programe Budget 2073-74'!C861</f>
        <v>64</v>
      </c>
      <c r="D805" s="404" t="str">
        <f>'Programe Budget 2073-74'!D861</f>
        <v>जिल्ला कृषि विकास कार्यालय, मुगु</v>
      </c>
      <c r="E805" s="34" t="e">
        <f>#REF!</f>
        <v>#REF!</v>
      </c>
      <c r="F805" s="434" t="e">
        <f t="shared" si="73"/>
        <v>#REF!</v>
      </c>
      <c r="G805" s="34" t="e">
        <f t="shared" si="71"/>
        <v>#REF!</v>
      </c>
      <c r="H805" s="727">
        <v>86</v>
      </c>
      <c r="I805" s="34" t="e">
        <f t="shared" si="72"/>
        <v>#REF!</v>
      </c>
      <c r="J805" s="34"/>
      <c r="K805" s="218"/>
      <c r="L805" s="260" t="str">
        <f>'Programe Budget 2073-74'!Q861</f>
        <v>सु</v>
      </c>
    </row>
    <row r="806" spans="1:12">
      <c r="A806" s="9"/>
      <c r="B806" s="9"/>
      <c r="C806" s="33">
        <f>'Programe Budget 2073-74'!C862</f>
        <v>65</v>
      </c>
      <c r="D806" s="404" t="str">
        <f>'Programe Budget 2073-74'!D862</f>
        <v>जिल्ला कृषि विकास कार्यालय, डोल्पा</v>
      </c>
      <c r="E806" s="34" t="e">
        <f>#REF!</f>
        <v>#REF!</v>
      </c>
      <c r="F806" s="434" t="e">
        <f t="shared" si="73"/>
        <v>#REF!</v>
      </c>
      <c r="G806" s="34" t="e">
        <f t="shared" si="71"/>
        <v>#REF!</v>
      </c>
      <c r="H806" s="727">
        <v>99</v>
      </c>
      <c r="I806" s="34" t="e">
        <f t="shared" ref="I806:I816" si="74">SUM(G806*H806/100)</f>
        <v>#REF!</v>
      </c>
      <c r="J806" s="34"/>
      <c r="K806" s="218"/>
      <c r="L806" s="260" t="str">
        <f>'Programe Budget 2073-74'!Q862</f>
        <v>सु</v>
      </c>
    </row>
    <row r="807" spans="1:12">
      <c r="A807" s="9"/>
      <c r="B807" s="9"/>
      <c r="C807" s="33">
        <f>'Programe Budget 2073-74'!C863</f>
        <v>66</v>
      </c>
      <c r="D807" s="404" t="str">
        <f>'Programe Budget 2073-74'!D863</f>
        <v>जिल्ला कृषि विकास कार्यालय, जुम्ला</v>
      </c>
      <c r="E807" s="34" t="e">
        <f>#REF!</f>
        <v>#REF!</v>
      </c>
      <c r="F807" s="434" t="e">
        <f t="shared" ref="F807:F816" si="75">E807</f>
        <v>#REF!</v>
      </c>
      <c r="G807" s="34" t="e">
        <f t="shared" ref="G807:G816" si="76">SUM(F807/$F$817*100)</f>
        <v>#REF!</v>
      </c>
      <c r="H807" s="727">
        <v>100</v>
      </c>
      <c r="I807" s="34" t="e">
        <f t="shared" si="74"/>
        <v>#REF!</v>
      </c>
      <c r="J807" s="34"/>
      <c r="K807" s="218"/>
      <c r="L807" s="260" t="str">
        <f>'Programe Budget 2073-74'!Q863</f>
        <v>सु</v>
      </c>
    </row>
    <row r="808" spans="1:12">
      <c r="A808" s="10"/>
      <c r="B808" s="8"/>
      <c r="C808" s="31">
        <f>'Programe Budget 2073-74'!C864</f>
        <v>67</v>
      </c>
      <c r="D808" s="400" t="str">
        <f>'Programe Budget 2073-74'!D864</f>
        <v>जिल्ला कृषि विकास कार्यालय, बझाङ्ग</v>
      </c>
      <c r="E808" s="34" t="e">
        <f>#REF!</f>
        <v>#REF!</v>
      </c>
      <c r="F808" s="434" t="e">
        <f t="shared" si="75"/>
        <v>#REF!</v>
      </c>
      <c r="G808" s="30" t="e">
        <f t="shared" si="76"/>
        <v>#REF!</v>
      </c>
      <c r="H808" s="727">
        <v>94.99</v>
      </c>
      <c r="I808" s="34" t="e">
        <f t="shared" si="74"/>
        <v>#REF!</v>
      </c>
      <c r="J808" s="30"/>
      <c r="K808" s="380"/>
      <c r="L808" s="209" t="str">
        <f>'Programe Budget 2073-74'!Q864</f>
        <v>दि</v>
      </c>
    </row>
    <row r="809" spans="1:12">
      <c r="A809" s="10"/>
      <c r="B809" s="8"/>
      <c r="C809" s="31">
        <f>'Programe Budget 2073-74'!C865</f>
        <v>68</v>
      </c>
      <c r="D809" s="400" t="str">
        <f>'Programe Budget 2073-74'!D865</f>
        <v>जिल्ला कृषि विकास कार्यालय, बाजुरा</v>
      </c>
      <c r="E809" s="34" t="e">
        <f>#REF!</f>
        <v>#REF!</v>
      </c>
      <c r="F809" s="434" t="e">
        <f t="shared" si="75"/>
        <v>#REF!</v>
      </c>
      <c r="G809" s="30" t="e">
        <f t="shared" si="76"/>
        <v>#REF!</v>
      </c>
      <c r="H809" s="727">
        <v>90</v>
      </c>
      <c r="I809" s="34" t="e">
        <f t="shared" si="74"/>
        <v>#REF!</v>
      </c>
      <c r="J809" s="34"/>
      <c r="K809" s="378"/>
      <c r="L809" s="209" t="str">
        <f>'Programe Budget 2073-74'!Q865</f>
        <v>दि</v>
      </c>
    </row>
    <row r="810" spans="1:12">
      <c r="A810" s="10"/>
      <c r="B810" s="8"/>
      <c r="C810" s="31">
        <f>'Programe Budget 2073-74'!C866</f>
        <v>69</v>
      </c>
      <c r="D810" s="400" t="str">
        <f>'Programe Budget 2073-74'!D866</f>
        <v>जिल्ला कृषि विकास कार्यालय, डोटी</v>
      </c>
      <c r="E810" s="34" t="e">
        <f>#REF!</f>
        <v>#REF!</v>
      </c>
      <c r="F810" s="434" t="e">
        <f t="shared" si="75"/>
        <v>#REF!</v>
      </c>
      <c r="G810" s="30" t="e">
        <f t="shared" si="76"/>
        <v>#REF!</v>
      </c>
      <c r="H810" s="727">
        <v>73.36</v>
      </c>
      <c r="I810" s="34" t="e">
        <f t="shared" si="74"/>
        <v>#REF!</v>
      </c>
      <c r="J810" s="34"/>
      <c r="K810" s="378"/>
      <c r="L810" s="209" t="str">
        <f>'Programe Budget 2073-74'!Q866</f>
        <v>दि</v>
      </c>
    </row>
    <row r="811" spans="1:12">
      <c r="A811" s="10"/>
      <c r="B811" s="8"/>
      <c r="C811" s="31">
        <f>'Programe Budget 2073-74'!C867</f>
        <v>70</v>
      </c>
      <c r="D811" s="400" t="str">
        <f>'Programe Budget 2073-74'!D867</f>
        <v>जिल्ला कृषि विकास कार्यालय, अछाम</v>
      </c>
      <c r="E811" s="34" t="e">
        <f>#REF!</f>
        <v>#REF!</v>
      </c>
      <c r="F811" s="434" t="e">
        <f t="shared" si="75"/>
        <v>#REF!</v>
      </c>
      <c r="G811" s="30" t="e">
        <f t="shared" si="76"/>
        <v>#REF!</v>
      </c>
      <c r="H811" s="727">
        <v>80.05</v>
      </c>
      <c r="I811" s="34" t="e">
        <f t="shared" si="74"/>
        <v>#REF!</v>
      </c>
      <c r="J811" s="34"/>
      <c r="K811" s="378"/>
      <c r="L811" s="209" t="str">
        <f>'Programe Budget 2073-74'!Q867</f>
        <v>दि</v>
      </c>
    </row>
    <row r="812" spans="1:12">
      <c r="A812" s="10"/>
      <c r="B812" s="8"/>
      <c r="C812" s="31">
        <f>'Programe Budget 2073-74'!C868</f>
        <v>71</v>
      </c>
      <c r="D812" s="400" t="str">
        <f>'Programe Budget 2073-74'!D868</f>
        <v>जिल्ला कृषि विकास कार्यालय, कैलाली</v>
      </c>
      <c r="E812" s="34" t="e">
        <f>#REF!</f>
        <v>#REF!</v>
      </c>
      <c r="F812" s="434" t="e">
        <f t="shared" si="75"/>
        <v>#REF!</v>
      </c>
      <c r="G812" s="30" t="e">
        <f t="shared" si="76"/>
        <v>#REF!</v>
      </c>
      <c r="H812" s="727">
        <v>86.52</v>
      </c>
      <c r="I812" s="34" t="e">
        <f t="shared" si="74"/>
        <v>#REF!</v>
      </c>
      <c r="J812" s="34"/>
      <c r="K812" s="378"/>
      <c r="L812" s="209" t="str">
        <f>'Programe Budget 2073-74'!Q868</f>
        <v>दि</v>
      </c>
    </row>
    <row r="813" spans="1:12">
      <c r="A813" s="10"/>
      <c r="B813" s="8"/>
      <c r="C813" s="31">
        <f>'Programe Budget 2073-74'!C869</f>
        <v>72</v>
      </c>
      <c r="D813" s="400" t="str">
        <f>'Programe Budget 2073-74'!D869</f>
        <v>जिल्ला कृषि विकास कार्यालय, दार्चुला</v>
      </c>
      <c r="E813" s="34" t="e">
        <f>#REF!</f>
        <v>#REF!</v>
      </c>
      <c r="F813" s="434" t="e">
        <f t="shared" si="75"/>
        <v>#REF!</v>
      </c>
      <c r="G813" s="30" t="e">
        <f t="shared" si="76"/>
        <v>#REF!</v>
      </c>
      <c r="H813" s="727">
        <v>87.55</v>
      </c>
      <c r="I813" s="34" t="e">
        <f t="shared" si="74"/>
        <v>#REF!</v>
      </c>
      <c r="J813" s="34"/>
      <c r="K813" s="378"/>
      <c r="L813" s="209" t="str">
        <f>'Programe Budget 2073-74'!Q869</f>
        <v>दि</v>
      </c>
    </row>
    <row r="814" spans="1:12">
      <c r="A814" s="10"/>
      <c r="B814" s="8"/>
      <c r="C814" s="31">
        <f>'Programe Budget 2073-74'!C870</f>
        <v>73</v>
      </c>
      <c r="D814" s="400" t="str">
        <f>'Programe Budget 2073-74'!D870</f>
        <v>जिल्ला कृषि विकास कार्यालय, बैतडी</v>
      </c>
      <c r="E814" s="34" t="e">
        <f>#REF!</f>
        <v>#REF!</v>
      </c>
      <c r="F814" s="434" t="e">
        <f t="shared" si="75"/>
        <v>#REF!</v>
      </c>
      <c r="G814" s="30" t="e">
        <f t="shared" si="76"/>
        <v>#REF!</v>
      </c>
      <c r="H814" s="727">
        <v>95.41</v>
      </c>
      <c r="I814" s="34" t="e">
        <f t="shared" si="74"/>
        <v>#REF!</v>
      </c>
      <c r="J814" s="34"/>
      <c r="K814" s="378"/>
      <c r="L814" s="209" t="str">
        <f>'Programe Budget 2073-74'!Q870</f>
        <v>दि</v>
      </c>
    </row>
    <row r="815" spans="1:12">
      <c r="A815" s="10"/>
      <c r="B815" s="8"/>
      <c r="C815" s="31">
        <f>'Programe Budget 2073-74'!C871</f>
        <v>74</v>
      </c>
      <c r="D815" s="400" t="str">
        <f>'Programe Budget 2073-74'!D871</f>
        <v>जिल्ला कृषि विकास कार्यालय, डडेलधुरा</v>
      </c>
      <c r="E815" s="34" t="e">
        <f>#REF!</f>
        <v>#REF!</v>
      </c>
      <c r="F815" s="434" t="e">
        <f t="shared" si="75"/>
        <v>#REF!</v>
      </c>
      <c r="G815" s="30" t="e">
        <f t="shared" si="76"/>
        <v>#REF!</v>
      </c>
      <c r="H815" s="727">
        <v>81.67</v>
      </c>
      <c r="I815" s="34" t="e">
        <f t="shared" si="74"/>
        <v>#REF!</v>
      </c>
      <c r="J815" s="34"/>
      <c r="K815" s="378"/>
      <c r="L815" s="209" t="str">
        <f>'Programe Budget 2073-74'!Q871</f>
        <v>दि</v>
      </c>
    </row>
    <row r="816" spans="1:12">
      <c r="A816" s="10"/>
      <c r="B816" s="8"/>
      <c r="C816" s="31">
        <f>'Programe Budget 2073-74'!C872</f>
        <v>75</v>
      </c>
      <c r="D816" s="400" t="str">
        <f>'Programe Budget 2073-74'!D872</f>
        <v>जिल्ला कृषि विकास कार्यालय, कन्चनपुर</v>
      </c>
      <c r="E816" s="34" t="e">
        <f>#REF!</f>
        <v>#REF!</v>
      </c>
      <c r="F816" s="434" t="e">
        <f t="shared" si="75"/>
        <v>#REF!</v>
      </c>
      <c r="G816" s="30" t="e">
        <f t="shared" si="76"/>
        <v>#REF!</v>
      </c>
      <c r="H816" s="727">
        <v>86.77</v>
      </c>
      <c r="I816" s="34" t="e">
        <f t="shared" si="74"/>
        <v>#REF!</v>
      </c>
      <c r="J816" s="34"/>
      <c r="K816" s="378"/>
      <c r="L816" s="209" t="str">
        <f>'Programe Budget 2073-74'!Q872</f>
        <v>दि</v>
      </c>
    </row>
    <row r="817" spans="1:11">
      <c r="A817" s="10"/>
      <c r="B817" s="8"/>
      <c r="C817" s="33"/>
      <c r="D817" s="405" t="str">
        <f>'Programe Budget 2073-74'!D873</f>
        <v>७५ कार्यालयहरूको जम्मा</v>
      </c>
      <c r="E817" s="59" t="e">
        <f>SUM(E742:E816)</f>
        <v>#REF!</v>
      </c>
      <c r="F817" s="429" t="e">
        <f>SUM(F742:F816)</f>
        <v>#REF!</v>
      </c>
      <c r="G817" s="59" t="e">
        <f>SUM(G742:G816)</f>
        <v>#REF!</v>
      </c>
      <c r="H817" s="727"/>
      <c r="I817" s="59" t="e">
        <f>SUM(I742:I816)</f>
        <v>#REF!</v>
      </c>
      <c r="J817" s="57"/>
      <c r="K817" s="381"/>
    </row>
    <row r="818" spans="1:11">
      <c r="A818" s="10"/>
      <c r="B818" s="8"/>
      <c r="C818" s="33"/>
      <c r="D818" s="401" t="s">
        <v>454</v>
      </c>
      <c r="E818" s="57" t="e">
        <f>E819</f>
        <v>#REF!</v>
      </c>
      <c r="F818" s="435" t="e">
        <f>F819</f>
        <v>#REF!</v>
      </c>
      <c r="G818" s="57" t="e">
        <f>F817/F818*100</f>
        <v>#REF!</v>
      </c>
      <c r="H818" s="727"/>
      <c r="I818" s="57" t="e">
        <f>I817*G818/100</f>
        <v>#REF!</v>
      </c>
      <c r="J818" s="57" t="e">
        <f>I818</f>
        <v>#REF!</v>
      </c>
      <c r="K818" s="381"/>
    </row>
    <row r="819" spans="1:11" ht="15">
      <c r="A819" s="1094" t="s">
        <v>87</v>
      </c>
      <c r="B819" s="1095"/>
      <c r="C819" s="1095"/>
      <c r="D819" s="1096"/>
      <c r="E819" s="57" t="e">
        <f>SUM(E817,E739)</f>
        <v>#REF!</v>
      </c>
      <c r="F819" s="435" t="e">
        <f>SUM(F817,F739)</f>
        <v>#REF!</v>
      </c>
      <c r="G819" s="57" t="e">
        <f>G818+G740</f>
        <v>#REF!</v>
      </c>
      <c r="H819" s="727"/>
      <c r="I819" s="57" t="e">
        <f>I818+I740</f>
        <v>#REF!</v>
      </c>
      <c r="J819" s="57" t="e">
        <f>I819</f>
        <v>#REF!</v>
      </c>
      <c r="K819" s="92" t="e">
        <f>J819*G819/100</f>
        <v>#REF!</v>
      </c>
    </row>
    <row r="820" spans="1:11" ht="15">
      <c r="A820" s="1094" t="s">
        <v>349</v>
      </c>
      <c r="B820" s="1095"/>
      <c r="C820" s="1095"/>
      <c r="D820" s="1096"/>
      <c r="E820" s="57" t="e">
        <f>E823</f>
        <v>#REF!</v>
      </c>
      <c r="F820" s="435" t="e">
        <f>F823</f>
        <v>#REF!</v>
      </c>
      <c r="G820" s="57" t="e">
        <f>F819/F823*100</f>
        <v>#REF!</v>
      </c>
      <c r="H820" s="727"/>
      <c r="I820" s="34"/>
      <c r="J820" s="57"/>
      <c r="K820" s="381" t="e">
        <f>J819*G820/100</f>
        <v>#REF!</v>
      </c>
    </row>
    <row r="821" spans="1:11" ht="15">
      <c r="A821" s="1094" t="s">
        <v>83</v>
      </c>
      <c r="B821" s="1095"/>
      <c r="C821" s="1095"/>
      <c r="D821" s="1096"/>
      <c r="E821" s="57" t="e">
        <f>E729+E690</f>
        <v>#REF!</v>
      </c>
      <c r="F821" s="442" t="e">
        <f>F729+F690</f>
        <v>#REF!</v>
      </c>
      <c r="G821" s="57" t="e">
        <f>G730+G693</f>
        <v>#REF!</v>
      </c>
      <c r="H821" s="727"/>
      <c r="I821" s="57"/>
      <c r="J821" s="57" t="e">
        <f>J730+J693</f>
        <v>#REF!</v>
      </c>
      <c r="K821" s="57" t="e">
        <f>K730+K693</f>
        <v>#REF!</v>
      </c>
    </row>
    <row r="822" spans="1:11" ht="15">
      <c r="A822" s="1094" t="s">
        <v>88</v>
      </c>
      <c r="B822" s="1095"/>
      <c r="C822" s="1095"/>
      <c r="D822" s="1096"/>
      <c r="E822" s="57" t="e">
        <f>E820</f>
        <v>#REF!</v>
      </c>
      <c r="F822" s="442" t="e">
        <f>F820</f>
        <v>#REF!</v>
      </c>
      <c r="G822" s="92" t="e">
        <f>F821/F823*100</f>
        <v>#REF!</v>
      </c>
      <c r="H822" s="727"/>
      <c r="I822" s="96"/>
      <c r="J822" s="92" t="e">
        <f>K821</f>
        <v>#REF!</v>
      </c>
      <c r="K822" s="381" t="e">
        <f>J822*G822/100</f>
        <v>#REF!</v>
      </c>
    </row>
    <row r="823" spans="1:11" ht="15">
      <c r="A823" s="1094" t="s">
        <v>84</v>
      </c>
      <c r="B823" s="1095"/>
      <c r="C823" s="1095"/>
      <c r="D823" s="1096"/>
      <c r="E823" s="57" t="e">
        <f>E821+E819</f>
        <v>#REF!</v>
      </c>
      <c r="F823" s="442" t="e">
        <f>F821+F819</f>
        <v>#REF!</v>
      </c>
      <c r="G823" s="92" t="e">
        <f>G822+G820</f>
        <v>#REF!</v>
      </c>
      <c r="H823" s="727"/>
      <c r="I823" s="92"/>
      <c r="J823" s="92"/>
      <c r="K823" s="92" t="e">
        <f>K822+K820</f>
        <v>#REF!</v>
      </c>
    </row>
    <row r="824" spans="1:11">
      <c r="A824" s="15"/>
      <c r="B824" s="15"/>
      <c r="C824" s="194"/>
      <c r="D824" s="284"/>
      <c r="E824" s="61"/>
      <c r="F824" s="93"/>
      <c r="G824" s="93"/>
      <c r="H824" s="733"/>
      <c r="I824" s="101"/>
      <c r="J824" s="366"/>
      <c r="K824" s="382"/>
    </row>
    <row r="825" spans="1:11">
      <c r="A825" s="16"/>
      <c r="B825" s="16"/>
      <c r="C825" s="250"/>
      <c r="D825" s="284"/>
      <c r="E825" s="449"/>
      <c r="F825" s="95"/>
      <c r="G825" s="102"/>
      <c r="H825" s="734"/>
      <c r="I825" s="103"/>
      <c r="J825" s="102"/>
      <c r="K825" s="102"/>
    </row>
    <row r="826" spans="1:11">
      <c r="A826" s="1092" t="str">
        <f>A1</f>
        <v xml:space="preserve">कृषि विभाग अन्तरगत सञ्चालित केन्द्रीय स्तरका आयोजना कार्यक्रमहरुको भारित प्रगति </v>
      </c>
      <c r="B826" s="1092"/>
      <c r="C826" s="1092"/>
      <c r="D826" s="1092"/>
      <c r="E826" s="1092"/>
      <c r="F826" s="1092"/>
      <c r="G826" s="1092"/>
      <c r="H826" s="1092"/>
      <c r="I826" s="1092"/>
      <c r="J826" s="1092"/>
      <c r="K826" s="1092"/>
    </row>
    <row r="827" spans="1:11">
      <c r="A827" s="1092" t="str">
        <f>A2</f>
        <v>बजेट शिर्ष अनुसार</v>
      </c>
      <c r="B827" s="1092"/>
      <c r="C827" s="1092"/>
      <c r="D827" s="1092"/>
      <c r="E827" s="1092"/>
      <c r="F827" s="1092"/>
      <c r="G827" s="1092"/>
      <c r="H827" s="1092"/>
      <c r="I827" s="1092"/>
      <c r="J827" s="1092"/>
      <c r="K827" s="1092"/>
    </row>
    <row r="828" spans="1:11">
      <c r="A828" s="1092" t="str">
        <f>A3</f>
        <v xml:space="preserve">आ.व. २०७३/७४ को अष्टमासिक भारित प्रगति </v>
      </c>
      <c r="B828" s="1092"/>
      <c r="C828" s="1092"/>
      <c r="D828" s="1092"/>
      <c r="E828" s="1092"/>
      <c r="F828" s="1092"/>
      <c r="G828" s="1092"/>
      <c r="H828" s="1092"/>
      <c r="I828" s="1092"/>
      <c r="J828" s="1092"/>
      <c r="K828" s="1092"/>
    </row>
    <row r="829" spans="1:11" ht="18.75">
      <c r="A829" s="1097" t="s">
        <v>85</v>
      </c>
      <c r="B829" s="1097"/>
      <c r="C829" s="1097"/>
      <c r="D829" s="1097"/>
      <c r="E829" s="1097"/>
      <c r="F829" s="1097"/>
      <c r="G829" s="1097"/>
      <c r="H829" s="1097"/>
      <c r="I829" s="1097"/>
      <c r="J829" s="1097"/>
      <c r="K829" s="1097"/>
    </row>
    <row r="830" spans="1:11" ht="58.5">
      <c r="A830" s="112" t="str">
        <f>A5</f>
        <v>क्र.सं.</v>
      </c>
      <c r="B830" s="112" t="str">
        <f>B5</f>
        <v xml:space="preserve"> ब.सि.नं.</v>
      </c>
      <c r="C830" s="112" t="s">
        <v>23</v>
      </c>
      <c r="D830" s="394" t="str">
        <f t="shared" ref="D830:I830" si="77">D5</f>
        <v>आयोजनाको नाम</v>
      </c>
      <c r="E830" s="111" t="str">
        <f t="shared" si="77"/>
        <v>अष्टमासिक विनियोजित वजेट</v>
      </c>
      <c r="F830" s="393" t="str">
        <f t="shared" si="77"/>
        <v>अष्टमासिक कार्यक्रम वजेट</v>
      </c>
      <c r="G830" s="112" t="str">
        <f t="shared" si="77"/>
        <v>लक्ष्य भार</v>
      </c>
      <c r="H830" s="723" t="str">
        <f t="shared" si="77"/>
        <v>भारित प्रगति प्रतिशत</v>
      </c>
      <c r="I830" s="111" t="str">
        <f t="shared" si="77"/>
        <v>बिभागको एकमुष्ट कूल प्रगति</v>
      </c>
      <c r="J830" s="112" t="s">
        <v>314</v>
      </c>
      <c r="K830" s="111" t="str">
        <f>K5</f>
        <v>बिभागको एकमुष्ट कूल प्रगति</v>
      </c>
    </row>
    <row r="831" spans="1:11">
      <c r="A831" s="11">
        <v>1</v>
      </c>
      <c r="B831" s="11">
        <v>2</v>
      </c>
      <c r="C831" s="33">
        <v>3</v>
      </c>
      <c r="D831" s="198">
        <v>4</v>
      </c>
      <c r="E831" s="33">
        <v>5</v>
      </c>
      <c r="F831" s="443">
        <v>6</v>
      </c>
      <c r="G831" s="33">
        <v>7</v>
      </c>
      <c r="H831" s="735">
        <v>8</v>
      </c>
      <c r="I831" s="166">
        <v>9</v>
      </c>
      <c r="J831" s="33">
        <v>10</v>
      </c>
      <c r="K831" s="33">
        <v>11</v>
      </c>
    </row>
    <row r="832" spans="1:11" ht="21.75">
      <c r="A832" s="251" t="str">
        <f>A7</f>
        <v>पहिलो प्राथमिकतामा परेका आयोजनाहरु  (P1)</v>
      </c>
      <c r="B832" s="252"/>
      <c r="C832" s="253"/>
      <c r="D832" s="392"/>
      <c r="E832" s="253"/>
      <c r="F832" s="444"/>
      <c r="G832" s="253"/>
      <c r="H832" s="736"/>
      <c r="I832" s="254"/>
      <c r="J832" s="253"/>
      <c r="K832" s="253"/>
    </row>
    <row r="833" spans="1:11" ht="18">
      <c r="A833" s="11">
        <f>'Programe Budget 2073-74'!A882</f>
        <v>1</v>
      </c>
      <c r="B833" s="11" t="str">
        <f>'Programe Budget 2073-74'!B882</f>
        <v>312103-3/4</v>
      </c>
      <c r="C833" s="33">
        <f>'Programe Budget 2073-74'!C882</f>
        <v>59</v>
      </c>
      <c r="D833" s="423" t="str">
        <f>'Programe Budget 2073-74'!D882</f>
        <v>माटो व्यवस्थापन, विशेष कृषि उत्पादन कार्यक्रम</v>
      </c>
      <c r="E833" s="34" t="e">
        <f>E68</f>
        <v>#REF!</v>
      </c>
      <c r="F833" s="434" t="e">
        <f>F68</f>
        <v>#REF!</v>
      </c>
      <c r="G833" s="34" t="e">
        <f t="shared" ref="G833:G850" si="78">F833*100/$F$851</f>
        <v>#REF!</v>
      </c>
      <c r="H833" s="737" t="e">
        <f>I68</f>
        <v>#REF!</v>
      </c>
      <c r="I833" s="34" t="e">
        <f>H833*G833/100</f>
        <v>#REF!</v>
      </c>
      <c r="J833" s="253"/>
      <c r="K833" s="253"/>
    </row>
    <row r="834" spans="1:11">
      <c r="A834" s="11">
        <f>'Programe Budget 2073-74'!A883</f>
        <v>2</v>
      </c>
      <c r="B834" s="11" t="str">
        <f>'Programe Budget 2073-74'!B883</f>
        <v>312104-3/4</v>
      </c>
      <c r="C834" s="33">
        <f>'Programe Budget 2073-74'!C883</f>
        <v>13</v>
      </c>
      <c r="D834" s="404" t="str">
        <f>'Programe Budget 2073-74'!D883</f>
        <v>साना तथा मझौला कृषक आयस्तर बृद्धि आयोजना (१३)</v>
      </c>
      <c r="E834" s="34" t="e">
        <f>E84</f>
        <v>#REF!</v>
      </c>
      <c r="F834" s="434" t="e">
        <f>F84</f>
        <v>#REF!</v>
      </c>
      <c r="G834" s="34" t="e">
        <f t="shared" si="78"/>
        <v>#REF!</v>
      </c>
      <c r="H834" s="737" t="e">
        <f>I84</f>
        <v>#REF!</v>
      </c>
      <c r="I834" s="34" t="e">
        <f t="shared" ref="I834:I850" si="79">H834*G834/100</f>
        <v>#REF!</v>
      </c>
      <c r="J834" s="59"/>
      <c r="K834" s="57"/>
    </row>
    <row r="835" spans="1:11">
      <c r="A835" s="11">
        <f>'Programe Budget 2073-74'!A884</f>
        <v>3</v>
      </c>
      <c r="B835" s="11" t="str">
        <f>'Programe Budget 2073-74'!B884</f>
        <v>312107-3/4</v>
      </c>
      <c r="C835" s="33">
        <f>'Programe Budget 2073-74'!C884</f>
        <v>0</v>
      </c>
      <c r="D835" s="404" t="str">
        <f>'Programe Budget 2073-74'!D884</f>
        <v>बागवानी विकास कार्यक्रम</v>
      </c>
      <c r="E835" s="34" t="e">
        <f>E181</f>
        <v>#REF!</v>
      </c>
      <c r="F835" s="434" t="e">
        <f>F181</f>
        <v>#REF!</v>
      </c>
      <c r="G835" s="34" t="e">
        <f t="shared" si="78"/>
        <v>#REF!</v>
      </c>
      <c r="H835" s="737" t="e">
        <f>I181</f>
        <v>#REF!</v>
      </c>
      <c r="I835" s="34" t="e">
        <f t="shared" si="79"/>
        <v>#REF!</v>
      </c>
      <c r="J835" s="59"/>
      <c r="K835" s="57"/>
    </row>
    <row r="836" spans="1:11">
      <c r="A836" s="11">
        <f>'Programe Budget 2073-74'!A885</f>
        <v>4</v>
      </c>
      <c r="B836" s="11" t="str">
        <f>'Programe Budget 2073-74'!B885</f>
        <v>312108-3/4</v>
      </c>
      <c r="C836" s="33">
        <f>'Programe Budget 2073-74'!C885</f>
        <v>32</v>
      </c>
      <c r="D836" s="404" t="str">
        <f>'Programe Budget 2073-74'!D885</f>
        <v>आलु, तरकारी तथा मसला बाली विकास कार्यक्रम</v>
      </c>
      <c r="E836" s="34" t="e">
        <f>E235</f>
        <v>#REF!</v>
      </c>
      <c r="F836" s="434" t="e">
        <f>F235</f>
        <v>#REF!</v>
      </c>
      <c r="G836" s="34" t="e">
        <f t="shared" si="78"/>
        <v>#REF!</v>
      </c>
      <c r="H836" s="737" t="e">
        <f>I235</f>
        <v>#REF!</v>
      </c>
      <c r="I836" s="34" t="e">
        <f t="shared" si="79"/>
        <v>#REF!</v>
      </c>
      <c r="J836" s="59"/>
      <c r="K836" s="57"/>
    </row>
    <row r="837" spans="1:11">
      <c r="A837" s="11">
        <f>'Programe Budget 2073-74'!A886</f>
        <v>4</v>
      </c>
      <c r="B837" s="11" t="str">
        <f>'Programe Budget 2073-74'!B886</f>
        <v>312110-3/4</v>
      </c>
      <c r="C837" s="33">
        <f>'Programe Budget 2073-74'!C886</f>
        <v>13</v>
      </c>
      <c r="D837" s="404" t="str">
        <f>'Programe Budget 2073-74'!D886</f>
        <v xml:space="preserve">मत्स्य विकास कार्यक्रम </v>
      </c>
      <c r="E837" s="34" t="e">
        <f>E251</f>
        <v>#REF!</v>
      </c>
      <c r="F837" s="434" t="e">
        <f>F251</f>
        <v>#REF!</v>
      </c>
      <c r="G837" s="34" t="e">
        <f t="shared" si="78"/>
        <v>#REF!</v>
      </c>
      <c r="H837" s="737" t="e">
        <f>I251</f>
        <v>#REF!</v>
      </c>
      <c r="I837" s="34" t="e">
        <f t="shared" si="79"/>
        <v>#REF!</v>
      </c>
      <c r="J837" s="59"/>
      <c r="K837" s="57"/>
    </row>
    <row r="838" spans="1:11">
      <c r="A838" s="11">
        <f>'Programe Budget 2073-74'!A887</f>
        <v>5</v>
      </c>
      <c r="B838" s="11" t="str">
        <f>'Programe Budget 2073-74'!B887</f>
        <v>312112-3/4</v>
      </c>
      <c r="C838" s="33">
        <f>'Programe Budget 2073-74'!C887</f>
        <v>34</v>
      </c>
      <c r="D838" s="404" t="str">
        <f>'Programe Budget 2073-74'!D887</f>
        <v xml:space="preserve">बाली संरक्षण कार्यक्रम </v>
      </c>
      <c r="E838" s="34" t="e">
        <f>E289</f>
        <v>#REF!</v>
      </c>
      <c r="F838" s="434" t="e">
        <f>F289</f>
        <v>#REF!</v>
      </c>
      <c r="G838" s="34" t="e">
        <f t="shared" si="78"/>
        <v>#REF!</v>
      </c>
      <c r="H838" s="737" t="e">
        <f>I289</f>
        <v>#REF!</v>
      </c>
      <c r="I838" s="34" t="e">
        <f t="shared" si="79"/>
        <v>#REF!</v>
      </c>
      <c r="J838" s="59"/>
      <c r="K838" s="57"/>
    </row>
    <row r="839" spans="1:11">
      <c r="A839" s="11">
        <f>'Programe Budget 2073-74'!A888</f>
        <v>6</v>
      </c>
      <c r="B839" s="11" t="str">
        <f>'Programe Budget 2073-74'!B888</f>
        <v>312114-3/4</v>
      </c>
      <c r="C839" s="33">
        <f>'Programe Budget 2073-74'!C888</f>
        <v>78</v>
      </c>
      <c r="D839" s="404" t="str">
        <f>'Programe Budget 2073-74'!D888</f>
        <v xml:space="preserve">बाली विकास कार्यक्रम </v>
      </c>
      <c r="E839" s="34" t="e">
        <f>E370</f>
        <v>#REF!</v>
      </c>
      <c r="F839" s="434" t="e">
        <f>F370</f>
        <v>#REF!</v>
      </c>
      <c r="G839" s="34" t="e">
        <f t="shared" si="78"/>
        <v>#REF!</v>
      </c>
      <c r="H839" s="737" t="e">
        <f>I370</f>
        <v>#REF!</v>
      </c>
      <c r="I839" s="34" t="e">
        <f t="shared" si="79"/>
        <v>#REF!</v>
      </c>
      <c r="J839" s="59"/>
      <c r="K839" s="57"/>
    </row>
    <row r="840" spans="1:11">
      <c r="A840" s="11">
        <f>'Programe Budget 2073-74'!A889</f>
        <v>7</v>
      </c>
      <c r="B840" s="11" t="str">
        <f>'Programe Budget 2073-74'!B889</f>
        <v>312116-3/4</v>
      </c>
      <c r="C840" s="33">
        <f>'Programe Budget 2073-74'!C889</f>
        <v>7</v>
      </c>
      <c r="D840" s="404" t="str">
        <f>'Programe Budget 2073-74'!D889</f>
        <v xml:space="preserve">कृषि प्रसार तथा तालीम कार्यक्रम </v>
      </c>
      <c r="E840" s="34" t="e">
        <f>E380</f>
        <v>#REF!</v>
      </c>
      <c r="F840" s="434" t="e">
        <f>F380</f>
        <v>#REF!</v>
      </c>
      <c r="G840" s="34" t="e">
        <f t="shared" si="78"/>
        <v>#REF!</v>
      </c>
      <c r="H840" s="737" t="e">
        <f>I380</f>
        <v>#REF!</v>
      </c>
      <c r="I840" s="34" t="e">
        <f t="shared" si="79"/>
        <v>#REF!</v>
      </c>
      <c r="J840" s="59"/>
      <c r="K840" s="57"/>
    </row>
    <row r="841" spans="1:11">
      <c r="A841" s="11">
        <f>'Programe Budget 2073-74'!A890</f>
        <v>8</v>
      </c>
      <c r="B841" s="11" t="str">
        <f>'Programe Budget 2073-74'!B890</f>
        <v>312117-3/4</v>
      </c>
      <c r="C841" s="33">
        <f>'Programe Budget 2073-74'!C890</f>
        <v>39</v>
      </c>
      <c r="D841" s="404" t="str">
        <f>'Programe Budget 2073-74'!D890</f>
        <v>समूदाय व्यवस्थित सिंचित कृषि क्षेत्र आयोजना कार्यक्रम</v>
      </c>
      <c r="E841" s="34" t="e">
        <f>E422</f>
        <v>#REF!</v>
      </c>
      <c r="F841" s="434" t="e">
        <f>F422</f>
        <v>#REF!</v>
      </c>
      <c r="G841" s="34" t="e">
        <f t="shared" si="78"/>
        <v>#REF!</v>
      </c>
      <c r="H841" s="737" t="e">
        <f>I422</f>
        <v>#REF!</v>
      </c>
      <c r="I841" s="34" t="e">
        <f t="shared" si="79"/>
        <v>#REF!</v>
      </c>
      <c r="J841" s="59"/>
      <c r="K841" s="57"/>
    </row>
    <row r="842" spans="1:11">
      <c r="A842" s="11">
        <f>'Programe Budget 2073-74'!A891</f>
        <v>9</v>
      </c>
      <c r="B842" s="11" t="str">
        <f>'Programe Budget 2073-74'!B891</f>
        <v>312119-3/4</v>
      </c>
      <c r="C842" s="33">
        <f>'Programe Budget 2073-74'!C891</f>
        <v>4</v>
      </c>
      <c r="D842" s="404" t="str">
        <f>'Programe Budget 2073-74'!D891</f>
        <v>कृषि व्यवसाय प्रवर्रधन तथा बजार विकास कार्यक्रम</v>
      </c>
      <c r="E842" s="34" t="e">
        <f>E429</f>
        <v>#REF!</v>
      </c>
      <c r="F842" s="434" t="e">
        <f>F429</f>
        <v>#REF!</v>
      </c>
      <c r="G842" s="34" t="e">
        <f t="shared" si="78"/>
        <v>#REF!</v>
      </c>
      <c r="H842" s="737" t="e">
        <f>I429</f>
        <v>#REF!</v>
      </c>
      <c r="I842" s="34" t="e">
        <f t="shared" si="79"/>
        <v>#REF!</v>
      </c>
      <c r="J842" s="59"/>
      <c r="K842" s="57"/>
    </row>
    <row r="843" spans="1:11">
      <c r="A843" s="11">
        <f>'Programe Budget 2073-74'!A892</f>
        <v>10</v>
      </c>
      <c r="B843" s="11" t="str">
        <f>'Programe Budget 2073-74'!B892</f>
        <v>312120-3/4</v>
      </c>
      <c r="C843" s="33">
        <f>'Programe Budget 2073-74'!C892</f>
        <v>82</v>
      </c>
      <c r="D843" s="404" t="str">
        <f>'Programe Budget 2073-74'!D892</f>
        <v>सहकारी खेती, साना सिंचाई तथा मल वीउ ढुवानी कार्यक्रम कृषिर् इन्जिनियरिङ्ग समेत)</v>
      </c>
      <c r="E843" s="34" t="e">
        <f>E515</f>
        <v>#REF!</v>
      </c>
      <c r="F843" s="434" t="e">
        <f>F515</f>
        <v>#REF!</v>
      </c>
      <c r="G843" s="34" t="e">
        <f t="shared" si="78"/>
        <v>#REF!</v>
      </c>
      <c r="H843" s="737" t="e">
        <f>I515</f>
        <v>#REF!</v>
      </c>
      <c r="I843" s="34" t="e">
        <f t="shared" si="79"/>
        <v>#REF!</v>
      </c>
      <c r="J843" s="59"/>
      <c r="K843" s="57"/>
    </row>
    <row r="844" spans="1:11">
      <c r="A844" s="11">
        <f>'Programe Budget 2073-74'!A894</f>
        <v>12</v>
      </c>
      <c r="B844" s="11" t="str">
        <f>'Programe Budget 2073-74'!B894</f>
        <v>312124-3/4</v>
      </c>
      <c r="C844" s="33">
        <f>'Programe Budget 2073-74'!C894</f>
        <v>50</v>
      </c>
      <c r="D844" s="404" t="str">
        <f>'Programe Budget 2073-74'!D894</f>
        <v xml:space="preserve">सिंचाई तथा जलश्रोत ब्यवस्थापन आयोजना, बाली तथा जल ब्यवस्थापन कार्यक्रम </v>
      </c>
      <c r="E844" s="34" t="e">
        <f>E568</f>
        <v>#REF!</v>
      </c>
      <c r="F844" s="434" t="e">
        <f>F568</f>
        <v>#REF!</v>
      </c>
      <c r="G844" s="34" t="e">
        <f t="shared" si="78"/>
        <v>#REF!</v>
      </c>
      <c r="H844" s="737" t="e">
        <f>I568</f>
        <v>#REF!</v>
      </c>
      <c r="I844" s="34" t="e">
        <f t="shared" si="79"/>
        <v>#REF!</v>
      </c>
      <c r="J844" s="59"/>
      <c r="K844" s="34"/>
    </row>
    <row r="845" spans="1:11">
      <c r="A845" s="11">
        <f>'Programe Budget 2073-74'!A895</f>
        <v>13</v>
      </c>
      <c r="B845" s="11" t="str">
        <f>'Programe Budget 2073-74'!B895</f>
        <v>312156-3/4</v>
      </c>
      <c r="C845" s="33">
        <f>'Programe Budget 2073-74'!C895</f>
        <v>1</v>
      </c>
      <c r="D845" s="404" t="str">
        <f>'Programe Budget 2073-74'!D895</f>
        <v>रानीजमरा कुलरिया सिंचाई आयोजना</v>
      </c>
      <c r="E845" s="34" t="e">
        <f>E572</f>
        <v>#REF!</v>
      </c>
      <c r="F845" s="434" t="e">
        <f>F572</f>
        <v>#REF!</v>
      </c>
      <c r="G845" s="34" t="e">
        <f t="shared" si="78"/>
        <v>#REF!</v>
      </c>
      <c r="H845" s="737" t="e">
        <f>I572</f>
        <v>#REF!</v>
      </c>
      <c r="I845" s="34" t="e">
        <f t="shared" si="79"/>
        <v>#REF!</v>
      </c>
      <c r="J845" s="59"/>
      <c r="K845" s="218"/>
    </row>
    <row r="846" spans="1:11">
      <c r="A846" s="11">
        <f>'Programe Budget 2073-74'!A896</f>
        <v>14</v>
      </c>
      <c r="B846" s="11" t="str">
        <f>'Programe Budget 2073-74'!B896</f>
        <v>312162-3/4</v>
      </c>
      <c r="C846" s="33">
        <f>'Programe Budget 2073-74'!C896</f>
        <v>18</v>
      </c>
      <c r="D846" s="404" t="str">
        <f>'Programe Budget 2073-74'!D896</f>
        <v xml:space="preserve">नेपाल व्यापार एकिकृत रणनिति </v>
      </c>
      <c r="E846" s="34" t="e">
        <f>E597</f>
        <v>#REF!</v>
      </c>
      <c r="F846" s="434" t="e">
        <f>F597</f>
        <v>#REF!</v>
      </c>
      <c r="G846" s="34" t="e">
        <f t="shared" si="78"/>
        <v>#REF!</v>
      </c>
      <c r="H846" s="737" t="e">
        <f>I597</f>
        <v>#REF!</v>
      </c>
      <c r="I846" s="34" t="e">
        <f t="shared" si="79"/>
        <v>#REF!</v>
      </c>
      <c r="J846" s="59"/>
      <c r="K846" s="218"/>
    </row>
    <row r="847" spans="1:11">
      <c r="A847" s="11">
        <f>'Programe Budget 2073-74'!A897</f>
        <v>15</v>
      </c>
      <c r="B847" s="11" t="str">
        <f>'Programe Budget 2073-74'!B897</f>
        <v>32912-3/4</v>
      </c>
      <c r="C847" s="33">
        <f>'Programe Budget 2073-74'!C897</f>
        <v>23</v>
      </c>
      <c r="D847" s="404" t="str">
        <f>'Programe Budget 2073-74'!D897</f>
        <v xml:space="preserve">राष्ट्रपति चुरे तर्राई मधेस संरक्षण विकास समिती </v>
      </c>
      <c r="E847" s="34" t="e">
        <f>E623</f>
        <v>#REF!</v>
      </c>
      <c r="F847" s="434" t="e">
        <f>F623</f>
        <v>#REF!</v>
      </c>
      <c r="G847" s="34" t="e">
        <f t="shared" si="78"/>
        <v>#REF!</v>
      </c>
      <c r="H847" s="737" t="e">
        <f>I623</f>
        <v>#REF!</v>
      </c>
      <c r="I847" s="34" t="e">
        <f t="shared" si="79"/>
        <v>#REF!</v>
      </c>
      <c r="J847" s="59"/>
      <c r="K847" s="218"/>
    </row>
    <row r="848" spans="1:11">
      <c r="A848" s="11">
        <f>'Programe Budget 2073-74'!A898</f>
        <v>16</v>
      </c>
      <c r="B848" s="11" t="str">
        <f>'Programe Budget 2073-74'!B898</f>
        <v>312805-3/4</v>
      </c>
      <c r="C848" s="33">
        <f>'Programe Budget 2073-74'!C898</f>
        <v>21</v>
      </c>
      <c r="D848" s="404" t="str">
        <f>'Programe Budget 2073-74'!D898</f>
        <v>घर बंगैचा कार्यक्रम</v>
      </c>
      <c r="E848" s="34" t="e">
        <f>E647</f>
        <v>#REF!</v>
      </c>
      <c r="F848" s="434" t="e">
        <f>F647</f>
        <v>#REF!</v>
      </c>
      <c r="G848" s="34" t="e">
        <f t="shared" si="78"/>
        <v>#REF!</v>
      </c>
      <c r="H848" s="737" t="e">
        <f>I647</f>
        <v>#REF!</v>
      </c>
      <c r="I848" s="34" t="e">
        <f t="shared" si="79"/>
        <v>#REF!</v>
      </c>
      <c r="J848" s="59"/>
      <c r="K848" s="218"/>
    </row>
    <row r="849" spans="1:11">
      <c r="A849" s="11">
        <f>'Programe Budget 2073-74'!A899</f>
        <v>17</v>
      </c>
      <c r="B849" s="11" t="str">
        <f>'Programe Budget 2073-74'!B899</f>
        <v>602801-3/4</v>
      </c>
      <c r="C849" s="33">
        <f>'Programe Budget 2073-74'!C899</f>
        <v>31</v>
      </c>
      <c r="D849" s="404" t="str">
        <f>'Programe Budget 2073-74'!D899</f>
        <v>राष्ट्रिय पुननिर्माण कोष भुकम्प प्रभावित जिल्लाका लागि राहत कार्यक्रम) -कृषि विभाग) -३१)</v>
      </c>
      <c r="E849" s="34" t="e">
        <f>E681</f>
        <v>#REF!</v>
      </c>
      <c r="F849" s="34" t="e">
        <f>F681</f>
        <v>#REF!</v>
      </c>
      <c r="G849" s="34" t="e">
        <f t="shared" si="78"/>
        <v>#REF!</v>
      </c>
      <c r="H849" s="737" t="e">
        <f>I681</f>
        <v>#REF!</v>
      </c>
      <c r="I849" s="34" t="e">
        <f t="shared" si="79"/>
        <v>#REF!</v>
      </c>
      <c r="J849" s="59"/>
      <c r="K849" s="218"/>
    </row>
    <row r="850" spans="1:11">
      <c r="A850" s="11">
        <f>'Programe Budget 2073-74'!A900</f>
        <v>18</v>
      </c>
      <c r="B850" s="11" t="str">
        <f>'Programe Budget 2073-74'!B900</f>
        <v>312012-3/4</v>
      </c>
      <c r="C850" s="33">
        <v>6</v>
      </c>
      <c r="D850" s="404" t="str">
        <f>'Programe Budget 2073-74'!D900</f>
        <v>साधारण खर्च तर्फको</v>
      </c>
      <c r="E850" s="34" t="e">
        <f>E690</f>
        <v>#REF!</v>
      </c>
      <c r="F850" s="34" t="e">
        <f>F690</f>
        <v>#REF!</v>
      </c>
      <c r="G850" s="34" t="e">
        <f t="shared" si="78"/>
        <v>#REF!</v>
      </c>
      <c r="H850" s="737" t="e">
        <f>I690</f>
        <v>#REF!</v>
      </c>
      <c r="I850" s="34" t="e">
        <f t="shared" si="79"/>
        <v>#REF!</v>
      </c>
      <c r="J850" s="59"/>
      <c r="K850" s="218"/>
    </row>
    <row r="851" spans="1:11">
      <c r="A851" s="11">
        <f>'Programe Budget 2073-74'!A901</f>
        <v>0</v>
      </c>
      <c r="B851" s="11">
        <f>'Programe Budget 2073-74'!B901</f>
        <v>0</v>
      </c>
      <c r="C851" s="33">
        <f>'Programe Budget 2073-74'!C901</f>
        <v>496</v>
      </c>
      <c r="D851" s="399" t="s">
        <v>462</v>
      </c>
      <c r="E851" s="238" t="e">
        <f>SUM(E833:E850)</f>
        <v>#REF!</v>
      </c>
      <c r="F851" s="238" t="e">
        <f>SUM(F833:F850)</f>
        <v>#REF!</v>
      </c>
      <c r="G851" s="238" t="e">
        <f>SUM(G833:G850)</f>
        <v>#REF!</v>
      </c>
      <c r="H851" s="737"/>
      <c r="I851" s="238" t="e">
        <f>SUM(I833:I850)</f>
        <v>#REF!</v>
      </c>
      <c r="J851" s="57"/>
      <c r="K851" s="218"/>
    </row>
    <row r="852" spans="1:11">
      <c r="A852" s="11"/>
      <c r="B852" s="11"/>
      <c r="C852" s="33"/>
      <c r="D852" s="399" t="s">
        <v>480</v>
      </c>
      <c r="E852" s="21" t="e">
        <f>E865</f>
        <v>#REF!</v>
      </c>
      <c r="F852" s="445" t="e">
        <f>F865</f>
        <v>#REF!</v>
      </c>
      <c r="G852" s="238" t="e">
        <f>F851/F852*100</f>
        <v>#REF!</v>
      </c>
      <c r="H852" s="737"/>
      <c r="I852" s="238" t="e">
        <f>I851*G852/100</f>
        <v>#REF!</v>
      </c>
      <c r="J852" s="57" t="e">
        <f>I852</f>
        <v>#REF!</v>
      </c>
      <c r="K852" s="218"/>
    </row>
    <row r="853" spans="1:11" ht="21.75">
      <c r="A853" s="532" t="s">
        <v>614</v>
      </c>
      <c r="B853" s="252"/>
      <c r="C853" s="253"/>
      <c r="D853" s="392"/>
      <c r="E853" s="255"/>
      <c r="F853" s="446"/>
      <c r="G853" s="255"/>
      <c r="H853" s="738"/>
      <c r="I853" s="256"/>
      <c r="J853" s="255"/>
      <c r="K853" s="218"/>
    </row>
    <row r="854" spans="1:11">
      <c r="A854" s="11">
        <f>'Programe Budget 2073-74'!A903</f>
        <v>1</v>
      </c>
      <c r="B854" s="11" t="str">
        <f>'Programe Budget 2073-74'!B903</f>
        <v>312105/3/4</v>
      </c>
      <c r="C854" s="33">
        <v>1</v>
      </c>
      <c r="D854" s="404" t="str">
        <f>'Programe Budget 2073-74'!D903</f>
        <v xml:space="preserve">कृषि विकास आयोजना </v>
      </c>
      <c r="E854" s="34" t="e">
        <f>E697</f>
        <v>#REF!</v>
      </c>
      <c r="F854" s="434" t="e">
        <f>F697</f>
        <v>#REF!</v>
      </c>
      <c r="G854" s="34" t="e">
        <f>F854/$F$858*100</f>
        <v>#REF!</v>
      </c>
      <c r="H854" s="737">
        <v>100</v>
      </c>
      <c r="I854" s="34" t="e">
        <f>G854*H854/100</f>
        <v>#REF!</v>
      </c>
      <c r="J854" s="57"/>
      <c r="K854" s="34"/>
    </row>
    <row r="855" spans="1:11">
      <c r="A855" s="11">
        <f>'Programe Budget 2073-74'!A904</f>
        <v>2</v>
      </c>
      <c r="B855" s="11" t="str">
        <f>'Programe Budget 2073-74'!B904</f>
        <v>312106-3/4</v>
      </c>
      <c r="C855" s="33">
        <f>'Programe Budget 2073-74'!C904</f>
        <v>10</v>
      </c>
      <c r="D855" s="404" t="str">
        <f>'Programe Budget 2073-74'!D904</f>
        <v>रेशम खेती विकास कार्यक्रम</v>
      </c>
      <c r="E855" s="34" t="e">
        <f>E711</f>
        <v>#REF!</v>
      </c>
      <c r="F855" s="434" t="e">
        <f>F711</f>
        <v>#REF!</v>
      </c>
      <c r="G855" s="34" t="e">
        <f>F855/$F$858*100</f>
        <v>#REF!</v>
      </c>
      <c r="H855" s="737">
        <v>92.88</v>
      </c>
      <c r="I855" s="34" t="e">
        <f>G855*H855/100</f>
        <v>#REF!</v>
      </c>
      <c r="J855" s="57"/>
      <c r="K855" s="218"/>
    </row>
    <row r="856" spans="1:11">
      <c r="A856" s="11">
        <f>'Programe Budget 2073-74'!A905</f>
        <v>3</v>
      </c>
      <c r="B856" s="11" t="str">
        <f>'Programe Budget 2073-74'!B905</f>
        <v>312113-3/4</v>
      </c>
      <c r="C856" s="33">
        <f>'Programe Budget 2073-74'!C905</f>
        <v>3</v>
      </c>
      <c r="D856" s="404" t="str">
        <f>'Programe Budget 2073-74'!D905</f>
        <v>व्यवसायिक कीट विकास कार्यक्रम</v>
      </c>
      <c r="E856" s="34" t="e">
        <f>E717</f>
        <v>#REF!</v>
      </c>
      <c r="F856" s="434" t="e">
        <f>F717</f>
        <v>#REF!</v>
      </c>
      <c r="G856" s="34" t="e">
        <f>F856/$F$858*100</f>
        <v>#REF!</v>
      </c>
      <c r="H856" s="737">
        <v>21.51</v>
      </c>
      <c r="I856" s="34" t="e">
        <f>G856*H856/100</f>
        <v>#REF!</v>
      </c>
      <c r="J856" s="57"/>
      <c r="K856" s="34"/>
    </row>
    <row r="857" spans="1:11">
      <c r="A857" s="11">
        <f>'Programe Budget 2073-74'!A906</f>
        <v>4</v>
      </c>
      <c r="B857" s="11" t="str">
        <f>'Programe Budget 2073-74'!B906</f>
        <v>312118-3/4</v>
      </c>
      <c r="C857" s="33">
        <f>'Programe Budget 2073-74'!C906</f>
        <v>7</v>
      </c>
      <c r="D857" s="404" t="str">
        <f>'Programe Budget 2073-74'!D906</f>
        <v xml:space="preserve">माटो परिक्षण तथा सेवा सुधार कार्यक्रम </v>
      </c>
      <c r="E857" s="34" t="e">
        <f>E727</f>
        <v>#REF!</v>
      </c>
      <c r="F857" s="434" t="e">
        <f>F727</f>
        <v>#REF!</v>
      </c>
      <c r="G857" s="34" t="e">
        <f>F857/$F$858*100</f>
        <v>#REF!</v>
      </c>
      <c r="H857" s="737">
        <v>94.6</v>
      </c>
      <c r="I857" s="34" t="e">
        <f>G857*H857/100</f>
        <v>#REF!</v>
      </c>
      <c r="J857" s="57"/>
      <c r="K857" s="218"/>
    </row>
    <row r="858" spans="1:11">
      <c r="A858" s="52"/>
      <c r="B858" s="9"/>
      <c r="C858" s="56">
        <f>SUM(C854:C857)</f>
        <v>21</v>
      </c>
      <c r="D858" s="399" t="s">
        <v>420</v>
      </c>
      <c r="E858" s="57" t="e">
        <f>SUM(E854:E857)</f>
        <v>#REF!</v>
      </c>
      <c r="F858" s="435" t="e">
        <f>SUM(F854:F857)</f>
        <v>#REF!</v>
      </c>
      <c r="G858" s="57" t="e">
        <f>SUM(G854:G857)</f>
        <v>#REF!</v>
      </c>
      <c r="H858" s="728"/>
      <c r="I858" s="57" t="e">
        <f>SUM(I854:I857)</f>
        <v>#REF!</v>
      </c>
      <c r="J858" s="57"/>
      <c r="K858" s="218"/>
    </row>
    <row r="859" spans="1:11">
      <c r="A859" s="52"/>
      <c r="B859" s="9"/>
      <c r="C859" s="56"/>
      <c r="D859" s="399" t="s">
        <v>481</v>
      </c>
      <c r="E859" s="57" t="e">
        <f>E865</f>
        <v>#REF!</v>
      </c>
      <c r="F859" s="435" t="e">
        <f>F865</f>
        <v>#REF!</v>
      </c>
      <c r="G859" s="57" t="e">
        <f>F858/F859*100</f>
        <v>#REF!</v>
      </c>
      <c r="H859" s="728"/>
      <c r="I859" s="57" t="e">
        <f>G859*I858/100</f>
        <v>#REF!</v>
      </c>
      <c r="J859" s="57" t="e">
        <f>I859</f>
        <v>#REF!</v>
      </c>
      <c r="K859" s="218"/>
    </row>
    <row r="860" spans="1:11" ht="21.75">
      <c r="A860" s="532" t="s">
        <v>615</v>
      </c>
      <c r="B860" s="252"/>
      <c r="C860" s="253"/>
      <c r="D860" s="392"/>
      <c r="E860" s="256"/>
      <c r="F860" s="447"/>
      <c r="G860" s="256"/>
      <c r="H860" s="739"/>
      <c r="I860" s="256"/>
      <c r="J860" s="256"/>
      <c r="K860" s="34"/>
    </row>
    <row r="861" spans="1:11" s="148" customFormat="1">
      <c r="A861" s="33">
        <f>'Programe Budget 2073-74'!A910</f>
        <v>1</v>
      </c>
      <c r="B861" s="33" t="str">
        <f>'Programe Budget 2073-74'!B910</f>
        <v>312801-3/4</v>
      </c>
      <c r="C861" s="33">
        <f>'Programe Budget 2073-74'!C910</f>
        <v>6</v>
      </c>
      <c r="D861" s="424" t="str">
        <f>'Programe Budget 2073-74'!D910</f>
        <v xml:space="preserve">कर्णाली अञ्चल कृषि विकास आयोजना </v>
      </c>
      <c r="E861" s="34" t="e">
        <f>E739</f>
        <v>#REF!</v>
      </c>
      <c r="F861" s="434" t="e">
        <f>F739</f>
        <v>#REF!</v>
      </c>
      <c r="G861" s="34" t="e">
        <f>F861/$F$863*100</f>
        <v>#REF!</v>
      </c>
      <c r="H861" s="737" t="e">
        <f>I739</f>
        <v>#REF!</v>
      </c>
      <c r="I861" s="34" t="e">
        <f>G861*H861/100</f>
        <v>#REF!</v>
      </c>
      <c r="J861" s="57"/>
      <c r="K861" s="34"/>
    </row>
    <row r="862" spans="1:11" s="148" customFormat="1">
      <c r="A862" s="33">
        <f>'Programe Budget 2073-74'!A911</f>
        <v>2</v>
      </c>
      <c r="B862" s="33" t="str">
        <f>'Programe Budget 2073-74'!B911</f>
        <v>312802-3/4</v>
      </c>
      <c r="C862" s="33">
        <f>'Programe Budget 2073-74'!C911</f>
        <v>75</v>
      </c>
      <c r="D862" s="424" t="str">
        <f>'Programe Budget 2073-74'!D911</f>
        <v xml:space="preserve">कृषि प्रसार कार्यक्रम </v>
      </c>
      <c r="E862" s="34" t="e">
        <f>E817</f>
        <v>#REF!</v>
      </c>
      <c r="F862" s="434" t="e">
        <f>F817</f>
        <v>#REF!</v>
      </c>
      <c r="G862" s="34" t="e">
        <f>F862/$F$863*100</f>
        <v>#REF!</v>
      </c>
      <c r="H862" s="737" t="e">
        <f>I817</f>
        <v>#REF!</v>
      </c>
      <c r="I862" s="34" t="e">
        <f>G862*H862/100</f>
        <v>#REF!</v>
      </c>
      <c r="J862" s="57"/>
      <c r="K862" s="218"/>
    </row>
    <row r="863" spans="1:11">
      <c r="A863" s="1"/>
      <c r="B863" s="25"/>
      <c r="C863" s="56">
        <f>SUM(C861:C862)</f>
        <v>81</v>
      </c>
      <c r="D863" s="399" t="s">
        <v>616</v>
      </c>
      <c r="E863" s="57" t="e">
        <f>SUM(E861:E862)</f>
        <v>#REF!</v>
      </c>
      <c r="F863" s="435" t="e">
        <f>SUM(F861:F862)</f>
        <v>#REF!</v>
      </c>
      <c r="G863" s="57" t="e">
        <f>SUM(G861:G862)</f>
        <v>#REF!</v>
      </c>
      <c r="H863" s="737"/>
      <c r="I863" s="57" t="e">
        <f>SUM(I861:I862)</f>
        <v>#REF!</v>
      </c>
      <c r="J863" s="57" t="e">
        <f>SUM(G863*I863/100)</f>
        <v>#REF!</v>
      </c>
      <c r="K863" s="34"/>
    </row>
    <row r="864" spans="1:11" ht="15">
      <c r="A864" s="1"/>
      <c r="B864" s="25"/>
      <c r="C864" s="37"/>
      <c r="D864" s="78" t="s">
        <v>617</v>
      </c>
      <c r="E864" s="57" t="e">
        <f>E863</f>
        <v>#REF!</v>
      </c>
      <c r="F864" s="435" t="e">
        <f>F863</f>
        <v>#REF!</v>
      </c>
      <c r="G864" s="57" t="e">
        <f>SUM(F864/F866*100)</f>
        <v>#REF!</v>
      </c>
      <c r="H864" s="737"/>
      <c r="I864" s="57"/>
      <c r="J864" s="57" t="e">
        <f>SUM(J863)</f>
        <v>#REF!</v>
      </c>
      <c r="K864" s="57" t="e">
        <f>SUM(J864*G864/100)</f>
        <v>#REF!</v>
      </c>
    </row>
    <row r="865" spans="1:11" ht="15">
      <c r="A865" s="1"/>
      <c r="B865" s="25"/>
      <c r="C865" s="56">
        <f>C858+C851</f>
        <v>517</v>
      </c>
      <c r="D865" s="78" t="s">
        <v>618</v>
      </c>
      <c r="E865" s="57" t="e">
        <f>E858+E851</f>
        <v>#REF!</v>
      </c>
      <c r="F865" s="435" t="e">
        <f>F858+F851</f>
        <v>#REF!</v>
      </c>
      <c r="G865" s="57" t="e">
        <f>SUM(F865/F866*100)</f>
        <v>#REF!</v>
      </c>
      <c r="H865" s="737"/>
      <c r="I865" s="57"/>
      <c r="J865" s="57" t="e">
        <f>J859+J852</f>
        <v>#REF!</v>
      </c>
      <c r="K865" s="57" t="e">
        <f>SUM(J865*G865/100)</f>
        <v>#REF!</v>
      </c>
    </row>
    <row r="866" spans="1:11" s="148" customFormat="1" ht="15">
      <c r="A866" s="72"/>
      <c r="B866" s="239"/>
      <c r="C866" s="56">
        <f>C865+C863</f>
        <v>598</v>
      </c>
      <c r="D866" s="425" t="s">
        <v>619</v>
      </c>
      <c r="E866" s="57" t="e">
        <f>E865+E864</f>
        <v>#REF!</v>
      </c>
      <c r="F866" s="435" t="e">
        <f>F865+F864</f>
        <v>#REF!</v>
      </c>
      <c r="G866" s="57" t="e">
        <f>SUM(G864+G865)</f>
        <v>#REF!</v>
      </c>
      <c r="H866" s="737"/>
      <c r="I866" s="57"/>
      <c r="J866" s="57"/>
      <c r="K866" s="479" t="e">
        <f>SUM(K865,K864)</f>
        <v>#REF!</v>
      </c>
    </row>
  </sheetData>
  <mergeCells count="12">
    <mergeCell ref="A828:K828"/>
    <mergeCell ref="A829:K829"/>
    <mergeCell ref="A821:D821"/>
    <mergeCell ref="A822:D822"/>
    <mergeCell ref="A823:D823"/>
    <mergeCell ref="A826:K826"/>
    <mergeCell ref="A827:K827"/>
    <mergeCell ref="A1:K1"/>
    <mergeCell ref="A2:K2"/>
    <mergeCell ref="A3:K3"/>
    <mergeCell ref="A819:D819"/>
    <mergeCell ref="A820:D820"/>
  </mergeCells>
  <printOptions horizontalCentered="1"/>
  <pageMargins left="0.2" right="0.2" top="0.28000000000000003" bottom="0.38" header="0.2" footer="0.2"/>
  <pageSetup paperSize="9" scale="10" orientation="landscape" r:id="rId1"/>
  <headerFooter alignWithMargins="0">
    <oddFooter>&amp;C&amp;"Fontasy Himali,Regular"&amp;P</oddFooter>
  </headerFooter>
  <rowBreaks count="4" manualBreakCount="4">
    <brk id="720" max="16383" man="1"/>
    <brk id="780" max="16383" man="1"/>
    <brk id="811" max="16383" man="1"/>
    <brk id="82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46"/>
  <sheetViews>
    <sheetView topLeftCell="A25" zoomScale="112" zoomScaleNormal="112" zoomScaleSheetLayoutView="100" workbookViewId="0">
      <selection activeCell="E33" sqref="E33"/>
    </sheetView>
  </sheetViews>
  <sheetFormatPr defaultColWidth="9.140625" defaultRowHeight="18"/>
  <cols>
    <col min="1" max="1" width="6.28515625" style="357" bestFit="1" customWidth="1"/>
    <col min="2" max="2" width="41.85546875" style="352" customWidth="1"/>
    <col min="3" max="3" width="19" style="352" hidden="1" customWidth="1"/>
    <col min="4" max="5" width="20.85546875" style="352" customWidth="1"/>
    <col min="6" max="6" width="11.7109375" style="352" bestFit="1" customWidth="1"/>
    <col min="7" max="7" width="9.140625" style="352"/>
    <col min="8" max="8" width="21.5703125" style="352" customWidth="1"/>
    <col min="9" max="16384" width="9.140625" style="352"/>
  </cols>
  <sheetData>
    <row r="1" spans="1:8" ht="23.25">
      <c r="A1" s="1162" t="s">
        <v>856</v>
      </c>
      <c r="B1" s="1162"/>
      <c r="C1" s="1162"/>
      <c r="D1" s="1162"/>
      <c r="E1" s="975"/>
    </row>
    <row r="2" spans="1:8" ht="23.25" customHeight="1">
      <c r="A2" s="1163" t="s">
        <v>854</v>
      </c>
      <c r="B2" s="1163"/>
      <c r="C2" s="1163"/>
      <c r="D2" s="1163"/>
      <c r="E2" s="976"/>
    </row>
    <row r="3" spans="1:8" ht="21.75">
      <c r="A3" s="1164" t="s">
        <v>857</v>
      </c>
      <c r="B3" s="1164"/>
      <c r="C3" s="1164"/>
      <c r="D3" s="1164"/>
      <c r="E3" s="977"/>
    </row>
    <row r="4" spans="1:8" ht="21.75">
      <c r="A4" s="1165" t="s">
        <v>936</v>
      </c>
      <c r="B4" s="1165"/>
      <c r="C4" s="1166"/>
      <c r="D4" s="1166"/>
      <c r="E4" s="978"/>
    </row>
    <row r="5" spans="1:8" ht="19.5">
      <c r="A5" s="1167" t="s">
        <v>23</v>
      </c>
      <c r="B5" s="1167" t="s">
        <v>855</v>
      </c>
      <c r="C5" s="1168" t="s">
        <v>539</v>
      </c>
      <c r="D5" s="1169"/>
      <c r="E5" s="1170"/>
    </row>
    <row r="6" spans="1:8" ht="19.5">
      <c r="A6" s="1167"/>
      <c r="B6" s="1167"/>
      <c r="C6" s="979" t="s">
        <v>852</v>
      </c>
      <c r="D6" s="979" t="s">
        <v>938</v>
      </c>
      <c r="E6" s="979" t="s">
        <v>929</v>
      </c>
    </row>
    <row r="7" spans="1:8" ht="21.75">
      <c r="A7" s="354">
        <v>1</v>
      </c>
      <c r="B7" s="874" t="s">
        <v>853</v>
      </c>
      <c r="C7" s="556"/>
      <c r="D7" s="556"/>
      <c r="E7" s="556"/>
    </row>
    <row r="8" spans="1:8" ht="21.75">
      <c r="A8" s="354">
        <v>4</v>
      </c>
      <c r="B8" s="876" t="s">
        <v>862</v>
      </c>
      <c r="C8" s="556"/>
      <c r="D8" s="1033"/>
      <c r="E8" s="556"/>
    </row>
    <row r="9" spans="1:8" s="356" customFormat="1" ht="23.25" customHeight="1">
      <c r="A9" s="355"/>
      <c r="B9" s="874" t="s">
        <v>863</v>
      </c>
      <c r="C9" s="980">
        <f>SUM(C7:C8)</f>
        <v>0</v>
      </c>
      <c r="D9" s="1024"/>
      <c r="E9" s="556"/>
      <c r="H9" s="870"/>
    </row>
    <row r="10" spans="1:8" ht="39">
      <c r="B10" s="874" t="s">
        <v>864</v>
      </c>
      <c r="C10" s="890"/>
      <c r="D10" s="1024"/>
      <c r="E10" s="556"/>
      <c r="H10" s="869"/>
    </row>
    <row r="11" spans="1:8" ht="39">
      <c r="B11" s="874" t="s">
        <v>865</v>
      </c>
      <c r="C11" s="890"/>
      <c r="D11" s="1024"/>
      <c r="E11" s="556"/>
      <c r="H11" s="869"/>
    </row>
    <row r="12" spans="1:8" ht="39">
      <c r="B12" s="874" t="s">
        <v>866</v>
      </c>
      <c r="C12" s="890"/>
      <c r="D12" s="1024"/>
      <c r="E12" s="556"/>
      <c r="H12" s="869"/>
    </row>
    <row r="13" spans="1:8" ht="40.5">
      <c r="B13" s="876" t="s">
        <v>867</v>
      </c>
      <c r="C13" s="890"/>
      <c r="D13" s="1034"/>
      <c r="E13" s="556"/>
    </row>
    <row r="14" spans="1:8" ht="46.5" customHeight="1">
      <c r="B14" s="874" t="s">
        <v>868</v>
      </c>
      <c r="C14" s="890"/>
      <c r="D14" s="1012"/>
      <c r="E14" s="556"/>
    </row>
    <row r="15" spans="1:8" ht="24" customHeight="1">
      <c r="B15" s="874" t="s">
        <v>869</v>
      </c>
      <c r="C15" s="890"/>
      <c r="D15" s="1013"/>
      <c r="E15" s="556"/>
    </row>
    <row r="16" spans="1:8" ht="24" customHeight="1">
      <c r="B16" s="874" t="s">
        <v>870</v>
      </c>
      <c r="C16" s="890"/>
      <c r="D16" s="1013"/>
      <c r="E16" s="556"/>
    </row>
    <row r="17" spans="2:5" ht="24" customHeight="1">
      <c r="B17" s="874" t="s">
        <v>871</v>
      </c>
      <c r="C17" s="890"/>
      <c r="D17" s="1014"/>
      <c r="E17" s="556"/>
    </row>
    <row r="18" spans="2:5" ht="24" customHeight="1">
      <c r="B18" s="874" t="s">
        <v>872</v>
      </c>
      <c r="C18" s="890"/>
      <c r="D18" s="1015"/>
      <c r="E18" s="556"/>
    </row>
    <row r="19" spans="2:5" ht="24" customHeight="1">
      <c r="B19" s="874" t="s">
        <v>873</v>
      </c>
      <c r="C19" s="890"/>
      <c r="D19" s="1015"/>
      <c r="E19" s="556"/>
    </row>
    <row r="20" spans="2:5" ht="39">
      <c r="B20" s="874" t="s">
        <v>874</v>
      </c>
      <c r="C20" s="890"/>
      <c r="D20" s="1015"/>
      <c r="E20" s="556"/>
    </row>
    <row r="21" spans="2:5" ht="23.25">
      <c r="B21" s="874" t="s">
        <v>875</v>
      </c>
      <c r="C21" s="890"/>
      <c r="D21" s="1015"/>
      <c r="E21" s="556"/>
    </row>
    <row r="22" spans="2:5" ht="23.25">
      <c r="B22" s="874" t="s">
        <v>876</v>
      </c>
      <c r="C22" s="890"/>
      <c r="D22" s="1015"/>
      <c r="E22" s="556"/>
    </row>
    <row r="23" spans="2:5" ht="39">
      <c r="B23" s="874" t="s">
        <v>877</v>
      </c>
      <c r="C23" s="890"/>
      <c r="D23" s="1015"/>
      <c r="E23" s="556"/>
    </row>
    <row r="24" spans="2:5" ht="23.25">
      <c r="B24" s="874" t="s">
        <v>878</v>
      </c>
      <c r="C24" s="890"/>
      <c r="D24" s="1015"/>
      <c r="E24" s="556"/>
    </row>
    <row r="25" spans="2:5" ht="21.75" customHeight="1">
      <c r="B25" s="874" t="s">
        <v>879</v>
      </c>
      <c r="C25" s="890"/>
      <c r="D25" s="1036"/>
      <c r="E25" s="556"/>
    </row>
    <row r="26" spans="2:5" ht="21.75" customHeight="1">
      <c r="B26" s="874" t="s">
        <v>880</v>
      </c>
      <c r="C26" s="890"/>
      <c r="D26" s="1036"/>
      <c r="E26" s="556"/>
    </row>
    <row r="27" spans="2:5" ht="21.75" customHeight="1">
      <c r="B27" s="874" t="s">
        <v>881</v>
      </c>
      <c r="C27" s="890"/>
      <c r="D27" s="1036"/>
      <c r="E27" s="556"/>
    </row>
    <row r="28" spans="2:5" ht="21.75" customHeight="1">
      <c r="B28" s="874" t="s">
        <v>882</v>
      </c>
      <c r="C28" s="890"/>
      <c r="D28" s="1036"/>
      <c r="E28" s="556"/>
    </row>
    <row r="29" spans="2:5" ht="21.75" customHeight="1">
      <c r="B29" s="874" t="s">
        <v>883</v>
      </c>
      <c r="C29" s="890"/>
      <c r="D29" s="1015"/>
      <c r="E29" s="556"/>
    </row>
    <row r="30" spans="2:5" ht="21.75" customHeight="1">
      <c r="B30" s="874" t="s">
        <v>884</v>
      </c>
      <c r="C30" s="890"/>
      <c r="D30" s="1036"/>
      <c r="E30" s="556"/>
    </row>
    <row r="31" spans="2:5" ht="21.75" customHeight="1">
      <c r="B31" s="874" t="s">
        <v>885</v>
      </c>
      <c r="C31" s="890"/>
      <c r="D31" s="1088">
        <v>167500</v>
      </c>
      <c r="E31" s="556">
        <v>167500</v>
      </c>
    </row>
    <row r="32" spans="2:5" ht="21.75" customHeight="1">
      <c r="B32" s="874" t="s">
        <v>886</v>
      </c>
      <c r="C32" s="890"/>
      <c r="D32" s="1036"/>
      <c r="E32" s="556"/>
    </row>
    <row r="33" spans="1:6" s="898" customFormat="1" ht="23.25">
      <c r="A33" s="897"/>
      <c r="B33" s="874" t="s">
        <v>887</v>
      </c>
      <c r="C33" s="981"/>
      <c r="D33" s="1015"/>
      <c r="E33" s="556"/>
    </row>
    <row r="34" spans="1:6" ht="39">
      <c r="B34" s="876" t="s">
        <v>888</v>
      </c>
      <c r="C34" s="890"/>
      <c r="D34" s="1024"/>
      <c r="E34" s="556"/>
    </row>
    <row r="35" spans="1:6" ht="23.25" customHeight="1">
      <c r="B35" s="874" t="s">
        <v>889</v>
      </c>
      <c r="C35" s="890"/>
      <c r="D35" s="1024"/>
      <c r="E35" s="556"/>
    </row>
    <row r="36" spans="1:6" ht="21.75" customHeight="1">
      <c r="B36" s="874" t="s">
        <v>890</v>
      </c>
      <c r="C36" s="890"/>
      <c r="D36" s="1024"/>
      <c r="E36" s="556"/>
    </row>
    <row r="37" spans="1:6" ht="21.75" customHeight="1">
      <c r="B37" s="874" t="s">
        <v>891</v>
      </c>
      <c r="C37" s="890"/>
      <c r="D37" s="1024"/>
      <c r="E37" s="556"/>
    </row>
    <row r="38" spans="1:6" ht="40.5" customHeight="1">
      <c r="B38" s="874" t="s">
        <v>892</v>
      </c>
      <c r="C38" s="890"/>
      <c r="D38" s="1024"/>
      <c r="E38" s="556"/>
    </row>
    <row r="39" spans="1:6" ht="23.25" customHeight="1">
      <c r="B39" s="874" t="s">
        <v>895</v>
      </c>
      <c r="C39" s="890"/>
      <c r="D39" s="1024"/>
      <c r="E39" s="556"/>
    </row>
    <row r="40" spans="1:6" ht="21.75" customHeight="1">
      <c r="B40" s="874" t="s">
        <v>896</v>
      </c>
      <c r="C40" s="890"/>
      <c r="D40" s="1024"/>
      <c r="E40" s="556"/>
    </row>
    <row r="41" spans="1:6" ht="21.75" customHeight="1">
      <c r="B41" s="874" t="s">
        <v>897</v>
      </c>
      <c r="C41" s="890"/>
      <c r="D41" s="1024"/>
      <c r="E41" s="556"/>
    </row>
    <row r="42" spans="1:6" ht="21.75" customHeight="1">
      <c r="B42" s="874" t="s">
        <v>898</v>
      </c>
      <c r="C42" s="890"/>
      <c r="D42" s="1024"/>
      <c r="E42" s="556"/>
    </row>
    <row r="43" spans="1:6" ht="21.75" customHeight="1">
      <c r="B43" s="874" t="s">
        <v>899</v>
      </c>
      <c r="C43" s="890"/>
      <c r="D43" s="1024"/>
      <c r="E43" s="556"/>
    </row>
    <row r="44" spans="1:6" ht="39">
      <c r="B44" s="874" t="s">
        <v>893</v>
      </c>
      <c r="C44" s="890"/>
      <c r="D44" s="1024"/>
      <c r="E44" s="556"/>
    </row>
    <row r="45" spans="1:6" ht="39">
      <c r="B45" s="876" t="s">
        <v>894</v>
      </c>
      <c r="C45" s="890"/>
      <c r="D45" s="1035"/>
      <c r="E45" s="556"/>
    </row>
    <row r="46" spans="1:6" ht="23.25">
      <c r="B46" s="899" t="s">
        <v>905</v>
      </c>
      <c r="C46" s="890"/>
      <c r="D46" s="1042"/>
      <c r="E46" s="556"/>
      <c r="F46" s="889"/>
    </row>
  </sheetData>
  <mergeCells count="7">
    <mergeCell ref="A1:D1"/>
    <mergeCell ref="A2:D2"/>
    <mergeCell ref="A3:D3"/>
    <mergeCell ref="A4:D4"/>
    <mergeCell ref="A5:A6"/>
    <mergeCell ref="B5:B6"/>
    <mergeCell ref="C5:E5"/>
  </mergeCells>
  <printOptions horizontalCentered="1"/>
  <pageMargins left="0.75" right="0.75" top="0.75" bottom="1" header="0.5" footer="0.5"/>
  <pageSetup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pane ySplit="6" topLeftCell="A28" activePane="bottomLeft" state="frozen"/>
      <selection pane="bottomLeft" activeCell="G30" sqref="G30"/>
    </sheetView>
  </sheetViews>
  <sheetFormatPr defaultColWidth="9.140625" defaultRowHeight="18"/>
  <cols>
    <col min="1" max="1" width="6.28515625" style="357" customWidth="1"/>
    <col min="2" max="2" width="41.85546875" style="352" customWidth="1"/>
    <col min="3" max="3" width="19" style="352" hidden="1" customWidth="1"/>
    <col min="4" max="4" width="20.85546875" style="352" customWidth="1"/>
    <col min="5" max="5" width="17" style="352" customWidth="1"/>
    <col min="6" max="6" width="19.7109375" style="352" customWidth="1"/>
    <col min="7" max="7" width="21.5703125" style="352" customWidth="1"/>
    <col min="8" max="8" width="33.28515625" style="352" customWidth="1"/>
    <col min="9" max="16384" width="9.140625" style="352"/>
  </cols>
  <sheetData>
    <row r="1" spans="1:7" ht="23.25">
      <c r="A1" s="1162" t="s">
        <v>856</v>
      </c>
      <c r="B1" s="1162"/>
      <c r="C1" s="1162"/>
      <c r="D1" s="1162"/>
      <c r="E1" s="357"/>
      <c r="F1" s="357"/>
      <c r="G1" s="357"/>
    </row>
    <row r="2" spans="1:7" ht="23.25" customHeight="1">
      <c r="A2" s="1163" t="s">
        <v>854</v>
      </c>
      <c r="B2" s="1163"/>
      <c r="C2" s="1163"/>
      <c r="D2" s="1163"/>
      <c r="E2" s="357"/>
      <c r="F2" s="357"/>
      <c r="G2" s="357"/>
    </row>
    <row r="3" spans="1:7" ht="37.5" customHeight="1">
      <c r="A3" s="1171" t="s">
        <v>943</v>
      </c>
      <c r="B3" s="1171"/>
      <c r="C3" s="1171"/>
      <c r="D3" s="1171"/>
      <c r="E3" s="357"/>
      <c r="F3" s="357"/>
      <c r="G3" s="357"/>
    </row>
    <row r="4" spans="1:7" ht="21.75">
      <c r="A4" s="1165" t="s">
        <v>937</v>
      </c>
      <c r="B4" s="1165"/>
      <c r="C4" s="1165"/>
      <c r="D4" s="1165"/>
      <c r="E4" s="357"/>
      <c r="F4" s="357"/>
      <c r="G4" s="357"/>
    </row>
    <row r="5" spans="1:7" ht="24.75" customHeight="1">
      <c r="A5" s="353" t="s">
        <v>23</v>
      </c>
      <c r="B5" s="353" t="s">
        <v>855</v>
      </c>
      <c r="C5" s="1168" t="s">
        <v>908</v>
      </c>
      <c r="D5" s="1170"/>
      <c r="E5" s="876" t="s">
        <v>906</v>
      </c>
      <c r="F5" s="876" t="s">
        <v>907</v>
      </c>
      <c r="G5" s="876" t="s">
        <v>909</v>
      </c>
    </row>
    <row r="6" spans="1:7" s="900" customFormat="1" ht="21.75">
      <c r="A6" s="901">
        <v>1</v>
      </c>
      <c r="B6" s="902" t="s">
        <v>853</v>
      </c>
      <c r="C6" s="903"/>
      <c r="D6" s="1038"/>
      <c r="E6" s="947"/>
      <c r="F6" s="947"/>
      <c r="G6" s="948"/>
    </row>
    <row r="7" spans="1:7" ht="23.25">
      <c r="A7" s="354">
        <v>4</v>
      </c>
      <c r="B7" s="876" t="s">
        <v>862</v>
      </c>
      <c r="C7" s="887"/>
      <c r="D7" s="951"/>
      <c r="E7" s="949"/>
      <c r="F7" s="949"/>
      <c r="G7" s="950"/>
    </row>
    <row r="8" spans="1:7" s="356" customFormat="1" ht="23.25" customHeight="1">
      <c r="A8" s="355"/>
      <c r="B8" s="874" t="s">
        <v>863</v>
      </c>
      <c r="C8" s="888">
        <f>SUM(C6:C7)</f>
        <v>0</v>
      </c>
      <c r="D8" s="914"/>
      <c r="E8" s="951"/>
      <c r="F8" s="951"/>
      <c r="G8" s="952"/>
    </row>
    <row r="9" spans="1:7" ht="40.5">
      <c r="B9" s="874" t="s">
        <v>864</v>
      </c>
      <c r="D9" s="914"/>
      <c r="E9" s="951"/>
      <c r="F9" s="951"/>
      <c r="G9" s="952"/>
    </row>
    <row r="10" spans="1:7" ht="40.5">
      <c r="B10" s="874" t="s">
        <v>865</v>
      </c>
      <c r="D10" s="914"/>
      <c r="E10" s="951"/>
      <c r="F10" s="951"/>
      <c r="G10" s="952"/>
    </row>
    <row r="11" spans="1:7" ht="40.5">
      <c r="B11" s="874" t="s">
        <v>866</v>
      </c>
      <c r="D11" s="914"/>
      <c r="E11" s="951"/>
      <c r="F11" s="951"/>
      <c r="G11" s="952"/>
    </row>
    <row r="12" spans="1:7" ht="40.5">
      <c r="B12" s="876" t="s">
        <v>867</v>
      </c>
      <c r="D12" s="951"/>
      <c r="E12" s="953"/>
      <c r="F12" s="953"/>
      <c r="G12" s="953"/>
    </row>
    <row r="13" spans="1:7" ht="46.5" customHeight="1">
      <c r="B13" s="874" t="s">
        <v>868</v>
      </c>
      <c r="D13" s="1015"/>
      <c r="E13" s="1015"/>
      <c r="F13" s="1015"/>
      <c r="G13" s="911"/>
    </row>
    <row r="14" spans="1:7" ht="24" customHeight="1">
      <c r="B14" s="874" t="s">
        <v>869</v>
      </c>
      <c r="D14" s="914"/>
      <c r="E14" s="911"/>
      <c r="F14" s="914"/>
      <c r="G14" s="911"/>
    </row>
    <row r="15" spans="1:7" ht="23.25">
      <c r="B15" s="874" t="s">
        <v>870</v>
      </c>
      <c r="D15" s="1015"/>
      <c r="E15" s="914"/>
      <c r="F15" s="1015"/>
      <c r="G15" s="911"/>
    </row>
    <row r="16" spans="1:7" ht="24" customHeight="1">
      <c r="B16" s="874" t="s">
        <v>871</v>
      </c>
      <c r="D16" s="1015"/>
      <c r="E16" s="914"/>
      <c r="F16" s="1015"/>
      <c r="G16" s="911"/>
    </row>
    <row r="17" spans="1:8" ht="24" customHeight="1">
      <c r="B17" s="874" t="s">
        <v>872</v>
      </c>
      <c r="D17" s="1015"/>
      <c r="E17" s="1015"/>
      <c r="F17" s="1015"/>
      <c r="G17" s="911"/>
    </row>
    <row r="18" spans="1:8" ht="24" customHeight="1">
      <c r="B18" s="874" t="s">
        <v>873</v>
      </c>
      <c r="D18" s="1015"/>
      <c r="E18" s="914"/>
      <c r="F18" s="1015"/>
      <c r="G18" s="1015"/>
    </row>
    <row r="19" spans="1:8" ht="40.5">
      <c r="B19" s="874" t="s">
        <v>874</v>
      </c>
      <c r="D19" s="1039"/>
      <c r="E19" s="1037"/>
      <c r="F19" s="1015"/>
      <c r="G19" s="911"/>
    </row>
    <row r="20" spans="1:8" ht="23.25">
      <c r="B20" s="874" t="s">
        <v>875</v>
      </c>
      <c r="D20" s="1040"/>
      <c r="E20" s="1017"/>
      <c r="F20" s="1016"/>
      <c r="G20" s="1018"/>
      <c r="H20" s="869"/>
    </row>
    <row r="21" spans="1:8" ht="23.25">
      <c r="B21" s="874" t="s">
        <v>876</v>
      </c>
      <c r="D21" s="954"/>
      <c r="E21" s="954"/>
      <c r="F21" s="1019"/>
      <c r="G21" s="1019"/>
      <c r="H21" s="1020"/>
    </row>
    <row r="22" spans="1:8" ht="40.5">
      <c r="B22" s="874" t="s">
        <v>877</v>
      </c>
      <c r="D22" s="956"/>
      <c r="E22" s="956"/>
      <c r="F22" s="956"/>
      <c r="G22" s="956"/>
    </row>
    <row r="23" spans="1:8" ht="23.25">
      <c r="B23" s="874" t="s">
        <v>878</v>
      </c>
      <c r="D23" s="957"/>
      <c r="E23" s="954"/>
      <c r="F23" s="958"/>
      <c r="G23" s="955"/>
    </row>
    <row r="24" spans="1:8" ht="21.75" customHeight="1">
      <c r="B24" s="874" t="s">
        <v>879</v>
      </c>
      <c r="D24" s="957"/>
      <c r="E24" s="957"/>
      <c r="F24" s="957"/>
      <c r="G24" s="957"/>
    </row>
    <row r="25" spans="1:8" ht="21.75" customHeight="1">
      <c r="B25" s="874" t="s">
        <v>880</v>
      </c>
      <c r="D25" s="957"/>
      <c r="E25" s="957"/>
      <c r="F25" s="957"/>
      <c r="G25" s="957"/>
    </row>
    <row r="26" spans="1:8" ht="21.75" customHeight="1">
      <c r="B26" s="874" t="s">
        <v>881</v>
      </c>
      <c r="D26" s="957"/>
      <c r="E26" s="957"/>
      <c r="F26" s="957"/>
      <c r="G26" s="957"/>
    </row>
    <row r="27" spans="1:8" ht="21.75" customHeight="1">
      <c r="B27" s="874" t="s">
        <v>882</v>
      </c>
      <c r="D27" s="957"/>
      <c r="E27" s="957"/>
      <c r="F27" s="957"/>
      <c r="G27" s="957"/>
    </row>
    <row r="28" spans="1:8" ht="21.75" customHeight="1">
      <c r="B28" s="874" t="s">
        <v>883</v>
      </c>
      <c r="D28" s="957"/>
      <c r="E28" s="957"/>
      <c r="F28" s="957"/>
      <c r="G28" s="957"/>
    </row>
    <row r="29" spans="1:8" ht="21.75" customHeight="1">
      <c r="B29" s="874" t="s">
        <v>884</v>
      </c>
      <c r="D29" s="957"/>
      <c r="E29" s="957"/>
      <c r="F29" s="957"/>
      <c r="G29" s="957"/>
    </row>
    <row r="30" spans="1:8" ht="33" customHeight="1">
      <c r="B30" s="874" t="s">
        <v>885</v>
      </c>
      <c r="D30" s="957">
        <v>858843.5</v>
      </c>
      <c r="E30" s="957">
        <v>501582.24</v>
      </c>
      <c r="F30" s="957">
        <v>357261.26</v>
      </c>
      <c r="G30" s="957">
        <f>E30/D30*100</f>
        <v>58.402053459099356</v>
      </c>
      <c r="H30" s="1082" t="s">
        <v>1136</v>
      </c>
    </row>
    <row r="31" spans="1:8" ht="21.75" customHeight="1">
      <c r="B31" s="874" t="s">
        <v>886</v>
      </c>
      <c r="D31" s="960"/>
      <c r="E31" s="960"/>
      <c r="F31" s="960"/>
      <c r="G31" s="960"/>
    </row>
    <row r="32" spans="1:8" s="898" customFormat="1" ht="23.25">
      <c r="A32" s="897"/>
      <c r="B32" s="891" t="s">
        <v>887</v>
      </c>
      <c r="D32" s="1041"/>
      <c r="E32" s="959"/>
      <c r="F32" s="1032"/>
      <c r="G32" s="959"/>
    </row>
    <row r="33" spans="2:7" ht="40.5">
      <c r="B33" s="876" t="s">
        <v>888</v>
      </c>
      <c r="C33" s="890"/>
      <c r="D33" s="1041"/>
      <c r="E33" s="914"/>
      <c r="F33" s="953"/>
      <c r="G33" s="953"/>
    </row>
    <row r="34" spans="2:7" ht="23.25" customHeight="1">
      <c r="B34" s="892" t="s">
        <v>889</v>
      </c>
      <c r="D34" s="957"/>
      <c r="E34" s="957"/>
      <c r="F34" s="960"/>
      <c r="G34" s="957"/>
    </row>
    <row r="35" spans="2:7" ht="21.75" customHeight="1">
      <c r="B35" s="874" t="s">
        <v>890</v>
      </c>
      <c r="D35" s="957"/>
      <c r="E35" s="957"/>
      <c r="F35" s="957"/>
      <c r="G35" s="957"/>
    </row>
    <row r="36" spans="2:7" ht="21.75" customHeight="1">
      <c r="B36" s="874" t="s">
        <v>891</v>
      </c>
      <c r="D36" s="954"/>
      <c r="E36" s="914"/>
      <c r="F36" s="914"/>
      <c r="G36" s="914"/>
    </row>
    <row r="37" spans="2:7" ht="40.5" customHeight="1">
      <c r="B37" s="874" t="s">
        <v>892</v>
      </c>
      <c r="D37" s="961"/>
      <c r="E37" s="914"/>
      <c r="F37" s="1023"/>
      <c r="G37" s="914"/>
    </row>
    <row r="38" spans="2:7" ht="23.25" customHeight="1">
      <c r="B38" s="874" t="s">
        <v>895</v>
      </c>
      <c r="D38" s="962"/>
      <c r="E38" s="914"/>
      <c r="F38" s="1022"/>
      <c r="G38" s="914"/>
    </row>
    <row r="39" spans="2:7" ht="21.75" customHeight="1">
      <c r="B39" s="874" t="s">
        <v>896</v>
      </c>
      <c r="D39" s="914"/>
      <c r="E39" s="914"/>
      <c r="F39" s="1015"/>
      <c r="G39" s="914"/>
    </row>
    <row r="40" spans="2:7" ht="21.75" customHeight="1">
      <c r="B40" s="874" t="s">
        <v>897</v>
      </c>
      <c r="D40" s="963"/>
      <c r="E40" s="960"/>
      <c r="F40" s="1025"/>
      <c r="G40" s="914"/>
    </row>
    <row r="41" spans="2:7" ht="21.75" customHeight="1">
      <c r="B41" s="874" t="s">
        <v>898</v>
      </c>
      <c r="D41" s="964"/>
      <c r="E41" s="914"/>
      <c r="F41" s="1023"/>
      <c r="G41" s="914"/>
    </row>
    <row r="42" spans="2:7" ht="21.75" customHeight="1">
      <c r="B42" s="874" t="s">
        <v>899</v>
      </c>
      <c r="D42" s="914"/>
      <c r="E42" s="914"/>
      <c r="F42" s="985"/>
      <c r="G42" s="914"/>
    </row>
    <row r="43" spans="2:7" ht="39">
      <c r="B43" s="874" t="s">
        <v>893</v>
      </c>
      <c r="D43" s="965"/>
      <c r="E43" s="965"/>
      <c r="F43" s="965"/>
      <c r="G43" s="965"/>
    </row>
    <row r="44" spans="2:7" ht="39">
      <c r="B44" s="876" t="s">
        <v>894</v>
      </c>
      <c r="D44" s="1038"/>
      <c r="E44" s="1026"/>
      <c r="F44" s="947"/>
      <c r="G44" s="1027"/>
    </row>
    <row r="45" spans="2:7" ht="21.75">
      <c r="B45" s="899" t="s">
        <v>905</v>
      </c>
      <c r="D45" s="966"/>
      <c r="E45" s="966"/>
      <c r="F45" s="966"/>
      <c r="G45" s="950"/>
    </row>
  </sheetData>
  <mergeCells count="5">
    <mergeCell ref="A1:D1"/>
    <mergeCell ref="A2:D2"/>
    <mergeCell ref="A3:D3"/>
    <mergeCell ref="A4:D4"/>
    <mergeCell ref="C5:D5"/>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
  <sheetViews>
    <sheetView view="pageBreakPreview" zoomScale="46" zoomScaleNormal="88" zoomScaleSheetLayoutView="46" workbookViewId="0">
      <selection activeCell="H40" sqref="H40"/>
    </sheetView>
  </sheetViews>
  <sheetFormatPr defaultColWidth="9.140625" defaultRowHeight="19.5"/>
  <cols>
    <col min="1" max="1" width="3.7109375" style="501" customWidth="1"/>
    <col min="2" max="2" width="15.140625" style="501" customWidth="1"/>
    <col min="3" max="3" width="7.140625" style="501" customWidth="1"/>
    <col min="4" max="4" width="22.85546875" style="524" customWidth="1"/>
    <col min="5" max="5" width="9.28515625" style="501" customWidth="1"/>
    <col min="6" max="6" width="8.85546875" style="501" customWidth="1"/>
    <col min="7" max="7" width="52.140625" style="494" customWidth="1"/>
    <col min="8" max="8" width="37.140625" style="494" customWidth="1"/>
    <col min="9" max="9" width="32.28515625" style="494" customWidth="1"/>
    <col min="10" max="10" width="34.140625" style="494" bestFit="1" customWidth="1"/>
    <col min="11" max="16384" width="9.140625" style="501"/>
  </cols>
  <sheetData>
    <row r="1" spans="1:32" s="494" customFormat="1" ht="24">
      <c r="A1" s="1176" t="s">
        <v>392</v>
      </c>
      <c r="B1" s="1176"/>
      <c r="C1" s="1176"/>
      <c r="D1" s="1176"/>
      <c r="E1" s="1176"/>
      <c r="F1" s="1176"/>
      <c r="G1" s="1176"/>
      <c r="H1" s="1176"/>
      <c r="I1" s="1176"/>
      <c r="J1" s="1176"/>
      <c r="K1" s="493"/>
      <c r="L1" s="493"/>
      <c r="M1" s="493"/>
      <c r="N1" s="493"/>
      <c r="O1" s="493"/>
      <c r="P1" s="493"/>
      <c r="Q1" s="493"/>
      <c r="R1" s="493"/>
      <c r="S1" s="493"/>
      <c r="T1" s="493"/>
      <c r="U1" s="493"/>
      <c r="V1" s="493"/>
      <c r="W1" s="493"/>
      <c r="X1" s="493"/>
      <c r="Y1" s="493"/>
      <c r="Z1" s="493"/>
      <c r="AA1" s="493"/>
      <c r="AB1" s="493"/>
      <c r="AC1" s="493"/>
      <c r="AD1" s="493"/>
      <c r="AE1" s="493"/>
      <c r="AF1" s="493"/>
    </row>
    <row r="2" spans="1:32" s="494" customFormat="1" ht="24">
      <c r="A2" s="1176"/>
      <c r="B2" s="1176"/>
      <c r="C2" s="1176"/>
      <c r="D2" s="1176"/>
      <c r="E2" s="1176"/>
      <c r="F2" s="1176"/>
      <c r="G2" s="1176"/>
      <c r="H2" s="1176"/>
      <c r="I2" s="1176"/>
      <c r="J2" s="1176"/>
      <c r="K2" s="493"/>
      <c r="L2" s="493"/>
      <c r="M2" s="493"/>
      <c r="N2" s="493"/>
      <c r="O2" s="493"/>
      <c r="P2" s="493"/>
      <c r="Q2" s="493"/>
      <c r="R2" s="493"/>
      <c r="S2" s="493"/>
      <c r="T2" s="493"/>
      <c r="U2" s="493"/>
      <c r="V2" s="493"/>
      <c r="W2" s="493"/>
      <c r="X2" s="493"/>
      <c r="Y2" s="493"/>
      <c r="Z2" s="493"/>
      <c r="AA2" s="493"/>
      <c r="AB2" s="493"/>
      <c r="AC2" s="493"/>
      <c r="AD2" s="493"/>
      <c r="AE2" s="493"/>
      <c r="AF2" s="493"/>
    </row>
    <row r="3" spans="1:32" s="495" customFormat="1" ht="23.25">
      <c r="A3" s="1177" t="s">
        <v>551</v>
      </c>
      <c r="B3" s="1177"/>
      <c r="C3" s="1177"/>
      <c r="D3" s="1177"/>
      <c r="E3" s="1177"/>
      <c r="F3" s="1177"/>
      <c r="G3" s="1177"/>
      <c r="H3" s="1177"/>
      <c r="I3" s="1177"/>
      <c r="J3" s="1177"/>
    </row>
    <row r="4" spans="1:32" s="496" customFormat="1" ht="23.25">
      <c r="A4" s="496" t="s">
        <v>552</v>
      </c>
    </row>
    <row r="5" spans="1:32" s="498" customFormat="1" ht="24">
      <c r="A5" s="497" t="s">
        <v>393</v>
      </c>
      <c r="B5" s="497"/>
      <c r="C5" s="497"/>
      <c r="D5" s="497"/>
      <c r="E5" s="497"/>
      <c r="F5" s="497"/>
      <c r="G5" s="497"/>
      <c r="H5" s="497"/>
      <c r="I5" s="497"/>
      <c r="J5" s="497"/>
    </row>
    <row r="6" spans="1:32" s="499" customFormat="1" ht="24">
      <c r="A6" s="1178"/>
      <c r="B6" s="1178"/>
      <c r="C6" s="1178"/>
      <c r="D6" s="1178"/>
      <c r="E6" s="1178"/>
      <c r="F6" s="1178"/>
      <c r="G6" s="1178"/>
      <c r="H6" s="1178"/>
      <c r="I6" s="1178"/>
      <c r="J6" s="1178"/>
    </row>
    <row r="7" spans="1:32">
      <c r="A7" s="1179" t="s">
        <v>21</v>
      </c>
      <c r="B7" s="1179" t="s">
        <v>383</v>
      </c>
      <c r="C7" s="1179" t="s">
        <v>384</v>
      </c>
      <c r="D7" s="1179" t="s">
        <v>385</v>
      </c>
      <c r="E7" s="1179" t="s">
        <v>550</v>
      </c>
      <c r="F7" s="1179"/>
      <c r="G7" s="233"/>
      <c r="H7" s="233"/>
      <c r="I7" s="233"/>
      <c r="J7" s="233"/>
      <c r="K7" s="500"/>
    </row>
    <row r="8" spans="1:32" ht="39">
      <c r="A8" s="1179"/>
      <c r="B8" s="1179"/>
      <c r="C8" s="1179"/>
      <c r="D8" s="1179"/>
      <c r="E8" s="1179" t="s">
        <v>386</v>
      </c>
      <c r="F8" s="1179"/>
      <c r="G8" s="233" t="s">
        <v>387</v>
      </c>
      <c r="H8" s="233" t="s">
        <v>388</v>
      </c>
      <c r="I8" s="233" t="s">
        <v>389</v>
      </c>
      <c r="J8" s="233" t="s">
        <v>390</v>
      </c>
      <c r="K8" s="500"/>
    </row>
    <row r="9" spans="1:32">
      <c r="A9" s="1179"/>
      <c r="B9" s="1179"/>
      <c r="C9" s="1179"/>
      <c r="D9" s="1179"/>
      <c r="E9" s="233" t="s">
        <v>378</v>
      </c>
      <c r="F9" s="233" t="s">
        <v>391</v>
      </c>
      <c r="G9" s="233"/>
      <c r="H9" s="233"/>
      <c r="I9" s="233"/>
      <c r="J9" s="233"/>
      <c r="K9" s="500"/>
    </row>
    <row r="10" spans="1:32" s="507" customFormat="1" ht="27.75" customHeight="1">
      <c r="A10" s="502" t="s">
        <v>394</v>
      </c>
      <c r="B10" s="503"/>
      <c r="C10" s="503"/>
      <c r="D10" s="504"/>
      <c r="E10" s="505"/>
      <c r="F10" s="505"/>
      <c r="G10" s="506"/>
      <c r="H10" s="1172"/>
      <c r="I10" s="1172"/>
      <c r="J10" s="1172"/>
    </row>
    <row r="11" spans="1:32" s="508" customFormat="1" ht="58.5">
      <c r="A11" s="509">
        <f>'bharit annual'!A968</f>
        <v>1</v>
      </c>
      <c r="B11" s="509" t="str">
        <f>'bharit annual'!B968</f>
        <v>312103-3/4</v>
      </c>
      <c r="C11" s="509">
        <f>'bharit annual'!C968</f>
        <v>59</v>
      </c>
      <c r="D11" s="509" t="str">
        <f>'bharit annual'!D968</f>
        <v>माटो व्यवस्थापन, विशेष कृषि उत्पादन कार्यक्रम</v>
      </c>
      <c r="E11" s="510" t="e">
        <f>'bharit annual'!H968</f>
        <v>#REF!</v>
      </c>
      <c r="F11" s="510" t="e">
        <f>'Nikasha &amp; Kharcha barsik'!K934</f>
        <v>#REF!</v>
      </c>
      <c r="G11" s="514" t="s">
        <v>562</v>
      </c>
      <c r="H11" s="514" t="s">
        <v>555</v>
      </c>
      <c r="I11" s="513" t="s">
        <v>530</v>
      </c>
      <c r="J11" s="513" t="s">
        <v>556</v>
      </c>
    </row>
    <row r="12" spans="1:32" ht="175.5">
      <c r="A12" s="509">
        <f>'bharit annual'!A969</f>
        <v>2</v>
      </c>
      <c r="B12" s="509" t="str">
        <f>'bharit annual'!B969</f>
        <v>312104-3/4</v>
      </c>
      <c r="C12" s="509">
        <f>'bharit annual'!C969</f>
        <v>13</v>
      </c>
      <c r="D12" s="509" t="str">
        <f>'bharit annual'!D969</f>
        <v>साना तथा मझौला कृषक आयस्तर बृद्धि आयोजना (१३)</v>
      </c>
      <c r="E12" s="510">
        <f>'bharit annual'!H969</f>
        <v>87.834497684972419</v>
      </c>
      <c r="F12" s="510">
        <f>'Nikasha &amp; Kharcha barsik'!K935</f>
        <v>56.042949945923795</v>
      </c>
      <c r="G12" s="541" t="s">
        <v>586</v>
      </c>
      <c r="H12" s="514" t="s">
        <v>563</v>
      </c>
      <c r="I12" s="233" t="s">
        <v>564</v>
      </c>
      <c r="J12" s="233" t="s">
        <v>565</v>
      </c>
    </row>
    <row r="13" spans="1:32" ht="370.5">
      <c r="A13" s="509">
        <f>'bharit annual'!A970</f>
        <v>3</v>
      </c>
      <c r="B13" s="509" t="str">
        <f>'bharit annual'!B970</f>
        <v>312107-3/4</v>
      </c>
      <c r="C13" s="509">
        <f>'bharit annual'!C970</f>
        <v>0</v>
      </c>
      <c r="D13" s="509" t="str">
        <f>'bharit annual'!D970</f>
        <v>बागवानी विकास कार्यक्रम</v>
      </c>
      <c r="E13" s="510" t="e">
        <f>'bharit annual'!H970</f>
        <v>#REF!</v>
      </c>
      <c r="F13" s="510" t="e">
        <f>'Nikasha &amp; Kharcha barsik'!K936</f>
        <v>#REF!</v>
      </c>
      <c r="G13" s="536" t="s">
        <v>587</v>
      </c>
      <c r="H13" s="536" t="s">
        <v>570</v>
      </c>
      <c r="I13" s="536" t="s">
        <v>571</v>
      </c>
      <c r="J13" s="536" t="s">
        <v>588</v>
      </c>
    </row>
    <row r="14" spans="1:32" ht="409.5">
      <c r="A14" s="509">
        <f>'bharit annual'!A971</f>
        <v>4</v>
      </c>
      <c r="B14" s="509" t="str">
        <f>'bharit annual'!B971</f>
        <v>312108-3/4</v>
      </c>
      <c r="C14" s="509">
        <f>'bharit annual'!C971</f>
        <v>32</v>
      </c>
      <c r="D14" s="509" t="str">
        <f>'bharit annual'!D971</f>
        <v>आलु, तरकारी तथा मसला बाली विकास कार्यक्रम</v>
      </c>
      <c r="E14" s="510" t="e">
        <f>'bharit annual'!H971</f>
        <v>#REF!</v>
      </c>
      <c r="F14" s="510" t="e">
        <f>'Nikasha &amp; Kharcha barsik'!K937</f>
        <v>#REF!</v>
      </c>
      <c r="G14" s="536" t="s">
        <v>589</v>
      </c>
      <c r="H14" s="513" t="s">
        <v>572</v>
      </c>
      <c r="I14" s="528" t="s">
        <v>573</v>
      </c>
      <c r="J14" s="513" t="s">
        <v>574</v>
      </c>
    </row>
    <row r="15" spans="1:32" ht="136.5">
      <c r="A15" s="509">
        <f>'bharit annual'!A972</f>
        <v>4</v>
      </c>
      <c r="B15" s="509" t="str">
        <f>'bharit annual'!B972</f>
        <v>312110-3/4</v>
      </c>
      <c r="C15" s="509">
        <f>'bharit annual'!C972</f>
        <v>13</v>
      </c>
      <c r="D15" s="509" t="str">
        <f>'bharit annual'!D972</f>
        <v xml:space="preserve">मत्स्य विकास कार्यक्रम </v>
      </c>
      <c r="E15" s="510">
        <f>'bharit annual'!H972</f>
        <v>83.547586002372483</v>
      </c>
      <c r="F15" s="510">
        <f>'Nikasha &amp; Kharcha barsik'!K938</f>
        <v>133.08387647113707</v>
      </c>
      <c r="G15" s="528" t="s">
        <v>590</v>
      </c>
      <c r="H15" s="512" t="s">
        <v>526</v>
      </c>
      <c r="I15" s="513"/>
      <c r="J15" s="513"/>
    </row>
    <row r="16" spans="1:32" ht="409.5">
      <c r="A16" s="509">
        <f>'bharit annual'!A973</f>
        <v>5</v>
      </c>
      <c r="B16" s="509" t="str">
        <f>'bharit annual'!B973</f>
        <v>312112-3/4</v>
      </c>
      <c r="C16" s="509">
        <f>'bharit annual'!C973</f>
        <v>34</v>
      </c>
      <c r="D16" s="509" t="str">
        <f>'bharit annual'!D973</f>
        <v xml:space="preserve">बाली संरक्षण कार्यक्रम </v>
      </c>
      <c r="E16" s="510" t="e">
        <f>'bharit annual'!H973</f>
        <v>#REF!</v>
      </c>
      <c r="F16" s="510" t="e">
        <f>'Nikasha &amp; Kharcha barsik'!K939</f>
        <v>#REF!</v>
      </c>
      <c r="G16" s="528" t="s">
        <v>591</v>
      </c>
      <c r="H16" s="528" t="s">
        <v>592</v>
      </c>
      <c r="I16" s="528" t="s">
        <v>593</v>
      </c>
      <c r="J16" s="528" t="s">
        <v>594</v>
      </c>
    </row>
    <row r="17" spans="1:10" ht="312">
      <c r="A17" s="509" t="s">
        <v>839</v>
      </c>
      <c r="B17" s="509" t="s">
        <v>94</v>
      </c>
      <c r="C17" s="509">
        <v>6</v>
      </c>
      <c r="D17" s="233" t="s">
        <v>840</v>
      </c>
      <c r="E17" s="510"/>
      <c r="F17" s="510"/>
      <c r="G17" s="528" t="s">
        <v>595</v>
      </c>
      <c r="H17" s="513" t="s">
        <v>596</v>
      </c>
      <c r="I17" s="537"/>
      <c r="J17" s="537" t="s">
        <v>597</v>
      </c>
    </row>
    <row r="18" spans="1:10" ht="390" customHeight="1">
      <c r="A18" s="509">
        <f>'bharit annual'!A974</f>
        <v>6</v>
      </c>
      <c r="B18" s="509" t="str">
        <f>'bharit annual'!B974</f>
        <v>312114-3/4</v>
      </c>
      <c r="C18" s="509">
        <f>'bharit annual'!C974</f>
        <v>78</v>
      </c>
      <c r="D18" s="509" t="str">
        <f>'bharit annual'!D974</f>
        <v xml:space="preserve">बाली विकास कार्यक्रम </v>
      </c>
      <c r="E18" s="510" t="e">
        <f>'bharit annual'!H974</f>
        <v>#REF!</v>
      </c>
      <c r="F18" s="510" t="e">
        <f>'Nikasha &amp; Kharcha barsik'!K940</f>
        <v>#REF!</v>
      </c>
      <c r="G18" s="528" t="s">
        <v>623</v>
      </c>
      <c r="H18" s="528" t="s">
        <v>620</v>
      </c>
      <c r="I18" s="528" t="s">
        <v>621</v>
      </c>
      <c r="J18" s="528" t="s">
        <v>622</v>
      </c>
    </row>
    <row r="19" spans="1:10" ht="156" customHeight="1">
      <c r="A19" s="509">
        <f>'bharit annual'!A975</f>
        <v>7</v>
      </c>
      <c r="B19" s="509" t="str">
        <f>'bharit annual'!B975</f>
        <v>312116-3/4</v>
      </c>
      <c r="C19" s="509">
        <f>'bharit annual'!C975</f>
        <v>7</v>
      </c>
      <c r="D19" s="509" t="str">
        <f>'bharit annual'!D975</f>
        <v xml:space="preserve">कृषि प्रसार तथा तालीम कार्यक्रम </v>
      </c>
      <c r="E19" s="510">
        <f>'bharit annual'!H975</f>
        <v>90.257706388036425</v>
      </c>
      <c r="F19" s="510">
        <f>'Nikasha &amp; Kharcha barsik'!K941</f>
        <v>88.614202347074922</v>
      </c>
      <c r="G19" s="542" t="s">
        <v>598</v>
      </c>
      <c r="H19" s="233" t="s">
        <v>599</v>
      </c>
      <c r="I19" s="536" t="s">
        <v>575</v>
      </c>
      <c r="J19" s="536" t="s">
        <v>576</v>
      </c>
    </row>
    <row r="20" spans="1:10" ht="175.5">
      <c r="A20" s="509">
        <f>'bharit annual'!A976</f>
        <v>8</v>
      </c>
      <c r="B20" s="509" t="str">
        <f>'bharit annual'!B976</f>
        <v>312117-3/4</v>
      </c>
      <c r="C20" s="509">
        <f>'bharit annual'!C976</f>
        <v>39</v>
      </c>
      <c r="D20" s="509" t="str">
        <f>'bharit annual'!D976</f>
        <v>समूदाय व्यवस्थित सिंचित कृषि क्षेत्र आयोजना कार्यक्रम</v>
      </c>
      <c r="E20" s="510">
        <f>'bharit annual'!H976</f>
        <v>95.229526977778633</v>
      </c>
      <c r="F20" s="510">
        <f>'Nikasha &amp; Kharcha barsik'!K942</f>
        <v>72.848973031565961</v>
      </c>
      <c r="G20" s="531" t="s">
        <v>600</v>
      </c>
      <c r="H20" s="531" t="s">
        <v>601</v>
      </c>
      <c r="I20" s="515"/>
      <c r="J20" s="515"/>
    </row>
    <row r="21" spans="1:10" ht="214.5">
      <c r="A21" s="509">
        <f>'bharit annual'!A977</f>
        <v>9</v>
      </c>
      <c r="B21" s="509" t="str">
        <f>'bharit annual'!B977</f>
        <v>312119-3/4</v>
      </c>
      <c r="C21" s="509">
        <f>'bharit annual'!C977</f>
        <v>4</v>
      </c>
      <c r="D21" s="509" t="str">
        <f>'bharit annual'!D977</f>
        <v>कृषि व्यवसाय प्रवर्रधन तथा बजार विकास कार्यक्रम</v>
      </c>
      <c r="E21" s="510">
        <f>'bharit annual'!H977</f>
        <v>75.386010868702883</v>
      </c>
      <c r="F21" s="510">
        <f>'Nikasha &amp; Kharcha barsik'!K943</f>
        <v>76.543752479174941</v>
      </c>
      <c r="G21" s="531" t="s">
        <v>602</v>
      </c>
      <c r="H21" s="531" t="s">
        <v>526</v>
      </c>
      <c r="I21" s="516"/>
      <c r="J21" s="517"/>
    </row>
    <row r="22" spans="1:10" ht="409.5">
      <c r="A22" s="509">
        <f>'bharit annual'!A978</f>
        <v>10</v>
      </c>
      <c r="B22" s="509" t="str">
        <f>'bharit annual'!B978</f>
        <v>312120-3/4</v>
      </c>
      <c r="C22" s="509">
        <f>'bharit annual'!C978</f>
        <v>82</v>
      </c>
      <c r="D22" s="509" t="str">
        <f>'bharit annual'!D978</f>
        <v>सहकारी खेती, साना सिंचाई तथा मल वीउ ढुवानी कार्यक्रम कृषिर् इन्जिनियरिङ्ग समेत)</v>
      </c>
      <c r="E22" s="510" t="e">
        <f>'bharit annual'!H978</f>
        <v>#REF!</v>
      </c>
      <c r="F22" s="510" t="e">
        <f>'Nikasha &amp; Kharcha barsik'!K944</f>
        <v>#REF!</v>
      </c>
      <c r="G22" s="509" t="s">
        <v>603</v>
      </c>
      <c r="H22" s="509" t="s">
        <v>526</v>
      </c>
      <c r="I22" s="518"/>
      <c r="J22" s="518"/>
    </row>
    <row r="23" spans="1:10" ht="390">
      <c r="A23" s="509">
        <f>'bharit annual'!A979</f>
        <v>12</v>
      </c>
      <c r="B23" s="509" t="str">
        <f>'bharit annual'!B979</f>
        <v>312124-3/4</v>
      </c>
      <c r="C23" s="509">
        <f>'bharit annual'!C979</f>
        <v>50</v>
      </c>
      <c r="D23" s="509" t="str">
        <f>'bharit annual'!D979</f>
        <v xml:space="preserve">सिंचाई तथा जलश्रोत ब्यवस्थापन आयोजना, बाली तथा जल ब्यवस्थापन कार्यक्रम </v>
      </c>
      <c r="E23" s="510">
        <f>'bharit annual'!H979</f>
        <v>90.375843715480613</v>
      </c>
      <c r="F23" s="510">
        <f>'Nikasha &amp; Kharcha barsik'!K945</f>
        <v>88.011469364651049</v>
      </c>
      <c r="G23" s="529" t="s">
        <v>604</v>
      </c>
      <c r="H23" s="519" t="s">
        <v>526</v>
      </c>
      <c r="I23" s="518"/>
      <c r="J23" s="518"/>
    </row>
    <row r="24" spans="1:10" ht="78">
      <c r="A24" s="509" t="e">
        <f>'bharit annual'!A980</f>
        <v>#REF!</v>
      </c>
      <c r="B24" s="509" t="e">
        <f>'bharit annual'!B980</f>
        <v>#REF!</v>
      </c>
      <c r="C24" s="509" t="e">
        <f>'bharit annual'!C980</f>
        <v>#REF!</v>
      </c>
      <c r="D24" s="509" t="e">
        <f>'bharit annual'!D980</f>
        <v>#REF!</v>
      </c>
      <c r="E24" s="510" t="e">
        <f>'bharit annual'!H980</f>
        <v>#REF!</v>
      </c>
      <c r="F24" s="510" t="e">
        <f>'Nikasha &amp; Kharcha barsik'!K946</f>
        <v>#REF!</v>
      </c>
      <c r="G24" s="529" t="s">
        <v>577</v>
      </c>
      <c r="H24" s="519" t="s">
        <v>526</v>
      </c>
      <c r="I24" s="518"/>
      <c r="J24" s="518"/>
    </row>
    <row r="25" spans="1:10" ht="78">
      <c r="A25" s="509">
        <f>'bharit annual'!A981</f>
        <v>13</v>
      </c>
      <c r="B25" s="509" t="str">
        <f>'bharit annual'!B981</f>
        <v>312156-3/4</v>
      </c>
      <c r="C25" s="509">
        <f>'bharit annual'!C981</f>
        <v>1</v>
      </c>
      <c r="D25" s="509" t="str">
        <f>'bharit annual'!D981</f>
        <v>रानीजमरा कुलरिया सिंचाई आयोजना</v>
      </c>
      <c r="E25" s="510">
        <f>'bharit annual'!H981</f>
        <v>91.5</v>
      </c>
      <c r="F25" s="510">
        <f>'Nikasha &amp; Kharcha barsik'!K947</f>
        <v>127.97816890131166</v>
      </c>
      <c r="G25" s="233" t="s">
        <v>578</v>
      </c>
      <c r="H25" s="513"/>
      <c r="I25" s="513"/>
      <c r="J25" s="519"/>
    </row>
    <row r="26" spans="1:10" ht="117">
      <c r="A26" s="509">
        <f>'bharit annual'!A982</f>
        <v>14</v>
      </c>
      <c r="B26" s="509" t="str">
        <f>'bharit annual'!B982</f>
        <v>312162-3/4</v>
      </c>
      <c r="C26" s="509">
        <f>'bharit annual'!C982</f>
        <v>18</v>
      </c>
      <c r="D26" s="509" t="str">
        <f>'bharit annual'!D982</f>
        <v xml:space="preserve">नेपाल व्यापार एकिकृत रणनिति </v>
      </c>
      <c r="E26" s="510" t="e">
        <f>'bharit annual'!H982</f>
        <v>#REF!</v>
      </c>
      <c r="F26" s="510" t="e">
        <f>'Nikasha &amp; Kharcha barsik'!K948</f>
        <v>#REF!</v>
      </c>
      <c r="G26" s="543" t="s">
        <v>605</v>
      </c>
      <c r="H26" s="537" t="s">
        <v>606</v>
      </c>
      <c r="I26" s="537" t="s">
        <v>531</v>
      </c>
      <c r="J26" s="537" t="s">
        <v>607</v>
      </c>
    </row>
    <row r="27" spans="1:10" ht="39">
      <c r="A27" s="509">
        <f>'bharit annual'!A983</f>
        <v>15</v>
      </c>
      <c r="B27" s="509" t="str">
        <f>'bharit annual'!B983</f>
        <v>32912-3/4</v>
      </c>
      <c r="C27" s="509">
        <f>'bharit annual'!C983</f>
        <v>23</v>
      </c>
      <c r="D27" s="509" t="str">
        <f>'bharit annual'!D983</f>
        <v xml:space="preserve">राष्ट्रपति चुरे तर्राई मधेस संरक्षण विकास समिती </v>
      </c>
      <c r="E27" s="510" t="e">
        <f>'bharit annual'!H983</f>
        <v>#REF!</v>
      </c>
      <c r="F27" s="510" t="e">
        <f>'Nikasha &amp; Kharcha barsik'!K949</f>
        <v>#REF!</v>
      </c>
      <c r="G27" s="520"/>
      <c r="H27" s="518"/>
      <c r="I27" s="518"/>
      <c r="J27" s="518"/>
    </row>
    <row r="28" spans="1:10" ht="36">
      <c r="A28" s="509">
        <f>'bharit annual'!A984</f>
        <v>16</v>
      </c>
      <c r="B28" s="509" t="str">
        <f>'bharit annual'!B984</f>
        <v>312805-3/4</v>
      </c>
      <c r="C28" s="509">
        <f>'bharit annual'!C984</f>
        <v>21</v>
      </c>
      <c r="D28" s="509" t="str">
        <f>'bharit annual'!D984</f>
        <v>घर बंगैचा कार्यक्रम</v>
      </c>
      <c r="E28" s="510">
        <f>'bharit annual'!H984</f>
        <v>96.139532019704433</v>
      </c>
      <c r="F28" s="510">
        <f>'Nikasha &amp; Kharcha barsik'!K950</f>
        <v>58.21396162820843</v>
      </c>
      <c r="G28" s="539" t="s">
        <v>579</v>
      </c>
      <c r="H28" s="518"/>
      <c r="I28" s="518"/>
      <c r="J28" s="518"/>
    </row>
    <row r="29" spans="1:10" ht="98.25" customHeight="1">
      <c r="A29" s="509">
        <f>'bharit annual'!A985</f>
        <v>17</v>
      </c>
      <c r="B29" s="509" t="str">
        <f>'bharit annual'!B985</f>
        <v>602801-3/4</v>
      </c>
      <c r="C29" s="509">
        <f>'bharit annual'!C985</f>
        <v>31</v>
      </c>
      <c r="D29" s="509" t="str">
        <f>'bharit annual'!D985</f>
        <v>राष्ट्रिय पुननिर्माण कोष भुकम्प प्रभावित जिल्लाका लागि राहत कार्यक्रम) -कृषि विभाग) -३१)</v>
      </c>
      <c r="E29" s="510">
        <f>'bharit annual'!H985</f>
        <v>99.449324332433221</v>
      </c>
      <c r="F29" s="510">
        <f>'Nikasha &amp; Kharcha barsik'!K951</f>
        <v>8.4165416541654157</v>
      </c>
      <c r="G29" s="516"/>
      <c r="H29" s="518"/>
      <c r="I29" s="518"/>
      <c r="J29" s="518"/>
    </row>
    <row r="30" spans="1:10" ht="97.5">
      <c r="A30" s="509" t="e">
        <f>'bharit annual'!A986</f>
        <v>#REF!</v>
      </c>
      <c r="B30" s="509" t="e">
        <f>'bharit annual'!B986</f>
        <v>#REF!</v>
      </c>
      <c r="C30" s="509" t="e">
        <f>'bharit annual'!C986</f>
        <v>#REF!</v>
      </c>
      <c r="D30" s="509" t="e">
        <f>'bharit annual'!D986</f>
        <v>#REF!</v>
      </c>
      <c r="E30" s="510" t="e">
        <f>'bharit annual'!H986</f>
        <v>#REF!</v>
      </c>
      <c r="F30" s="510" t="e">
        <f>'Nikasha &amp; Kharcha barsik'!K952</f>
        <v>#REF!</v>
      </c>
      <c r="G30" s="511" t="s">
        <v>646</v>
      </c>
      <c r="H30" s="518"/>
      <c r="I30" s="518"/>
      <c r="J30" s="518"/>
    </row>
    <row r="31" spans="1:10">
      <c r="A31" s="509" t="e">
        <f>'bharit annual'!A987</f>
        <v>#REF!</v>
      </c>
      <c r="B31" s="509" t="e">
        <f>'bharit annual'!B987</f>
        <v>#REF!</v>
      </c>
      <c r="C31" s="509" t="e">
        <f>'bharit annual'!C987</f>
        <v>#REF!</v>
      </c>
      <c r="D31" s="509" t="e">
        <f>'bharit annual'!D987</f>
        <v>#REF!</v>
      </c>
      <c r="E31" s="510" t="e">
        <f>'bharit annual'!H987</f>
        <v>#REF!</v>
      </c>
      <c r="F31" s="510" t="e">
        <f>'Nikasha &amp; Kharcha barsik'!K953</f>
        <v>#REF!</v>
      </c>
      <c r="G31" s="516"/>
      <c r="H31" s="518"/>
      <c r="I31" s="518"/>
      <c r="J31" s="518"/>
    </row>
    <row r="32" spans="1:10">
      <c r="A32" s="509"/>
      <c r="B32" s="509"/>
      <c r="C32" s="509"/>
      <c r="D32" s="233" t="s">
        <v>456</v>
      </c>
      <c r="E32" s="510" t="e">
        <f>'bharit annual'!I988</f>
        <v>#REF!</v>
      </c>
      <c r="F32" s="510" t="e">
        <f>'Nikasha &amp; Kharcha barsik'!K954</f>
        <v>#REF!</v>
      </c>
      <c r="G32" s="518"/>
      <c r="H32" s="518"/>
      <c r="I32" s="518"/>
      <c r="J32" s="518"/>
    </row>
    <row r="33" spans="1:10">
      <c r="A33" s="1173" t="s">
        <v>838</v>
      </c>
      <c r="B33" s="1174"/>
      <c r="C33" s="1174"/>
      <c r="D33" s="1174"/>
      <c r="E33" s="1175"/>
      <c r="F33" s="510"/>
      <c r="G33" s="518"/>
      <c r="H33" s="518"/>
      <c r="I33" s="518"/>
      <c r="J33" s="518"/>
    </row>
    <row r="34" spans="1:10" ht="292.5">
      <c r="A34" s="509">
        <f>'bharit annual'!A991</f>
        <v>1</v>
      </c>
      <c r="B34" s="509" t="str">
        <f>'bharit annual'!B991</f>
        <v>312105/3/4</v>
      </c>
      <c r="C34" s="509">
        <f>'bharit annual'!C991</f>
        <v>1</v>
      </c>
      <c r="D34" s="509" t="str">
        <f>'bharit annual'!D991</f>
        <v xml:space="preserve">कृषि विकास आयोजना </v>
      </c>
      <c r="E34" s="510">
        <f>'bharit annual'!H991</f>
        <v>89.6</v>
      </c>
      <c r="F34" s="510">
        <f>'Nikasha &amp; Kharcha barsik'!K956</f>
        <v>121.34441861381458</v>
      </c>
      <c r="G34" s="544" t="s">
        <v>580</v>
      </c>
      <c r="H34" s="530" t="s">
        <v>532</v>
      </c>
      <c r="I34" s="530" t="s">
        <v>533</v>
      </c>
      <c r="J34" s="530" t="s">
        <v>534</v>
      </c>
    </row>
    <row r="35" spans="1:10" ht="175.5">
      <c r="A35" s="509">
        <f>'bharit annual'!A992</f>
        <v>2</v>
      </c>
      <c r="B35" s="509" t="str">
        <f>'bharit annual'!B992</f>
        <v>312106-3/4</v>
      </c>
      <c r="C35" s="509">
        <f>'bharit annual'!C992</f>
        <v>10</v>
      </c>
      <c r="D35" s="509" t="str">
        <f>'bharit annual'!D992</f>
        <v>रेशम खेती विकास कार्यक्रम</v>
      </c>
      <c r="E35" s="510">
        <f>'bharit annual'!H992</f>
        <v>95.356278453715277</v>
      </c>
      <c r="F35" s="510">
        <f>'Nikasha &amp; Kharcha barsik'!K957</f>
        <v>109.28178163520674</v>
      </c>
      <c r="G35" s="233" t="s">
        <v>608</v>
      </c>
      <c r="H35" s="537" t="s">
        <v>538</v>
      </c>
      <c r="I35" s="537" t="s">
        <v>581</v>
      </c>
      <c r="J35" s="537" t="s">
        <v>582</v>
      </c>
    </row>
    <row r="36" spans="1:10" ht="97.5">
      <c r="A36" s="509">
        <f>'bharit annual'!A993</f>
        <v>3</v>
      </c>
      <c r="B36" s="509" t="str">
        <f>'bharit annual'!B993</f>
        <v>312113-3/4</v>
      </c>
      <c r="C36" s="509">
        <f>'bharit annual'!C993</f>
        <v>3</v>
      </c>
      <c r="D36" s="509" t="str">
        <f>'bharit annual'!D993</f>
        <v>व्यवसायिक कीट विकास कार्यक्रम</v>
      </c>
      <c r="E36" s="510" t="e">
        <f>'bharit annual'!H993</f>
        <v>#REF!</v>
      </c>
      <c r="F36" s="510" t="e">
        <f>'Nikasha &amp; Kharcha barsik'!K958</f>
        <v>#REF!</v>
      </c>
      <c r="G36" s="233" t="s">
        <v>609</v>
      </c>
      <c r="H36" s="537" t="s">
        <v>583</v>
      </c>
      <c r="I36" s="537" t="s">
        <v>584</v>
      </c>
      <c r="J36" s="537" t="s">
        <v>585</v>
      </c>
    </row>
    <row r="37" spans="1:10" ht="136.5">
      <c r="A37" s="509">
        <f>'bharit annual'!A994</f>
        <v>4</v>
      </c>
      <c r="B37" s="509" t="str">
        <f>'bharit annual'!B994</f>
        <v>312118-3/4</v>
      </c>
      <c r="C37" s="509">
        <f>'bharit annual'!C994</f>
        <v>7</v>
      </c>
      <c r="D37" s="509" t="str">
        <f>'bharit annual'!D994</f>
        <v xml:space="preserve">माटो परिक्षण तथा सेवा सुधार कार्यक्रम </v>
      </c>
      <c r="E37" s="510">
        <f>'bharit annual'!H994</f>
        <v>99.963104628442366</v>
      </c>
      <c r="F37" s="510">
        <f>'Nikasha &amp; Kharcha barsik'!K959</f>
        <v>120.00310022286251</v>
      </c>
      <c r="G37" s="514" t="s">
        <v>610</v>
      </c>
      <c r="H37" s="233" t="s">
        <v>535</v>
      </c>
      <c r="I37" s="233" t="s">
        <v>536</v>
      </c>
      <c r="J37" s="233" t="s">
        <v>537</v>
      </c>
    </row>
    <row r="38" spans="1:10">
      <c r="A38" s="509"/>
      <c r="B38" s="509"/>
      <c r="C38" s="509">
        <v>41</v>
      </c>
      <c r="D38" s="233" t="s">
        <v>420</v>
      </c>
      <c r="E38" s="510" t="e">
        <f>'bharit annual'!I995</f>
        <v>#REF!</v>
      </c>
      <c r="F38" s="510" t="e">
        <f>'Nikasha &amp; Kharcha barsik'!K960</f>
        <v>#REF!</v>
      </c>
      <c r="G38" s="518"/>
      <c r="H38" s="518"/>
      <c r="I38" s="518"/>
      <c r="J38" s="518"/>
    </row>
    <row r="39" spans="1:10" ht="26.25" customHeight="1">
      <c r="A39" s="1173" t="s">
        <v>841</v>
      </c>
      <c r="B39" s="1174"/>
      <c r="C39" s="1174"/>
      <c r="D39" s="1174"/>
      <c r="E39" s="1174"/>
      <c r="F39" s="1175"/>
      <c r="G39" s="518"/>
      <c r="H39" s="518"/>
      <c r="I39" s="518"/>
      <c r="J39" s="518"/>
    </row>
    <row r="40" spans="1:10" ht="97.5">
      <c r="A40" s="509">
        <f>'bharit annual'!A998</f>
        <v>1</v>
      </c>
      <c r="B40" s="509" t="str">
        <f>'bharit annual'!B998</f>
        <v>312801-3/4</v>
      </c>
      <c r="C40" s="509">
        <f>'bharit annual'!C998</f>
        <v>6</v>
      </c>
      <c r="D40" s="509" t="str">
        <f>'bharit annual'!D998</f>
        <v xml:space="preserve">कर्णाली अञ्चल कृषि विकास आयोजना </v>
      </c>
      <c r="E40" s="510" t="e">
        <f>'bharit annual'!H998</f>
        <v>#REF!</v>
      </c>
      <c r="F40" s="510" t="e">
        <f>'Nikasha &amp; Kharcha barsik'!K962</f>
        <v>#REF!</v>
      </c>
      <c r="G40" s="233" t="s">
        <v>639</v>
      </c>
      <c r="H40" s="233" t="s">
        <v>483</v>
      </c>
      <c r="I40" s="233" t="s">
        <v>484</v>
      </c>
      <c r="J40" s="233" t="s">
        <v>485</v>
      </c>
    </row>
    <row r="41" spans="1:10">
      <c r="A41" s="509">
        <f>'bharit annual'!A999</f>
        <v>2</v>
      </c>
      <c r="B41" s="509" t="str">
        <f>'bharit annual'!B999</f>
        <v>312802-3/4</v>
      </c>
      <c r="C41" s="509">
        <f>'bharit annual'!C999</f>
        <v>75</v>
      </c>
      <c r="D41" s="509" t="str">
        <f>'bharit annual'!D999</f>
        <v xml:space="preserve">कृषि प्रसार कार्यक्रम </v>
      </c>
      <c r="E41" s="510">
        <f>'bharit annual'!H999</f>
        <v>97.219110489022029</v>
      </c>
      <c r="F41" s="510">
        <f>'Nikasha &amp; Kharcha barsik'!K963</f>
        <v>82.304971226215969</v>
      </c>
      <c r="G41" s="233"/>
      <c r="H41" s="233"/>
      <c r="I41" s="233"/>
      <c r="J41" s="518"/>
    </row>
    <row r="42" spans="1:10">
      <c r="A42" s="509"/>
      <c r="B42" s="509"/>
      <c r="C42" s="509"/>
      <c r="D42" s="233" t="s">
        <v>616</v>
      </c>
      <c r="E42" s="510" t="e">
        <f>'Nikasha &amp; Kharcha barsik'!K964</f>
        <v>#REF!</v>
      </c>
      <c r="F42" s="510" t="e">
        <f>'Nikasha &amp; Kharcha barsik'!K964</f>
        <v>#REF!</v>
      </c>
      <c r="G42" s="518"/>
      <c r="H42" s="518"/>
      <c r="I42" s="518"/>
      <c r="J42" s="518"/>
    </row>
    <row r="43" spans="1:10">
      <c r="A43" s="533"/>
      <c r="B43" s="533"/>
      <c r="C43" s="533"/>
      <c r="D43" s="111" t="s">
        <v>519</v>
      </c>
      <c r="E43" s="510" t="e">
        <f>'bharit annual'!K1003</f>
        <v>#REF!</v>
      </c>
      <c r="F43" s="510" t="e">
        <f>'Nikasha &amp; Kharcha barsik'!K967</f>
        <v>#REF!</v>
      </c>
      <c r="G43" s="534"/>
      <c r="H43" s="534"/>
      <c r="I43" s="534"/>
      <c r="J43" s="534"/>
    </row>
    <row r="44" spans="1:10">
      <c r="A44" s="521"/>
      <c r="B44" s="521"/>
      <c r="C44" s="521"/>
      <c r="D44" s="522"/>
      <c r="E44" s="521"/>
      <c r="F44" s="521"/>
      <c r="G44" s="523"/>
      <c r="H44" s="523"/>
      <c r="I44" s="523"/>
      <c r="J44" s="523"/>
    </row>
    <row r="45" spans="1:10">
      <c r="A45" s="521"/>
      <c r="B45" s="521"/>
      <c r="C45" s="521"/>
      <c r="D45" s="522"/>
      <c r="E45" s="521"/>
      <c r="F45" s="521"/>
      <c r="G45" s="523"/>
      <c r="H45" s="523"/>
      <c r="I45" s="523"/>
      <c r="J45" s="523"/>
    </row>
    <row r="46" spans="1:10">
      <c r="A46" s="521"/>
      <c r="B46" s="521"/>
      <c r="C46" s="521"/>
      <c r="D46" s="522"/>
      <c r="E46" s="521"/>
      <c r="F46" s="521"/>
      <c r="G46" s="523"/>
      <c r="H46" s="523"/>
      <c r="I46" s="523"/>
      <c r="J46" s="523"/>
    </row>
    <row r="47" spans="1:10">
      <c r="A47" s="521"/>
      <c r="B47" s="521"/>
      <c r="C47" s="521"/>
      <c r="D47" s="522"/>
      <c r="E47" s="521"/>
      <c r="F47" s="521"/>
      <c r="G47" s="523"/>
      <c r="H47" s="523"/>
      <c r="I47" s="523"/>
      <c r="J47" s="523"/>
    </row>
    <row r="48" spans="1:10">
      <c r="A48" s="521"/>
      <c r="B48" s="521"/>
      <c r="C48" s="521"/>
      <c r="D48" s="522"/>
      <c r="E48" s="521"/>
      <c r="F48" s="521"/>
      <c r="G48" s="523"/>
      <c r="H48" s="523"/>
      <c r="I48" s="523"/>
      <c r="J48" s="523"/>
    </row>
    <row r="49" spans="1:10">
      <c r="A49" s="521"/>
      <c r="B49" s="521"/>
      <c r="C49" s="521"/>
      <c r="D49" s="522"/>
      <c r="E49" s="521"/>
      <c r="F49" s="521"/>
      <c r="G49" s="523"/>
      <c r="H49" s="523"/>
      <c r="I49" s="523"/>
      <c r="J49" s="523"/>
    </row>
    <row r="50" spans="1:10">
      <c r="A50" s="521"/>
      <c r="B50" s="521"/>
      <c r="C50" s="521"/>
      <c r="D50" s="522"/>
      <c r="E50" s="521"/>
      <c r="F50" s="521"/>
      <c r="G50" s="523"/>
      <c r="H50" s="523"/>
      <c r="I50" s="523"/>
      <c r="J50" s="523"/>
    </row>
    <row r="51" spans="1:10">
      <c r="A51" s="521"/>
      <c r="B51" s="521"/>
      <c r="C51" s="521"/>
      <c r="D51" s="522"/>
      <c r="E51" s="521"/>
      <c r="F51" s="521"/>
      <c r="G51" s="523"/>
      <c r="H51" s="523"/>
      <c r="I51" s="523"/>
      <c r="J51" s="523"/>
    </row>
    <row r="52" spans="1:10">
      <c r="A52" s="521"/>
      <c r="B52" s="521"/>
      <c r="C52" s="521"/>
      <c r="D52" s="522"/>
      <c r="E52" s="521"/>
      <c r="F52" s="521"/>
      <c r="G52" s="523"/>
      <c r="H52" s="523"/>
      <c r="I52" s="523"/>
      <c r="J52" s="523"/>
    </row>
    <row r="53" spans="1:10">
      <c r="A53" s="521"/>
      <c r="B53" s="521"/>
      <c r="C53" s="521"/>
      <c r="D53" s="522"/>
      <c r="E53" s="521"/>
      <c r="F53" s="521"/>
      <c r="G53" s="523"/>
      <c r="H53" s="523"/>
      <c r="I53" s="523"/>
      <c r="J53" s="523"/>
    </row>
    <row r="54" spans="1:10">
      <c r="A54" s="521"/>
      <c r="B54" s="521"/>
      <c r="C54" s="521"/>
      <c r="D54" s="522"/>
      <c r="E54" s="521"/>
      <c r="F54" s="521"/>
      <c r="G54" s="523"/>
      <c r="H54" s="523"/>
      <c r="I54" s="523"/>
      <c r="J54" s="523"/>
    </row>
    <row r="55" spans="1:10">
      <c r="A55" s="521"/>
      <c r="B55" s="521"/>
      <c r="C55" s="521"/>
      <c r="D55" s="522"/>
      <c r="E55" s="521"/>
      <c r="F55" s="521"/>
      <c r="G55" s="523"/>
      <c r="H55" s="523"/>
      <c r="I55" s="523"/>
      <c r="J55" s="523"/>
    </row>
  </sheetData>
  <mergeCells count="13">
    <mergeCell ref="H10:J10"/>
    <mergeCell ref="A33:E33"/>
    <mergeCell ref="A39:F39"/>
    <mergeCell ref="A1:J1"/>
    <mergeCell ref="A2:J2"/>
    <mergeCell ref="A3:J3"/>
    <mergeCell ref="A6:J6"/>
    <mergeCell ref="A7:A9"/>
    <mergeCell ref="B7:B9"/>
    <mergeCell ref="C7:C9"/>
    <mergeCell ref="D7:D9"/>
    <mergeCell ref="E7:F7"/>
    <mergeCell ref="E8:F8"/>
  </mergeCells>
  <printOptions horizontalCentered="1"/>
  <pageMargins left="0.2" right="0.2" top="0.62" bottom="0.35" header="0.44" footer="0.21"/>
  <pageSetup paperSize="9" scale="65" orientation="landscape" r:id="rId1"/>
  <headerFooter alignWithMargins="0">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38"/>
  <sheetViews>
    <sheetView view="pageBreakPreview" zoomScale="55" zoomScaleNormal="84" zoomScaleSheetLayoutView="55" workbookViewId="0">
      <pane xSplit="3" ySplit="6" topLeftCell="D20" activePane="bottomRight" state="frozen"/>
      <selection pane="topRight" activeCell="D1" sqref="D1"/>
      <selection pane="bottomLeft" activeCell="A7" sqref="A7"/>
      <selection pane="bottomRight" activeCell="N23" sqref="N23"/>
    </sheetView>
  </sheetViews>
  <sheetFormatPr defaultColWidth="9.140625" defaultRowHeight="12.75"/>
  <cols>
    <col min="1" max="1" width="6.42578125" style="754" customWidth="1"/>
    <col min="2" max="2" width="16.28515625" style="754" customWidth="1"/>
    <col min="3" max="3" width="21.85546875" style="801" bestFit="1" customWidth="1"/>
    <col min="4" max="4" width="20.7109375" style="754" customWidth="1"/>
    <col min="5" max="5" width="22.140625" style="754" customWidth="1"/>
    <col min="6" max="6" width="20.85546875" style="802" customWidth="1"/>
    <col min="7" max="7" width="22" style="802" customWidth="1"/>
    <col min="8" max="8" width="20.140625" style="802" customWidth="1"/>
    <col min="9" max="9" width="14.5703125" style="802" bestFit="1" customWidth="1"/>
    <col min="10" max="10" width="13.85546875" style="802" customWidth="1"/>
    <col min="11" max="11" width="18" style="802" customWidth="1"/>
    <col min="12" max="13" width="24.42578125" style="802" customWidth="1"/>
    <col min="14" max="14" width="94.85546875" style="754" customWidth="1"/>
    <col min="15" max="15" width="23.7109375" style="299" customWidth="1"/>
    <col min="16" max="16384" width="9.140625" style="299"/>
  </cols>
  <sheetData>
    <row r="1" spans="1:16" s="545" customFormat="1" ht="28.5">
      <c r="A1" s="1185" t="s">
        <v>486</v>
      </c>
      <c r="B1" s="1185"/>
      <c r="C1" s="1185"/>
      <c r="D1" s="1185"/>
      <c r="E1" s="1185"/>
      <c r="F1" s="1185"/>
      <c r="G1" s="1185"/>
      <c r="H1" s="1185"/>
      <c r="I1" s="1185"/>
      <c r="J1" s="1185"/>
      <c r="K1" s="1185"/>
      <c r="L1" s="1185"/>
      <c r="M1" s="1185"/>
      <c r="N1" s="1185"/>
      <c r="O1" s="1185"/>
    </row>
    <row r="2" spans="1:16" s="545" customFormat="1" ht="28.5">
      <c r="A2" s="1185" t="s">
        <v>826</v>
      </c>
      <c r="B2" s="1185"/>
      <c r="C2" s="1185"/>
      <c r="D2" s="1185"/>
      <c r="E2" s="1185"/>
      <c r="F2" s="1185"/>
      <c r="G2" s="1185"/>
      <c r="H2" s="1185"/>
      <c r="I2" s="1185"/>
      <c r="J2" s="1185"/>
      <c r="K2" s="1185"/>
      <c r="L2" s="1185"/>
      <c r="M2" s="1185"/>
      <c r="N2" s="1185"/>
      <c r="O2" s="1185"/>
    </row>
    <row r="3" spans="1:16" s="545" customFormat="1" ht="28.5">
      <c r="A3" s="807"/>
      <c r="B3" s="808" t="s">
        <v>819</v>
      </c>
      <c r="C3" s="809"/>
      <c r="D3" s="807"/>
      <c r="E3" s="807"/>
      <c r="F3" s="810"/>
      <c r="G3" s="810"/>
      <c r="H3" s="810"/>
      <c r="I3" s="810"/>
      <c r="J3" s="810"/>
      <c r="K3" s="810"/>
      <c r="L3" s="810"/>
      <c r="M3" s="810"/>
      <c r="N3" s="807"/>
      <c r="O3" s="811" t="s">
        <v>525</v>
      </c>
    </row>
    <row r="4" spans="1:16" s="545" customFormat="1" ht="28.5">
      <c r="A4" s="1186" t="s">
        <v>23</v>
      </c>
      <c r="B4" s="1187" t="s">
        <v>488</v>
      </c>
      <c r="C4" s="1180" t="s">
        <v>820</v>
      </c>
      <c r="D4" s="1188" t="s">
        <v>490</v>
      </c>
      <c r="E4" s="1180" t="s">
        <v>491</v>
      </c>
      <c r="F4" s="1180" t="s">
        <v>818</v>
      </c>
      <c r="G4" s="1180" t="s">
        <v>817</v>
      </c>
      <c r="H4" s="1180" t="s">
        <v>827</v>
      </c>
      <c r="I4" s="1180" t="s">
        <v>492</v>
      </c>
      <c r="J4" s="1180"/>
      <c r="K4" s="1180"/>
      <c r="L4" s="1180" t="s">
        <v>493</v>
      </c>
      <c r="M4" s="1188" t="s">
        <v>816</v>
      </c>
      <c r="N4" s="1180" t="s">
        <v>821</v>
      </c>
      <c r="O4" s="1181" t="s">
        <v>494</v>
      </c>
      <c r="P4" s="565"/>
    </row>
    <row r="5" spans="1:16" s="545" customFormat="1" ht="56.25" customHeight="1">
      <c r="A5" s="1186"/>
      <c r="B5" s="1187"/>
      <c r="C5" s="1180"/>
      <c r="D5" s="1189"/>
      <c r="E5" s="1180"/>
      <c r="F5" s="1180"/>
      <c r="G5" s="1180"/>
      <c r="H5" s="1180"/>
      <c r="I5" s="805" t="s">
        <v>495</v>
      </c>
      <c r="J5" s="805" t="s">
        <v>496</v>
      </c>
      <c r="K5" s="805" t="s">
        <v>497</v>
      </c>
      <c r="L5" s="1180"/>
      <c r="M5" s="1189"/>
      <c r="N5" s="1180"/>
      <c r="O5" s="1181"/>
      <c r="P5" s="565"/>
    </row>
    <row r="6" spans="1:16" s="545" customFormat="1" ht="28.5">
      <c r="A6" s="812" t="s">
        <v>822</v>
      </c>
      <c r="B6" s="812"/>
      <c r="C6" s="813"/>
      <c r="D6" s="813"/>
      <c r="E6" s="813"/>
      <c r="F6" s="814"/>
      <c r="G6" s="805"/>
      <c r="H6" s="805"/>
      <c r="I6" s="815"/>
      <c r="J6" s="815"/>
      <c r="K6" s="815"/>
      <c r="L6" s="805"/>
      <c r="M6" s="805"/>
      <c r="N6" s="816"/>
      <c r="O6" s="817"/>
      <c r="P6" s="565"/>
    </row>
    <row r="7" spans="1:16" s="552" customFormat="1" ht="114">
      <c r="A7" s="818">
        <v>1</v>
      </c>
      <c r="B7" s="819">
        <v>312103</v>
      </c>
      <c r="C7" s="820" t="s">
        <v>499</v>
      </c>
      <c r="D7" s="861" t="e">
        <f>#REF!</f>
        <v>#REF!</v>
      </c>
      <c r="E7" s="856">
        <v>69250</v>
      </c>
      <c r="F7" s="861" t="e">
        <f>'Nikasha and kharcha 1st trim'!#REF!</f>
        <v>#REF!</v>
      </c>
      <c r="G7" s="856">
        <v>26553.3</v>
      </c>
      <c r="H7" s="856">
        <v>34588</v>
      </c>
      <c r="I7" s="856">
        <v>65</v>
      </c>
      <c r="J7" s="856">
        <v>34</v>
      </c>
      <c r="K7" s="856">
        <v>23</v>
      </c>
      <c r="L7" s="856">
        <v>2560</v>
      </c>
      <c r="M7" s="856">
        <v>2120</v>
      </c>
      <c r="N7" s="824" t="s">
        <v>830</v>
      </c>
      <c r="O7" s="805"/>
      <c r="P7" s="755"/>
    </row>
    <row r="8" spans="1:16" s="552" customFormat="1" ht="181.5" customHeight="1">
      <c r="A8" s="818">
        <v>2</v>
      </c>
      <c r="B8" s="819">
        <v>312104</v>
      </c>
      <c r="C8" s="820" t="s">
        <v>500</v>
      </c>
      <c r="D8" s="861" t="e">
        <f>#REF!</f>
        <v>#REF!</v>
      </c>
      <c r="E8" s="823">
        <v>450000</v>
      </c>
      <c r="F8" s="861" t="e">
        <f>'Nikasha and kharcha 1st trim'!#REF!</f>
        <v>#REF!</v>
      </c>
      <c r="G8" s="825">
        <v>150000</v>
      </c>
      <c r="H8" s="825">
        <v>176671.09999999998</v>
      </c>
      <c r="I8" s="825">
        <v>1</v>
      </c>
      <c r="J8" s="825">
        <v>1</v>
      </c>
      <c r="K8" s="825">
        <v>6</v>
      </c>
      <c r="L8" s="825">
        <v>377</v>
      </c>
      <c r="M8" s="825"/>
      <c r="N8" s="826" t="s">
        <v>831</v>
      </c>
      <c r="O8" s="827"/>
      <c r="P8" s="756"/>
    </row>
    <row r="9" spans="1:16" s="545" customFormat="1" ht="114">
      <c r="A9" s="818">
        <v>3</v>
      </c>
      <c r="B9" s="828">
        <v>312107</v>
      </c>
      <c r="C9" s="820" t="s">
        <v>501</v>
      </c>
      <c r="D9" s="861" t="e">
        <f>#REF!</f>
        <v>#REF!</v>
      </c>
      <c r="E9" s="821">
        <v>87922</v>
      </c>
      <c r="F9" s="861" t="e">
        <f>'Nikasha and kharcha 1st trim'!#REF!</f>
        <v>#REF!</v>
      </c>
      <c r="G9" s="804">
        <v>50231</v>
      </c>
      <c r="H9" s="804">
        <v>47000</v>
      </c>
      <c r="I9" s="804">
        <v>241</v>
      </c>
      <c r="J9" s="804">
        <v>30</v>
      </c>
      <c r="K9" s="804">
        <v>2173</v>
      </c>
      <c r="L9" s="804">
        <v>7867</v>
      </c>
      <c r="M9" s="804">
        <v>5135</v>
      </c>
      <c r="N9" s="854" t="s">
        <v>836</v>
      </c>
      <c r="O9" s="806"/>
      <c r="P9" s="572"/>
    </row>
    <row r="10" spans="1:16" s="545" customFormat="1" ht="142.5">
      <c r="A10" s="805">
        <v>4</v>
      </c>
      <c r="B10" s="819">
        <v>312108</v>
      </c>
      <c r="C10" s="820" t="s">
        <v>502</v>
      </c>
      <c r="D10" s="861" t="e">
        <f>#REF!</f>
        <v>#REF!</v>
      </c>
      <c r="E10" s="821"/>
      <c r="F10" s="861" t="e">
        <f>'Nikasha and kharcha 1st trim'!#REF!</f>
        <v>#REF!</v>
      </c>
      <c r="G10" s="830">
        <v>33485</v>
      </c>
      <c r="H10" s="830">
        <v>32784.589999999997</v>
      </c>
      <c r="I10" s="830">
        <v>90</v>
      </c>
      <c r="J10" s="805">
        <v>0</v>
      </c>
      <c r="K10" s="805">
        <v>6</v>
      </c>
      <c r="L10" s="830">
        <v>2162</v>
      </c>
      <c r="M10" s="830">
        <v>37</v>
      </c>
      <c r="N10" s="854" t="s">
        <v>833</v>
      </c>
      <c r="O10" s="831"/>
      <c r="P10" s="572"/>
    </row>
    <row r="11" spans="1:16" s="545" customFormat="1" ht="142.5">
      <c r="A11" s="805">
        <v>5</v>
      </c>
      <c r="B11" s="819">
        <v>312110</v>
      </c>
      <c r="C11" s="820" t="s">
        <v>503</v>
      </c>
      <c r="D11" s="861" t="e">
        <f>#REF!</f>
        <v>#REF!</v>
      </c>
      <c r="E11" s="821">
        <v>118880</v>
      </c>
      <c r="F11" s="861" t="e">
        <f>'Nikasha and kharcha 1st trim'!#REF!</f>
        <v>#REF!</v>
      </c>
      <c r="G11" s="825">
        <v>68041.5</v>
      </c>
      <c r="H11" s="823">
        <v>113070.66</v>
      </c>
      <c r="I11" s="823">
        <v>0</v>
      </c>
      <c r="J11" s="823">
        <v>6</v>
      </c>
      <c r="K11" s="823">
        <v>11</v>
      </c>
      <c r="L11" s="823">
        <v>799</v>
      </c>
      <c r="M11" s="832"/>
      <c r="N11" s="833" t="s">
        <v>828</v>
      </c>
      <c r="O11" s="831"/>
      <c r="P11" s="575"/>
    </row>
    <row r="12" spans="1:16" s="545" customFormat="1" ht="226.5" customHeight="1">
      <c r="A12" s="805">
        <v>6</v>
      </c>
      <c r="B12" s="819">
        <v>312112</v>
      </c>
      <c r="C12" s="820" t="s">
        <v>504</v>
      </c>
      <c r="D12" s="861" t="e">
        <f>#REF!</f>
        <v>#REF!</v>
      </c>
      <c r="E12" s="821">
        <v>10550</v>
      </c>
      <c r="F12" s="861" t="e">
        <f>'Nikasha and kharcha 1st trim'!#REF!</f>
        <v>#REF!</v>
      </c>
      <c r="G12" s="829">
        <v>2250</v>
      </c>
      <c r="H12" s="829">
        <v>5487.56</v>
      </c>
      <c r="I12" s="815">
        <v>9</v>
      </c>
      <c r="J12" s="815">
        <v>0</v>
      </c>
      <c r="K12" s="815">
        <v>0</v>
      </c>
      <c r="L12" s="830">
        <v>220</v>
      </c>
      <c r="M12" s="830"/>
      <c r="N12" s="816" t="s">
        <v>829</v>
      </c>
      <c r="O12" s="831"/>
      <c r="P12" s="572"/>
    </row>
    <row r="13" spans="1:16" s="545" customFormat="1" ht="321.75" customHeight="1">
      <c r="A13" s="805">
        <v>7</v>
      </c>
      <c r="B13" s="819">
        <v>312114</v>
      </c>
      <c r="C13" s="820" t="s">
        <v>505</v>
      </c>
      <c r="D13" s="861" t="e">
        <f>#REF!</f>
        <v>#REF!</v>
      </c>
      <c r="E13" s="821">
        <v>170216</v>
      </c>
      <c r="F13" s="861" t="e">
        <f>'Nikasha and kharcha 1st trim'!#REF!</f>
        <v>#REF!</v>
      </c>
      <c r="G13" s="834">
        <v>69945</v>
      </c>
      <c r="H13" s="830">
        <v>58054.35</v>
      </c>
      <c r="I13" s="815">
        <v>1810</v>
      </c>
      <c r="J13" s="815">
        <v>305</v>
      </c>
      <c r="K13" s="815">
        <v>205</v>
      </c>
      <c r="L13" s="830">
        <v>19075</v>
      </c>
      <c r="M13" s="830">
        <v>19075</v>
      </c>
      <c r="N13" s="820" t="s">
        <v>834</v>
      </c>
      <c r="O13" s="831"/>
      <c r="P13" s="564"/>
    </row>
    <row r="14" spans="1:16" s="576" customFormat="1" ht="57">
      <c r="A14" s="805">
        <v>8</v>
      </c>
      <c r="B14" s="819">
        <v>312116</v>
      </c>
      <c r="C14" s="820" t="s">
        <v>506</v>
      </c>
      <c r="D14" s="861" t="e">
        <f>#REF!</f>
        <v>#REF!</v>
      </c>
      <c r="E14" s="821"/>
      <c r="F14" s="861" t="e">
        <f>'Nikasha and kharcha 1st trim'!#REF!</f>
        <v>#REF!</v>
      </c>
      <c r="G14" s="835"/>
      <c r="H14" s="835"/>
      <c r="I14" s="835"/>
      <c r="J14" s="835"/>
      <c r="K14" s="835"/>
      <c r="L14" s="835"/>
      <c r="M14" s="835"/>
      <c r="N14" s="835"/>
      <c r="O14" s="835"/>
      <c r="P14" s="753"/>
    </row>
    <row r="15" spans="1:16" s="545" customFormat="1" ht="108.75" customHeight="1">
      <c r="A15" s="805">
        <v>9</v>
      </c>
      <c r="B15" s="819">
        <v>312117</v>
      </c>
      <c r="C15" s="820" t="s">
        <v>507</v>
      </c>
      <c r="D15" s="861" t="e">
        <f>#REF!</f>
        <v>#REF!</v>
      </c>
      <c r="E15" s="821">
        <v>41650</v>
      </c>
      <c r="F15" s="861" t="e">
        <f>'Nikasha and kharcha 1st trim'!#REF!</f>
        <v>#REF!</v>
      </c>
      <c r="G15" s="834">
        <v>105</v>
      </c>
      <c r="H15" s="834">
        <v>22</v>
      </c>
      <c r="I15" s="815"/>
      <c r="J15" s="815">
        <v>8500</v>
      </c>
      <c r="K15" s="815"/>
      <c r="L15" s="830">
        <v>3200</v>
      </c>
      <c r="M15" s="830">
        <v>1400</v>
      </c>
      <c r="N15" s="820" t="s">
        <v>625</v>
      </c>
      <c r="O15" s="836"/>
      <c r="P15" s="754"/>
    </row>
    <row r="16" spans="1:16" s="545" customFormat="1" ht="93.75" customHeight="1">
      <c r="A16" s="805">
        <v>10</v>
      </c>
      <c r="B16" s="819">
        <v>312119</v>
      </c>
      <c r="C16" s="820" t="s">
        <v>508</v>
      </c>
      <c r="D16" s="861" t="e">
        <f>#REF!</f>
        <v>#REF!</v>
      </c>
      <c r="E16" s="821"/>
      <c r="F16" s="861" t="e">
        <f>'Nikasha and kharcha 1st trim'!#REF!</f>
        <v>#REF!</v>
      </c>
      <c r="G16" s="825"/>
      <c r="H16" s="823"/>
      <c r="I16" s="823"/>
      <c r="J16" s="823"/>
      <c r="K16" s="815"/>
      <c r="L16" s="830"/>
      <c r="M16" s="830"/>
      <c r="N16" s="855"/>
      <c r="O16" s="837"/>
      <c r="P16" s="579"/>
    </row>
    <row r="17" spans="1:16" s="545" customFormat="1" ht="164.25" customHeight="1">
      <c r="A17" s="805">
        <v>11</v>
      </c>
      <c r="B17" s="819">
        <v>312120</v>
      </c>
      <c r="C17" s="820" t="s">
        <v>509</v>
      </c>
      <c r="D17" s="861" t="e">
        <f>#REF!</f>
        <v>#REF!</v>
      </c>
      <c r="E17" s="821">
        <v>394847</v>
      </c>
      <c r="F17" s="861" t="e">
        <f>'Nikasha and kharcha 1st trim'!#REF!</f>
        <v>#REF!</v>
      </c>
      <c r="G17" s="822">
        <v>204194</v>
      </c>
      <c r="H17" s="822">
        <v>309871.99</v>
      </c>
      <c r="I17" s="823"/>
      <c r="J17" s="823"/>
      <c r="K17" s="823"/>
      <c r="L17" s="822">
        <v>35350</v>
      </c>
      <c r="M17" s="822">
        <v>14140</v>
      </c>
      <c r="N17" s="824" t="s">
        <v>835</v>
      </c>
      <c r="O17" s="837"/>
    </row>
    <row r="18" spans="1:16" s="545" customFormat="1" ht="85.5">
      <c r="A18" s="805">
        <v>12</v>
      </c>
      <c r="B18" s="838">
        <f>'Programe Budget 2073-74'!B893</f>
        <v>301801</v>
      </c>
      <c r="C18" s="820" t="str">
        <f>'Programe Budget 2073-74'!D893</f>
        <v>प्रधानमन्त्री कृषि आधुनिकिकरण परियोजना</v>
      </c>
      <c r="D18" s="861" t="e">
        <f>#REF!</f>
        <v>#REF!</v>
      </c>
      <c r="E18" s="821"/>
      <c r="F18" s="861" t="e">
        <f>'Nikasha and kharcha 1st trim'!#REF!</f>
        <v>#REF!</v>
      </c>
      <c r="G18" s="822"/>
      <c r="H18" s="822"/>
      <c r="I18" s="823"/>
      <c r="J18" s="823"/>
      <c r="K18" s="823"/>
      <c r="L18" s="822"/>
      <c r="M18" s="822"/>
      <c r="N18" s="824"/>
      <c r="O18" s="837"/>
    </row>
    <row r="19" spans="1:16" s="545" customFormat="1" ht="149.25" customHeight="1">
      <c r="A19" s="805">
        <v>13</v>
      </c>
      <c r="B19" s="819">
        <v>312124</v>
      </c>
      <c r="C19" s="820" t="s">
        <v>510</v>
      </c>
      <c r="D19" s="861" t="e">
        <f>#REF!</f>
        <v>#REF!</v>
      </c>
      <c r="E19" s="857">
        <v>54004</v>
      </c>
      <c r="F19" s="861" t="e">
        <f>'Nikasha and kharcha 1st trim'!#REF!</f>
        <v>#REF!</v>
      </c>
      <c r="G19" s="858">
        <v>19162</v>
      </c>
      <c r="H19" s="859">
        <v>25253.277382054141</v>
      </c>
      <c r="I19" s="860">
        <v>34</v>
      </c>
      <c r="J19" s="860">
        <v>5</v>
      </c>
      <c r="K19" s="860">
        <v>30</v>
      </c>
      <c r="L19" s="824">
        <v>560</v>
      </c>
      <c r="M19" s="824">
        <v>349</v>
      </c>
      <c r="N19" s="824" t="s">
        <v>832</v>
      </c>
      <c r="O19" s="839"/>
      <c r="P19" s="579"/>
    </row>
    <row r="20" spans="1:16" s="545" customFormat="1" ht="85.5">
      <c r="A20" s="805">
        <v>14</v>
      </c>
      <c r="B20" s="819">
        <v>312156</v>
      </c>
      <c r="C20" s="820" t="s">
        <v>511</v>
      </c>
      <c r="D20" s="861" t="e">
        <f>#REF!</f>
        <v>#REF!</v>
      </c>
      <c r="E20" s="821">
        <v>19630</v>
      </c>
      <c r="F20" s="861" t="e">
        <f>'Nikasha and kharcha 1st trim'!#REF!</f>
        <v>#REF!</v>
      </c>
      <c r="G20" s="840">
        <v>14130</v>
      </c>
      <c r="H20" s="840">
        <v>9334</v>
      </c>
      <c r="I20" s="840">
        <v>5</v>
      </c>
      <c r="J20" s="840">
        <v>7</v>
      </c>
      <c r="K20" s="840">
        <v>85</v>
      </c>
      <c r="L20" s="840">
        <v>456</v>
      </c>
      <c r="M20" s="840">
        <v>234</v>
      </c>
      <c r="N20" s="824" t="s">
        <v>837</v>
      </c>
      <c r="O20" s="820"/>
      <c r="P20" s="579"/>
    </row>
    <row r="21" spans="1:16" s="545" customFormat="1" ht="75.75">
      <c r="A21" s="805">
        <v>15</v>
      </c>
      <c r="B21" s="819">
        <v>312162</v>
      </c>
      <c r="C21" s="820" t="s">
        <v>823</v>
      </c>
      <c r="D21" s="861" t="e">
        <f>#REF!</f>
        <v>#REF!</v>
      </c>
      <c r="E21" s="821"/>
      <c r="F21" s="861" t="e">
        <f>'Nikasha and kharcha 1st trim'!#REF!</f>
        <v>#REF!</v>
      </c>
      <c r="G21" s="830"/>
      <c r="H21" s="830"/>
      <c r="I21" s="815"/>
      <c r="J21" s="815"/>
      <c r="K21" s="815"/>
      <c r="L21" s="830"/>
      <c r="M21" s="830"/>
      <c r="N21" s="820"/>
      <c r="O21" s="841"/>
      <c r="P21" s="579"/>
    </row>
    <row r="22" spans="1:16" s="545" customFormat="1" ht="114">
      <c r="A22" s="805">
        <v>16</v>
      </c>
      <c r="B22" s="819">
        <v>329124</v>
      </c>
      <c r="C22" s="820" t="s">
        <v>421</v>
      </c>
      <c r="D22" s="861" t="e">
        <f>#REF!</f>
        <v>#REF!</v>
      </c>
      <c r="E22" s="821"/>
      <c r="F22" s="861" t="e">
        <f>'Nikasha and kharcha 1st trim'!#REF!</f>
        <v>#REF!</v>
      </c>
      <c r="G22" s="834"/>
      <c r="H22" s="830"/>
      <c r="I22" s="815"/>
      <c r="J22" s="815"/>
      <c r="K22" s="815"/>
      <c r="L22" s="830"/>
      <c r="M22" s="830"/>
      <c r="N22" s="820"/>
      <c r="O22" s="841"/>
    </row>
    <row r="23" spans="1:16" s="545" customFormat="1" ht="57">
      <c r="A23" s="805">
        <v>17</v>
      </c>
      <c r="B23" s="842" t="s">
        <v>628</v>
      </c>
      <c r="C23" s="816" t="s">
        <v>629</v>
      </c>
      <c r="D23" s="861" t="e">
        <f>#REF!</f>
        <v>#REF!</v>
      </c>
      <c r="E23" s="821"/>
      <c r="F23" s="861" t="e">
        <f>'Nikasha and kharcha 1st trim'!#REF!</f>
        <v>#REF!</v>
      </c>
      <c r="G23" s="834"/>
      <c r="H23" s="830"/>
      <c r="I23" s="815"/>
      <c r="J23" s="815"/>
      <c r="K23" s="815"/>
      <c r="L23" s="830"/>
      <c r="M23" s="830"/>
      <c r="N23" s="843"/>
      <c r="O23" s="841"/>
    </row>
    <row r="24" spans="1:16" s="545" customFormat="1" ht="199.5">
      <c r="A24" s="805">
        <v>18</v>
      </c>
      <c r="B24" s="830" t="str">
        <f>'Nikasha &amp; Kharcha barsik'!B951</f>
        <v>602801-3/4</v>
      </c>
      <c r="C24" s="844" t="str">
        <f>'Nikasha &amp; Kharcha barsik'!D951</f>
        <v>राष्ट्रिय पुननिर्माण कोष भुकम्प प्रभावित जिल्लाका लागि राहत कार्यक्रम) -कृषि विभाग) -३१)</v>
      </c>
      <c r="D24" s="861" t="e">
        <f>#REF!</f>
        <v>#REF!</v>
      </c>
      <c r="E24" s="821"/>
      <c r="F24" s="861" t="e">
        <f>'Nikasha and kharcha 1st trim'!#REF!</f>
        <v>#REF!</v>
      </c>
      <c r="G24" s="830"/>
      <c r="H24" s="830"/>
      <c r="I24" s="815"/>
      <c r="J24" s="815"/>
      <c r="K24" s="815"/>
      <c r="L24" s="830"/>
      <c r="M24" s="830"/>
      <c r="N24" s="845"/>
      <c r="O24" s="841"/>
    </row>
    <row r="25" spans="1:16" s="545" customFormat="1" ht="114">
      <c r="A25" s="805">
        <v>19</v>
      </c>
      <c r="B25" s="819">
        <v>312801</v>
      </c>
      <c r="C25" s="820" t="s">
        <v>513</v>
      </c>
      <c r="D25" s="821" t="e">
        <f>#REF!</f>
        <v>#REF!</v>
      </c>
      <c r="E25" s="821"/>
      <c r="F25" s="821" t="e">
        <f>'Nikasha and kharcha 1st trim'!#REF!</f>
        <v>#REF!</v>
      </c>
      <c r="G25" s="821"/>
      <c r="H25" s="821"/>
      <c r="I25" s="821"/>
      <c r="J25" s="821"/>
      <c r="K25" s="821"/>
      <c r="L25" s="821"/>
      <c r="M25" s="821"/>
      <c r="N25" s="820"/>
      <c r="O25" s="837"/>
    </row>
    <row r="26" spans="1:16" s="545" customFormat="1" ht="118.5" customHeight="1">
      <c r="A26" s="805">
        <v>20</v>
      </c>
      <c r="B26" s="819">
        <v>312802</v>
      </c>
      <c r="C26" s="820" t="s">
        <v>514</v>
      </c>
      <c r="D26" s="821" t="e">
        <f>#REF!</f>
        <v>#REF!</v>
      </c>
      <c r="E26" s="821"/>
      <c r="F26" s="821" t="e">
        <f>'Nikasha and kharcha 1st trim'!#REF!</f>
        <v>#REF!</v>
      </c>
      <c r="G26" s="834"/>
      <c r="H26" s="834"/>
      <c r="I26" s="815"/>
      <c r="J26" s="815"/>
      <c r="K26" s="815"/>
      <c r="L26" s="805"/>
      <c r="M26" s="805"/>
      <c r="N26" s="820"/>
      <c r="O26" s="846"/>
    </row>
    <row r="27" spans="1:16" s="545" customFormat="1" ht="19.5" hidden="1" customHeight="1">
      <c r="A27" s="818"/>
      <c r="B27" s="819"/>
      <c r="C27" s="820" t="s">
        <v>630</v>
      </c>
      <c r="D27" s="821"/>
      <c r="E27" s="821"/>
      <c r="F27" s="821"/>
      <c r="G27" s="827"/>
      <c r="H27" s="827"/>
      <c r="I27" s="827"/>
      <c r="J27" s="827"/>
      <c r="K27" s="827"/>
      <c r="L27" s="827"/>
      <c r="M27" s="847"/>
      <c r="N27" s="848"/>
      <c r="O27" s="846"/>
    </row>
    <row r="28" spans="1:16" s="545" customFormat="1" ht="19.5" hidden="1" customHeight="1">
      <c r="A28" s="818"/>
      <c r="B28" s="819"/>
      <c r="C28" s="849" t="s">
        <v>631</v>
      </c>
      <c r="D28" s="821"/>
      <c r="E28" s="821"/>
      <c r="F28" s="821"/>
      <c r="G28" s="827"/>
      <c r="H28" s="827"/>
      <c r="I28" s="827"/>
      <c r="J28" s="827"/>
      <c r="K28" s="827"/>
      <c r="L28" s="827"/>
      <c r="M28" s="847"/>
      <c r="N28" s="848"/>
      <c r="O28" s="850"/>
      <c r="P28" s="754"/>
    </row>
    <row r="29" spans="1:16" s="552" customFormat="1" ht="19.5" hidden="1" customHeight="1">
      <c r="A29" s="818"/>
      <c r="B29" s="819"/>
      <c r="C29" s="820" t="s">
        <v>632</v>
      </c>
      <c r="D29" s="821"/>
      <c r="E29" s="821"/>
      <c r="F29" s="821"/>
      <c r="G29" s="805"/>
      <c r="H29" s="805"/>
      <c r="I29" s="815"/>
      <c r="J29" s="815"/>
      <c r="K29" s="815"/>
      <c r="L29" s="805"/>
      <c r="M29" s="851"/>
      <c r="N29" s="848"/>
      <c r="O29" s="850"/>
      <c r="P29" s="754"/>
    </row>
    <row r="30" spans="1:16" s="545" customFormat="1" ht="19.5" hidden="1" customHeight="1">
      <c r="A30" s="818"/>
      <c r="B30" s="819"/>
      <c r="C30" s="820" t="s">
        <v>633</v>
      </c>
      <c r="D30" s="821"/>
      <c r="E30" s="821"/>
      <c r="F30" s="821"/>
      <c r="G30" s="805"/>
      <c r="H30" s="805"/>
      <c r="I30" s="815"/>
      <c r="J30" s="815"/>
      <c r="K30" s="815"/>
      <c r="L30" s="805"/>
      <c r="M30" s="851"/>
      <c r="N30" s="848"/>
      <c r="O30" s="850"/>
      <c r="P30" s="754"/>
    </row>
    <row r="31" spans="1:16" s="545" customFormat="1" ht="28.5" hidden="1">
      <c r="A31" s="818"/>
      <c r="B31" s="819"/>
      <c r="C31" s="820" t="s">
        <v>634</v>
      </c>
      <c r="D31" s="821"/>
      <c r="E31" s="821"/>
      <c r="F31" s="821"/>
      <c r="G31" s="805"/>
      <c r="H31" s="805"/>
      <c r="I31" s="815"/>
      <c r="J31" s="815"/>
      <c r="K31" s="815"/>
      <c r="L31" s="805"/>
      <c r="M31" s="805"/>
      <c r="N31" s="820"/>
      <c r="O31" s="850"/>
      <c r="P31" s="754"/>
    </row>
    <row r="32" spans="1:16" s="545" customFormat="1" ht="28.5">
      <c r="A32" s="813" t="s">
        <v>824</v>
      </c>
      <c r="B32" s="852"/>
      <c r="C32" s="813"/>
      <c r="D32" s="821"/>
      <c r="E32" s="821"/>
      <c r="F32" s="814"/>
      <c r="G32" s="830"/>
      <c r="H32" s="830"/>
      <c r="I32" s="815"/>
      <c r="J32" s="815"/>
      <c r="K32" s="815"/>
      <c r="L32" s="830"/>
      <c r="M32" s="830"/>
      <c r="N32" s="820"/>
      <c r="O32" s="841"/>
      <c r="P32" s="754"/>
    </row>
    <row r="33" spans="1:16" s="545" customFormat="1" ht="85.5">
      <c r="A33" s="818">
        <v>1</v>
      </c>
      <c r="B33" s="819">
        <v>312105</v>
      </c>
      <c r="C33" s="844" t="s">
        <v>516</v>
      </c>
      <c r="D33" s="821" t="e">
        <f>#REF!</f>
        <v>#REF!</v>
      </c>
      <c r="E33" s="821"/>
      <c r="F33" s="821" t="e">
        <f>'Nikasha and kharcha 1st trim'!#REF!</f>
        <v>#REF!</v>
      </c>
      <c r="G33" s="821"/>
      <c r="H33" s="830"/>
      <c r="I33" s="815"/>
      <c r="J33" s="815"/>
      <c r="K33" s="815"/>
      <c r="L33" s="830"/>
      <c r="M33" s="830"/>
      <c r="N33" s="820"/>
      <c r="O33" s="841"/>
      <c r="P33" s="754"/>
    </row>
    <row r="34" spans="1:16" s="545" customFormat="1" ht="57">
      <c r="A34" s="818">
        <v>2</v>
      </c>
      <c r="B34" s="819">
        <v>312106</v>
      </c>
      <c r="C34" s="844" t="s">
        <v>416</v>
      </c>
      <c r="D34" s="821" t="e">
        <f>#REF!</f>
        <v>#REF!</v>
      </c>
      <c r="E34" s="821">
        <v>8720</v>
      </c>
      <c r="F34" s="821" t="e">
        <f>'Nikasha and kharcha 1st trim'!#REF!</f>
        <v>#REF!</v>
      </c>
      <c r="G34" s="834">
        <v>4222.5</v>
      </c>
      <c r="H34" s="834">
        <v>6961.5</v>
      </c>
      <c r="I34" s="815">
        <v>7</v>
      </c>
      <c r="J34" s="815"/>
      <c r="K34" s="815">
        <v>5</v>
      </c>
      <c r="L34" s="830">
        <v>145</v>
      </c>
      <c r="M34" s="830"/>
      <c r="N34" s="820"/>
      <c r="O34" s="841"/>
      <c r="P34" s="757"/>
    </row>
    <row r="35" spans="1:16" s="545" customFormat="1" ht="57">
      <c r="A35" s="818">
        <v>3</v>
      </c>
      <c r="B35" s="819">
        <v>312113</v>
      </c>
      <c r="C35" s="844" t="s">
        <v>517</v>
      </c>
      <c r="D35" s="821" t="e">
        <f>#REF!</f>
        <v>#REF!</v>
      </c>
      <c r="E35" s="821">
        <v>25955</v>
      </c>
      <c r="F35" s="821" t="e">
        <f>'Nikasha and kharcha 1st trim'!#REF!</f>
        <v>#REF!</v>
      </c>
      <c r="G35" s="829">
        <v>4735</v>
      </c>
      <c r="H35" s="829">
        <v>19735</v>
      </c>
      <c r="I35" s="815">
        <v>10</v>
      </c>
      <c r="J35" s="815"/>
      <c r="K35" s="815">
        <v>50</v>
      </c>
      <c r="L35" s="830">
        <v>250</v>
      </c>
      <c r="M35" s="830"/>
      <c r="N35" s="820"/>
      <c r="O35" s="841"/>
      <c r="P35" s="758"/>
    </row>
    <row r="36" spans="1:16" s="552" customFormat="1" ht="85.5">
      <c r="A36" s="818">
        <v>4</v>
      </c>
      <c r="B36" s="819">
        <v>312118</v>
      </c>
      <c r="C36" s="844" t="s">
        <v>518</v>
      </c>
      <c r="D36" s="821" t="e">
        <f>#REF!</f>
        <v>#REF!</v>
      </c>
      <c r="E36" s="821">
        <v>788</v>
      </c>
      <c r="F36" s="821" t="e">
        <f>'Nikasha and kharcha 1st trim'!#REF!</f>
        <v>#REF!</v>
      </c>
      <c r="G36" s="822">
        <v>0</v>
      </c>
      <c r="H36" s="822">
        <v>0</v>
      </c>
      <c r="I36" s="822">
        <v>0</v>
      </c>
      <c r="J36" s="822">
        <v>0</v>
      </c>
      <c r="K36" s="822">
        <v>0</v>
      </c>
      <c r="L36" s="822">
        <v>0</v>
      </c>
      <c r="M36" s="822">
        <v>0</v>
      </c>
      <c r="N36" s="815"/>
      <c r="O36" s="841"/>
      <c r="P36" s="757"/>
    </row>
    <row r="37" spans="1:16" s="545" customFormat="1" ht="28.5">
      <c r="A37" s="1182" t="s">
        <v>519</v>
      </c>
      <c r="B37" s="1183"/>
      <c r="C37" s="1184"/>
      <c r="D37" s="853" t="e">
        <f>SUM(D7:D36)</f>
        <v>#REF!</v>
      </c>
      <c r="E37" s="853">
        <f t="shared" ref="E37:M37" si="0">SUM(E7:E36)</f>
        <v>1452412</v>
      </c>
      <c r="F37" s="853" t="e">
        <f t="shared" si="0"/>
        <v>#REF!</v>
      </c>
      <c r="G37" s="853">
        <f t="shared" si="0"/>
        <v>647054.30000000005</v>
      </c>
      <c r="H37" s="853">
        <f t="shared" si="0"/>
        <v>838834.02738205413</v>
      </c>
      <c r="I37" s="853">
        <f t="shared" si="0"/>
        <v>2272</v>
      </c>
      <c r="J37" s="853">
        <f t="shared" si="0"/>
        <v>8888</v>
      </c>
      <c r="K37" s="853">
        <f t="shared" si="0"/>
        <v>2594</v>
      </c>
      <c r="L37" s="853">
        <f t="shared" si="0"/>
        <v>73021</v>
      </c>
      <c r="M37" s="853">
        <f t="shared" si="0"/>
        <v>42490</v>
      </c>
      <c r="N37" s="820"/>
      <c r="O37" s="837"/>
    </row>
    <row r="38" spans="1:16" s="545" customFormat="1">
      <c r="A38" s="754"/>
      <c r="B38" s="754"/>
      <c r="C38" s="801"/>
      <c r="D38" s="754"/>
      <c r="E38" s="754"/>
      <c r="F38" s="802"/>
      <c r="G38" s="802"/>
      <c r="H38" s="803"/>
      <c r="I38" s="803"/>
      <c r="J38" s="803"/>
      <c r="K38" s="803"/>
      <c r="L38" s="803"/>
      <c r="M38" s="803"/>
      <c r="N38" s="754"/>
    </row>
  </sheetData>
  <mergeCells count="16">
    <mergeCell ref="N4:N5"/>
    <mergeCell ref="O4:O5"/>
    <mergeCell ref="A37:C37"/>
    <mergeCell ref="A1:O1"/>
    <mergeCell ref="A2:O2"/>
    <mergeCell ref="A4:A5"/>
    <mergeCell ref="B4:B5"/>
    <mergeCell ref="C4:C5"/>
    <mergeCell ref="D4:D5"/>
    <mergeCell ref="E4:E5"/>
    <mergeCell ref="F4:F5"/>
    <mergeCell ref="G4:G5"/>
    <mergeCell ref="H4:H5"/>
    <mergeCell ref="I4:K4"/>
    <mergeCell ref="L4:L5"/>
    <mergeCell ref="M4:M5"/>
  </mergeCells>
  <pageMargins left="0.4" right="0.28999999999999998" top="0.61" bottom="0.28999999999999998" header="0.3" footer="0.3"/>
  <pageSetup paperSize="9" scale="38" fitToHeight="5"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view="pageBreakPreview" zoomScale="43" zoomScaleSheetLayoutView="43" workbookViewId="0">
      <selection activeCell="H8" sqref="H8"/>
    </sheetView>
  </sheetViews>
  <sheetFormatPr defaultColWidth="9.140625" defaultRowHeight="12.75"/>
  <cols>
    <col min="1" max="1" width="4.85546875" style="545" customWidth="1"/>
    <col min="2" max="2" width="10.140625" style="545" customWidth="1"/>
    <col min="3" max="3" width="20.7109375" style="564" customWidth="1"/>
    <col min="4" max="4" width="18.85546875" style="555" customWidth="1"/>
    <col min="5" max="5" width="19.5703125" style="555" customWidth="1"/>
    <col min="6" max="6" width="17.7109375" style="555" hidden="1" customWidth="1"/>
    <col min="7" max="7" width="13.28515625" style="555" hidden="1" customWidth="1"/>
    <col min="8" max="8" width="18.85546875" style="555" customWidth="1"/>
    <col min="9" max="9" width="11.42578125" style="555" customWidth="1"/>
    <col min="10" max="10" width="10.42578125" style="555" customWidth="1"/>
    <col min="11" max="11" width="12.140625" style="555" customWidth="1"/>
    <col min="12" max="12" width="14.140625" style="555" customWidth="1"/>
    <col min="13" max="13" width="29.42578125" style="545" customWidth="1"/>
    <col min="14" max="14" width="7" style="545" customWidth="1"/>
    <col min="15" max="15" width="0" style="545" hidden="1" customWidth="1"/>
    <col min="16" max="16384" width="9.140625" style="545"/>
  </cols>
  <sheetData>
    <row r="1" spans="1:15" ht="24.75">
      <c r="A1" s="1193" t="s">
        <v>486</v>
      </c>
      <c r="B1" s="1193"/>
      <c r="C1" s="1193"/>
      <c r="D1" s="1193"/>
      <c r="E1" s="1193"/>
      <c r="F1" s="1193"/>
      <c r="G1" s="1193"/>
      <c r="H1" s="1193"/>
      <c r="I1" s="1193"/>
      <c r="J1" s="1193"/>
      <c r="K1" s="1193"/>
      <c r="L1" s="1193"/>
      <c r="M1" s="1193"/>
      <c r="N1" s="1193"/>
    </row>
    <row r="2" spans="1:15" ht="23.25">
      <c r="A2" s="1194" t="s">
        <v>554</v>
      </c>
      <c r="B2" s="1194"/>
      <c r="C2" s="1194"/>
      <c r="D2" s="1194"/>
      <c r="E2" s="1194"/>
      <c r="F2" s="1194"/>
      <c r="G2" s="1194"/>
      <c r="H2" s="1194"/>
      <c r="I2" s="1194"/>
      <c r="J2" s="1194"/>
      <c r="K2" s="1194"/>
      <c r="L2" s="1194"/>
      <c r="M2" s="1194"/>
      <c r="N2" s="1194"/>
    </row>
    <row r="3" spans="1:15" ht="23.25">
      <c r="B3" s="563" t="s">
        <v>487</v>
      </c>
      <c r="N3" s="563" t="s">
        <v>540</v>
      </c>
    </row>
    <row r="4" spans="1:15" ht="36" customHeight="1">
      <c r="A4" s="1195" t="s">
        <v>23</v>
      </c>
      <c r="B4" s="1196" t="s">
        <v>488</v>
      </c>
      <c r="C4" s="1179" t="s">
        <v>489</v>
      </c>
      <c r="D4" s="1197" t="s">
        <v>490</v>
      </c>
      <c r="E4" s="1179" t="s">
        <v>491</v>
      </c>
      <c r="F4" s="1179" t="s">
        <v>524</v>
      </c>
      <c r="G4" s="1179" t="s">
        <v>523</v>
      </c>
      <c r="H4" s="1179" t="s">
        <v>557</v>
      </c>
      <c r="I4" s="1179" t="s">
        <v>492</v>
      </c>
      <c r="J4" s="1179"/>
      <c r="K4" s="1179"/>
      <c r="L4" s="1179" t="s">
        <v>493</v>
      </c>
      <c r="M4" s="1179" t="s">
        <v>541</v>
      </c>
      <c r="N4" s="1179" t="s">
        <v>35</v>
      </c>
      <c r="O4" s="565"/>
    </row>
    <row r="5" spans="1:15" ht="81" customHeight="1">
      <c r="A5" s="1195"/>
      <c r="B5" s="1196"/>
      <c r="C5" s="1179"/>
      <c r="D5" s="1198"/>
      <c r="E5" s="1179"/>
      <c r="F5" s="1179"/>
      <c r="G5" s="1179"/>
      <c r="H5" s="1179"/>
      <c r="I5" s="233" t="s">
        <v>495</v>
      </c>
      <c r="J5" s="233" t="s">
        <v>496</v>
      </c>
      <c r="K5" s="233" t="s">
        <v>497</v>
      </c>
      <c r="L5" s="1179"/>
      <c r="M5" s="1179"/>
      <c r="N5" s="1179"/>
      <c r="O5" s="565"/>
    </row>
    <row r="6" spans="1:15" ht="29.25" customHeight="1">
      <c r="A6" s="566" t="s">
        <v>498</v>
      </c>
      <c r="B6" s="566"/>
      <c r="C6" s="567"/>
      <c r="D6" s="353"/>
      <c r="E6" s="353"/>
      <c r="F6" s="353"/>
      <c r="G6" s="233"/>
      <c r="H6" s="233"/>
      <c r="I6" s="233"/>
      <c r="J6" s="233"/>
      <c r="K6" s="233"/>
      <c r="L6" s="233"/>
      <c r="M6" s="528"/>
      <c r="N6" s="569"/>
      <c r="O6" s="565"/>
    </row>
    <row r="7" spans="1:15" ht="97.5">
      <c r="A7" s="354">
        <v>1</v>
      </c>
      <c r="B7" s="573">
        <v>312103</v>
      </c>
      <c r="C7" s="514" t="s">
        <v>499</v>
      </c>
      <c r="D7" s="581" t="e">
        <f>'Nikasha &amp; Kharcha barsik'!E934</f>
        <v>#REF!</v>
      </c>
      <c r="E7" s="539">
        <v>189095</v>
      </c>
      <c r="F7" s="539" t="e">
        <v>#REF!</v>
      </c>
      <c r="G7" s="539">
        <v>829466</v>
      </c>
      <c r="H7" s="598">
        <v>123687</v>
      </c>
      <c r="I7" s="539"/>
      <c r="J7" s="539"/>
      <c r="K7" s="539"/>
      <c r="L7" s="599">
        <v>17224</v>
      </c>
      <c r="M7" s="514" t="s">
        <v>559</v>
      </c>
      <c r="N7" s="540"/>
      <c r="O7" s="600"/>
    </row>
    <row r="8" spans="1:15" ht="326.25" customHeight="1">
      <c r="A8" s="354">
        <v>2</v>
      </c>
      <c r="B8" s="573">
        <v>312104</v>
      </c>
      <c r="C8" s="514" t="s">
        <v>500</v>
      </c>
      <c r="D8" s="581">
        <f>'Nikasha &amp; Kharcha barsik'!E935</f>
        <v>707335</v>
      </c>
      <c r="E8" s="539">
        <v>280000</v>
      </c>
      <c r="F8" s="539" t="e">
        <v>#REF!</v>
      </c>
      <c r="G8" s="539">
        <v>173600</v>
      </c>
      <c r="H8" s="601">
        <v>227371</v>
      </c>
      <c r="I8" s="601">
        <v>49</v>
      </c>
      <c r="J8" s="601">
        <v>55</v>
      </c>
      <c r="K8" s="601">
        <v>28</v>
      </c>
      <c r="L8" s="601">
        <v>13777</v>
      </c>
      <c r="M8" s="602" t="s">
        <v>566</v>
      </c>
      <c r="N8" s="540"/>
      <c r="O8" s="603"/>
    </row>
    <row r="9" spans="1:15" ht="409.5" customHeight="1">
      <c r="A9" s="354">
        <v>3</v>
      </c>
      <c r="B9" s="570">
        <v>312107</v>
      </c>
      <c r="C9" s="514" t="s">
        <v>527</v>
      </c>
      <c r="D9" s="581" t="e">
        <f>'Nikasha &amp; Kharcha barsik'!E936</f>
        <v>#REF!</v>
      </c>
      <c r="E9" s="539">
        <f>66791+30000+5853</f>
        <v>102644</v>
      </c>
      <c r="F9" s="539" t="e">
        <v>#REF!</v>
      </c>
      <c r="G9" s="539">
        <v>4212</v>
      </c>
      <c r="H9" s="539">
        <v>94003.43</v>
      </c>
      <c r="I9" s="539">
        <v>842</v>
      </c>
      <c r="J9" s="539">
        <v>324</v>
      </c>
      <c r="K9" s="539">
        <v>9808</v>
      </c>
      <c r="L9" s="539">
        <v>28732</v>
      </c>
      <c r="M9" s="536" t="s">
        <v>587</v>
      </c>
      <c r="N9" s="540"/>
      <c r="O9" s="572"/>
    </row>
    <row r="10" spans="1:15" ht="409.5" customHeight="1">
      <c r="A10" s="233">
        <v>4</v>
      </c>
      <c r="B10" s="573">
        <v>312108</v>
      </c>
      <c r="C10" s="514" t="s">
        <v>502</v>
      </c>
      <c r="D10" s="581" t="e">
        <f>'Nikasha &amp; Kharcha barsik'!E937</f>
        <v>#REF!</v>
      </c>
      <c r="E10" s="539">
        <v>178400</v>
      </c>
      <c r="F10" s="539" t="e">
        <v>#REF!</v>
      </c>
      <c r="G10" s="539">
        <v>7728</v>
      </c>
      <c r="H10" s="539">
        <v>142720</v>
      </c>
      <c r="I10" s="539">
        <v>160</v>
      </c>
      <c r="J10" s="539">
        <v>40</v>
      </c>
      <c r="K10" s="539">
        <v>1264</v>
      </c>
      <c r="L10" s="601">
        <v>10473</v>
      </c>
      <c r="M10" s="536" t="s">
        <v>641</v>
      </c>
      <c r="N10" s="540"/>
      <c r="O10" s="572"/>
    </row>
    <row r="11" spans="1:15" ht="306" customHeight="1">
      <c r="A11" s="233">
        <v>5</v>
      </c>
      <c r="B11" s="573">
        <v>312110</v>
      </c>
      <c r="C11" s="514" t="s">
        <v>503</v>
      </c>
      <c r="D11" s="581">
        <f>'Nikasha &amp; Kharcha barsik'!E938</f>
        <v>300108</v>
      </c>
      <c r="E11" s="539">
        <v>330000</v>
      </c>
      <c r="F11" s="539" t="e">
        <v>#REF!</v>
      </c>
      <c r="G11" s="539"/>
      <c r="H11" s="539">
        <v>239423</v>
      </c>
      <c r="I11" s="539">
        <v>25</v>
      </c>
      <c r="J11" s="539">
        <v>13</v>
      </c>
      <c r="K11" s="539">
        <v>61</v>
      </c>
      <c r="L11" s="539">
        <v>2112</v>
      </c>
      <c r="M11" s="604" t="s">
        <v>642</v>
      </c>
      <c r="N11" s="540">
        <f>H11/E11*100</f>
        <v>72.552424242424237</v>
      </c>
      <c r="O11" s="575"/>
    </row>
    <row r="12" spans="1:15" ht="351">
      <c r="A12" s="233">
        <v>6</v>
      </c>
      <c r="B12" s="573">
        <v>312112</v>
      </c>
      <c r="C12" s="514" t="s">
        <v>504</v>
      </c>
      <c r="D12" s="581" t="e">
        <f>'Nikasha &amp; Kharcha barsik'!E939</f>
        <v>#REF!</v>
      </c>
      <c r="E12" s="587">
        <v>17212</v>
      </c>
      <c r="F12" s="587" t="e">
        <v>#REF!</v>
      </c>
      <c r="G12" s="536"/>
      <c r="H12" s="536">
        <v>13805</v>
      </c>
      <c r="I12" s="535">
        <v>74</v>
      </c>
      <c r="J12" s="535">
        <v>28</v>
      </c>
      <c r="K12" s="535">
        <v>0</v>
      </c>
      <c r="L12" s="535">
        <v>5940</v>
      </c>
      <c r="M12" s="528" t="s">
        <v>643</v>
      </c>
      <c r="N12" s="540">
        <f>H12/E12*100</f>
        <v>80.205670462468049</v>
      </c>
      <c r="O12" s="572"/>
    </row>
    <row r="13" spans="1:15" ht="409.5">
      <c r="A13" s="233"/>
      <c r="B13" s="573"/>
      <c r="C13" s="514" t="s">
        <v>611</v>
      </c>
      <c r="D13" s="587"/>
      <c r="E13" s="587">
        <v>20680</v>
      </c>
      <c r="F13" s="587"/>
      <c r="G13" s="536"/>
      <c r="H13" s="605">
        <v>12077.249</v>
      </c>
      <c r="I13" s="535">
        <v>159</v>
      </c>
      <c r="J13" s="535">
        <v>5</v>
      </c>
      <c r="K13" s="535"/>
      <c r="L13" s="535">
        <v>1300</v>
      </c>
      <c r="M13" s="528" t="s">
        <v>644</v>
      </c>
      <c r="N13" s="540"/>
      <c r="O13" s="572"/>
    </row>
    <row r="14" spans="1:15" ht="409.5">
      <c r="A14" s="233">
        <v>7</v>
      </c>
      <c r="B14" s="573">
        <v>312114</v>
      </c>
      <c r="C14" s="514" t="s">
        <v>382</v>
      </c>
      <c r="D14" s="571" t="e">
        <f>'Nikasha &amp; Kharcha barsik'!E940</f>
        <v>#REF!</v>
      </c>
      <c r="E14" s="606">
        <f>21826+40238+82570+45890+24439+10146</f>
        <v>225109</v>
      </c>
      <c r="F14" s="571" t="e">
        <v>#REF!</v>
      </c>
      <c r="G14" s="535"/>
      <c r="H14" s="606">
        <v>185782</v>
      </c>
      <c r="I14" s="607">
        <v>9039</v>
      </c>
      <c r="J14" s="607">
        <v>1798</v>
      </c>
      <c r="K14" s="607">
        <v>13432</v>
      </c>
      <c r="L14" s="606">
        <v>127808</v>
      </c>
      <c r="M14" s="608" t="s">
        <v>645</v>
      </c>
      <c r="N14" s="574"/>
      <c r="O14" s="564"/>
    </row>
    <row r="15" spans="1:15" ht="39">
      <c r="A15" s="233">
        <v>8</v>
      </c>
      <c r="B15" s="573">
        <v>312116</v>
      </c>
      <c r="C15" s="514" t="s">
        <v>506</v>
      </c>
      <c r="D15" s="571">
        <f>'Nikasha &amp; Kharcha barsik'!E941</f>
        <v>134448.20000000001</v>
      </c>
      <c r="E15" s="535">
        <v>27300</v>
      </c>
      <c r="F15" s="587" t="e">
        <v>#REF!</v>
      </c>
      <c r="G15" s="577"/>
      <c r="H15" s="577">
        <v>25000</v>
      </c>
      <c r="I15" s="535"/>
      <c r="J15" s="535"/>
      <c r="K15" s="535"/>
      <c r="L15" s="535">
        <v>105</v>
      </c>
      <c r="M15" s="608"/>
      <c r="N15" s="574"/>
      <c r="O15" s="572"/>
    </row>
    <row r="16" spans="1:15" ht="141.75" customHeight="1">
      <c r="A16" s="233">
        <v>9</v>
      </c>
      <c r="B16" s="573">
        <v>312117</v>
      </c>
      <c r="C16" s="514" t="s">
        <v>507</v>
      </c>
      <c r="D16" s="571">
        <f>'Nikasha &amp; Kharcha barsik'!E942</f>
        <v>53507</v>
      </c>
      <c r="E16" s="233">
        <v>31200</v>
      </c>
      <c r="F16" s="571" t="e">
        <v>#REF!</v>
      </c>
      <c r="G16" s="535">
        <v>21195</v>
      </c>
      <c r="H16" s="609">
        <v>28664.3</v>
      </c>
      <c r="I16" s="535" t="s">
        <v>635</v>
      </c>
      <c r="J16" s="535"/>
      <c r="K16" s="535"/>
      <c r="L16" s="535">
        <v>9730</v>
      </c>
      <c r="M16" s="608" t="s">
        <v>625</v>
      </c>
      <c r="N16" s="610"/>
      <c r="O16" s="545">
        <f>H16/E16*100</f>
        <v>91.8727564102564</v>
      </c>
    </row>
    <row r="17" spans="1:15" ht="117">
      <c r="A17" s="233">
        <v>10</v>
      </c>
      <c r="B17" s="573">
        <v>312119</v>
      </c>
      <c r="C17" s="514" t="s">
        <v>508</v>
      </c>
      <c r="D17" s="571">
        <f>'Nikasha &amp; Kharcha barsik'!E943</f>
        <v>126050</v>
      </c>
      <c r="E17" s="535">
        <v>13700</v>
      </c>
      <c r="F17" s="577" t="e">
        <v>#REF!</v>
      </c>
      <c r="G17" s="577"/>
      <c r="H17" s="611">
        <v>13500</v>
      </c>
      <c r="I17" s="568"/>
      <c r="J17" s="568"/>
      <c r="K17" s="568"/>
      <c r="L17" s="535">
        <v>6000</v>
      </c>
      <c r="M17" s="514" t="s">
        <v>626</v>
      </c>
      <c r="N17" s="578"/>
      <c r="O17" s="545">
        <f>H17/E17*100</f>
        <v>98.540145985401466</v>
      </c>
    </row>
    <row r="18" spans="1:15" ht="104.25" customHeight="1">
      <c r="A18" s="233">
        <v>11</v>
      </c>
      <c r="B18" s="573">
        <v>312120</v>
      </c>
      <c r="C18" s="514" t="s">
        <v>509</v>
      </c>
      <c r="D18" s="571" t="e">
        <f>'Nikasha &amp; Kharcha barsik'!E944</f>
        <v>#REF!</v>
      </c>
      <c r="E18" s="233">
        <v>28175</v>
      </c>
      <c r="F18" s="571" t="e">
        <v>#REF!</v>
      </c>
      <c r="G18" s="535">
        <v>230516</v>
      </c>
      <c r="H18" s="535">
        <v>28005</v>
      </c>
      <c r="I18" s="535">
        <v>2861</v>
      </c>
      <c r="J18" s="535">
        <v>193</v>
      </c>
      <c r="K18" s="535"/>
      <c r="L18" s="535">
        <v>72312</v>
      </c>
      <c r="M18" s="529" t="s">
        <v>636</v>
      </c>
      <c r="N18" s="589"/>
      <c r="O18" s="545">
        <f>H18/E18*100</f>
        <v>99.396628216503984</v>
      </c>
    </row>
    <row r="19" spans="1:15" ht="259.5" customHeight="1">
      <c r="A19" s="233"/>
      <c r="B19" s="573"/>
      <c r="C19" s="514" t="s">
        <v>637</v>
      </c>
      <c r="D19" s="233"/>
      <c r="E19" s="233">
        <v>200000</v>
      </c>
      <c r="F19" s="588"/>
      <c r="G19" s="535"/>
      <c r="H19" s="535">
        <v>158555.723</v>
      </c>
      <c r="I19" s="535">
        <v>33</v>
      </c>
      <c r="J19" s="535">
        <v>26</v>
      </c>
      <c r="K19" s="535">
        <v>1027</v>
      </c>
      <c r="L19" s="535">
        <v>13150</v>
      </c>
      <c r="M19" s="514" t="s">
        <v>627</v>
      </c>
      <c r="N19" s="589"/>
      <c r="O19" s="545">
        <f t="shared" ref="O19:O38" si="0">H19/E19*100</f>
        <v>79.2778615</v>
      </c>
    </row>
    <row r="20" spans="1:15" ht="409.6" customHeight="1">
      <c r="A20" s="233">
        <v>12</v>
      </c>
      <c r="B20" s="573">
        <v>312124</v>
      </c>
      <c r="C20" s="514" t="s">
        <v>510</v>
      </c>
      <c r="D20" s="571">
        <f>'Nikasha &amp; Kharcha barsik'!E945</f>
        <v>181963</v>
      </c>
      <c r="E20" s="233">
        <v>53000</v>
      </c>
      <c r="F20" s="590" t="e">
        <v>#REF!</v>
      </c>
      <c r="G20" s="233">
        <v>24825</v>
      </c>
      <c r="H20" s="233">
        <v>38834.800000000003</v>
      </c>
      <c r="I20" s="535">
        <v>103</v>
      </c>
      <c r="J20" s="233">
        <v>1</v>
      </c>
      <c r="K20" s="233">
        <v>158</v>
      </c>
      <c r="L20" s="612">
        <v>2389</v>
      </c>
      <c r="M20" s="529" t="s">
        <v>604</v>
      </c>
      <c r="N20" s="529"/>
      <c r="O20" s="545">
        <f t="shared" si="0"/>
        <v>73.273207547169818</v>
      </c>
    </row>
    <row r="21" spans="1:15" ht="164.25" customHeight="1">
      <c r="A21" s="233">
        <v>13</v>
      </c>
      <c r="B21" s="573">
        <v>312141</v>
      </c>
      <c r="C21" s="514" t="s">
        <v>408</v>
      </c>
      <c r="D21" s="571" t="e">
        <f>'Nikasha &amp; Kharcha barsik'!E946</f>
        <v>#REF!</v>
      </c>
      <c r="E21" s="591">
        <v>75000</v>
      </c>
      <c r="F21" s="571" t="e">
        <v>#REF!</v>
      </c>
      <c r="G21" s="535">
        <v>75000</v>
      </c>
      <c r="H21" s="591">
        <v>75000</v>
      </c>
      <c r="I21" s="535">
        <v>10</v>
      </c>
      <c r="J21" s="535">
        <v>0</v>
      </c>
      <c r="K21" s="535">
        <v>0</v>
      </c>
      <c r="L21" s="535">
        <v>6444</v>
      </c>
      <c r="M21" s="529" t="s">
        <v>577</v>
      </c>
      <c r="N21" s="578"/>
      <c r="O21" s="545">
        <f t="shared" si="0"/>
        <v>100</v>
      </c>
    </row>
    <row r="22" spans="1:15" ht="219" customHeight="1">
      <c r="A22" s="233">
        <v>14</v>
      </c>
      <c r="B22" s="573">
        <v>312156</v>
      </c>
      <c r="C22" s="514" t="s">
        <v>511</v>
      </c>
      <c r="D22" s="571">
        <f>'Nikasha &amp; Kharcha barsik'!E947</f>
        <v>68691</v>
      </c>
      <c r="E22" s="535">
        <v>19000</v>
      </c>
      <c r="F22" s="535">
        <v>18100</v>
      </c>
      <c r="G22" s="535">
        <v>18100</v>
      </c>
      <c r="H22" s="535">
        <v>18000</v>
      </c>
      <c r="I22" s="535">
        <v>113</v>
      </c>
      <c r="J22" s="535">
        <v>38</v>
      </c>
      <c r="K22" s="535">
        <v>252</v>
      </c>
      <c r="L22" s="535">
        <v>1729</v>
      </c>
      <c r="M22" s="544" t="s">
        <v>558</v>
      </c>
      <c r="N22" s="578"/>
      <c r="O22" s="545">
        <f t="shared" si="0"/>
        <v>94.73684210526315</v>
      </c>
    </row>
    <row r="23" spans="1:15" ht="136.5">
      <c r="A23" s="233">
        <v>15</v>
      </c>
      <c r="B23" s="573">
        <v>312162</v>
      </c>
      <c r="C23" s="514" t="s">
        <v>512</v>
      </c>
      <c r="D23" s="571" t="e">
        <f>'Nikasha &amp; Kharcha barsik'!E948</f>
        <v>#REF!</v>
      </c>
      <c r="E23" s="535">
        <v>2875</v>
      </c>
      <c r="F23" s="571" t="e">
        <v>#REF!</v>
      </c>
      <c r="G23" s="535">
        <v>1875</v>
      </c>
      <c r="H23" s="535">
        <v>2873</v>
      </c>
      <c r="I23" s="535">
        <v>80</v>
      </c>
      <c r="J23" s="535">
        <v>50</v>
      </c>
      <c r="K23" s="535">
        <v>32</v>
      </c>
      <c r="L23" s="535">
        <v>162</v>
      </c>
      <c r="M23" s="543" t="s">
        <v>640</v>
      </c>
      <c r="N23" s="578"/>
      <c r="O23" s="545" t="e">
        <f>#REF!/E23*100</f>
        <v>#REF!</v>
      </c>
    </row>
    <row r="24" spans="1:15" ht="39">
      <c r="A24" s="233">
        <v>16</v>
      </c>
      <c r="B24" s="573">
        <v>329124</v>
      </c>
      <c r="C24" s="514" t="s">
        <v>421</v>
      </c>
      <c r="D24" s="571" t="e">
        <f>'Nikasha &amp; Kharcha barsik'!E949</f>
        <v>#REF!</v>
      </c>
      <c r="E24" s="233" t="e">
        <f>D24*90/100</f>
        <v>#REF!</v>
      </c>
      <c r="F24" s="571" t="e">
        <v>#REF!</v>
      </c>
      <c r="G24" s="535"/>
      <c r="H24" s="535" t="e">
        <f>E24*82/100</f>
        <v>#REF!</v>
      </c>
      <c r="I24" s="535">
        <v>2002</v>
      </c>
      <c r="J24" s="535">
        <v>200</v>
      </c>
      <c r="K24" s="535">
        <v>0</v>
      </c>
      <c r="L24" s="535">
        <v>3575</v>
      </c>
      <c r="M24" s="544"/>
      <c r="N24" s="578"/>
      <c r="O24" s="545" t="e">
        <f>#REF!/E24*100</f>
        <v>#REF!</v>
      </c>
    </row>
    <row r="25" spans="1:15" ht="81.75" customHeight="1">
      <c r="A25" s="233">
        <f>'Nikasha &amp; Kharcha barsik'!A950</f>
        <v>16</v>
      </c>
      <c r="B25" s="585" t="str">
        <f>'Nikasha &amp; Kharcha barsik'!B950</f>
        <v>312805-3/4</v>
      </c>
      <c r="C25" s="585" t="str">
        <f>'Nikasha &amp; Kharcha barsik'!D950</f>
        <v>घर बंगैचा कार्यक्रम</v>
      </c>
      <c r="D25" s="571">
        <f>'Nikasha &amp; Kharcha barsik'!E950</f>
        <v>24684.800000000007</v>
      </c>
      <c r="E25" s="233">
        <v>5250</v>
      </c>
      <c r="F25" s="571">
        <v>5250</v>
      </c>
      <c r="G25" s="535">
        <v>5250</v>
      </c>
      <c r="H25" s="535">
        <v>5250</v>
      </c>
      <c r="I25" s="535">
        <v>420</v>
      </c>
      <c r="J25" s="535"/>
      <c r="K25" s="535"/>
      <c r="L25" s="535">
        <v>10500</v>
      </c>
      <c r="M25" s="539" t="s">
        <v>579</v>
      </c>
      <c r="N25" s="578"/>
      <c r="O25" s="545">
        <f t="shared" si="0"/>
        <v>100</v>
      </c>
    </row>
    <row r="26" spans="1:15" ht="97.5">
      <c r="A26" s="233">
        <f>'Nikasha &amp; Kharcha barsik'!A951</f>
        <v>17</v>
      </c>
      <c r="B26" s="585" t="str">
        <f>'Nikasha &amp; Kharcha barsik'!B951</f>
        <v>602801-3/4</v>
      </c>
      <c r="C26" s="585" t="str">
        <f>'Nikasha &amp; Kharcha barsik'!D951</f>
        <v>राष्ट्रिय पुननिर्माण कोष भुकम्प प्रभावित जिल्लाका लागि राहत कार्यक्रम) -कृषि विभाग) -३१)</v>
      </c>
      <c r="D26" s="571">
        <f>'Nikasha &amp; Kharcha barsik'!E951</f>
        <v>499950</v>
      </c>
      <c r="E26" s="233"/>
      <c r="F26" s="571"/>
      <c r="G26" s="535"/>
      <c r="H26" s="535"/>
      <c r="I26" s="535"/>
      <c r="J26" s="535"/>
      <c r="K26" s="535"/>
      <c r="L26" s="535"/>
      <c r="M26" s="544"/>
      <c r="N26" s="578"/>
      <c r="O26" s="545" t="e">
        <f t="shared" si="0"/>
        <v>#DIV/0!</v>
      </c>
    </row>
    <row r="27" spans="1:15" ht="19.5">
      <c r="A27" s="233" t="e">
        <f>'Nikasha &amp; Kharcha barsik'!A952</f>
        <v>#REF!</v>
      </c>
      <c r="B27" s="585" t="e">
        <f>'Nikasha &amp; Kharcha barsik'!B952</f>
        <v>#REF!</v>
      </c>
      <c r="C27" s="585" t="e">
        <f>'Nikasha &amp; Kharcha barsik'!D952</f>
        <v>#REF!</v>
      </c>
      <c r="D27" s="571" t="e">
        <f>'Nikasha &amp; Kharcha barsik'!E952</f>
        <v>#REF!</v>
      </c>
      <c r="E27" s="233"/>
      <c r="F27" s="571"/>
      <c r="G27" s="535"/>
      <c r="H27" s="535"/>
      <c r="I27" s="535"/>
      <c r="J27" s="535"/>
      <c r="K27" s="535"/>
      <c r="L27" s="535"/>
      <c r="M27" s="544"/>
      <c r="N27" s="578"/>
      <c r="O27" s="545" t="e">
        <f t="shared" si="0"/>
        <v>#DIV/0!</v>
      </c>
    </row>
    <row r="28" spans="1:15" ht="19.5">
      <c r="A28" s="233" t="e">
        <f>'Nikasha &amp; Kharcha barsik'!A953</f>
        <v>#REF!</v>
      </c>
      <c r="B28" s="585" t="e">
        <f>'Nikasha &amp; Kharcha barsik'!B953</f>
        <v>#REF!</v>
      </c>
      <c r="C28" s="585" t="e">
        <f>'Nikasha &amp; Kharcha barsik'!D953</f>
        <v>#REF!</v>
      </c>
      <c r="D28" s="571" t="e">
        <f>'Nikasha &amp; Kharcha barsik'!E953</f>
        <v>#REF!</v>
      </c>
      <c r="E28" s="233"/>
      <c r="F28" s="571"/>
      <c r="G28" s="535"/>
      <c r="H28" s="535"/>
      <c r="I28" s="535"/>
      <c r="J28" s="535"/>
      <c r="K28" s="535"/>
      <c r="L28" s="535"/>
      <c r="M28" s="544"/>
      <c r="N28" s="578"/>
      <c r="O28" s="545" t="e">
        <f t="shared" si="0"/>
        <v>#DIV/0!</v>
      </c>
    </row>
    <row r="29" spans="1:15" ht="19.5">
      <c r="A29" s="585"/>
      <c r="B29" s="592"/>
      <c r="C29" s="585"/>
      <c r="D29" s="571"/>
      <c r="E29" s="233"/>
      <c r="F29" s="571"/>
      <c r="G29" s="535"/>
      <c r="H29" s="535"/>
      <c r="I29" s="535"/>
      <c r="J29" s="535"/>
      <c r="K29" s="535"/>
      <c r="L29" s="535"/>
      <c r="M29" s="544"/>
      <c r="N29" s="578"/>
      <c r="O29" s="545" t="e">
        <f t="shared" si="0"/>
        <v>#DIV/0!</v>
      </c>
    </row>
    <row r="30" spans="1:15" ht="19.5">
      <c r="A30" s="585"/>
      <c r="B30" s="592"/>
      <c r="C30" s="585"/>
      <c r="D30" s="571"/>
      <c r="E30" s="233"/>
      <c r="F30" s="571"/>
      <c r="G30" s="535"/>
      <c r="H30" s="535"/>
      <c r="I30" s="535"/>
      <c r="J30" s="535"/>
      <c r="K30" s="535"/>
      <c r="L30" s="535"/>
      <c r="M30" s="544"/>
      <c r="N30" s="578"/>
      <c r="O30" s="545" t="e">
        <f t="shared" si="0"/>
        <v>#DIV/0!</v>
      </c>
    </row>
    <row r="31" spans="1:15" ht="58.5">
      <c r="A31" s="233">
        <v>17</v>
      </c>
      <c r="B31" s="573">
        <v>312801</v>
      </c>
      <c r="C31" s="514" t="s">
        <v>513</v>
      </c>
      <c r="D31" s="233">
        <f>'Nikasha &amp; Kharcha barsik'!E963</f>
        <v>2752158</v>
      </c>
      <c r="E31" s="233">
        <v>33600</v>
      </c>
      <c r="F31" s="571" t="e">
        <v>#REF!</v>
      </c>
      <c r="G31" s="535"/>
      <c r="H31" s="535">
        <v>33500</v>
      </c>
      <c r="I31" s="535">
        <v>8</v>
      </c>
      <c r="J31" s="535">
        <v>36</v>
      </c>
      <c r="K31" s="535"/>
      <c r="L31" s="535">
        <v>2141</v>
      </c>
      <c r="M31" s="544"/>
      <c r="N31" s="578"/>
      <c r="O31" s="545">
        <f t="shared" si="0"/>
        <v>99.702380952380949</v>
      </c>
    </row>
    <row r="32" spans="1:15" ht="39">
      <c r="A32" s="354">
        <v>18</v>
      </c>
      <c r="B32" s="573">
        <v>312802</v>
      </c>
      <c r="C32" s="514" t="s">
        <v>514</v>
      </c>
      <c r="D32" s="233">
        <f>'Nikasha &amp; Kharcha barsik'!E963</f>
        <v>2752158</v>
      </c>
      <c r="E32" s="233">
        <v>1500000</v>
      </c>
      <c r="F32" s="571" t="e">
        <v>#REF!</v>
      </c>
      <c r="G32" s="233"/>
      <c r="H32" s="233">
        <v>1430000</v>
      </c>
      <c r="I32" s="233">
        <v>8013</v>
      </c>
      <c r="J32" s="233">
        <v>5249</v>
      </c>
      <c r="K32" s="233">
        <v>14176</v>
      </c>
      <c r="L32" s="233">
        <v>205060</v>
      </c>
      <c r="M32" s="544"/>
      <c r="N32" s="544"/>
      <c r="O32" s="545">
        <f t="shared" si="0"/>
        <v>95.333333333333343</v>
      </c>
    </row>
    <row r="33" spans="1:15" ht="23.25">
      <c r="A33" s="582" t="s">
        <v>515</v>
      </c>
      <c r="B33" s="583"/>
      <c r="C33" s="582"/>
      <c r="D33" s="584"/>
      <c r="E33" s="584"/>
      <c r="F33" s="584"/>
      <c r="G33" s="535"/>
      <c r="H33" s="535"/>
      <c r="I33" s="535"/>
      <c r="J33" s="535"/>
      <c r="K33" s="535"/>
      <c r="L33" s="535"/>
      <c r="M33" s="544"/>
      <c r="N33" s="578"/>
      <c r="O33" s="545" t="e">
        <f t="shared" si="0"/>
        <v>#DIV/0!</v>
      </c>
    </row>
    <row r="34" spans="1:15" ht="106.5" customHeight="1">
      <c r="A34" s="354">
        <v>1</v>
      </c>
      <c r="B34" s="573">
        <v>312105</v>
      </c>
      <c r="C34" s="585" t="s">
        <v>516</v>
      </c>
      <c r="D34" s="586">
        <f>'Nikasha &amp; Kharcha barsik'!E956</f>
        <v>76137</v>
      </c>
      <c r="E34" s="586">
        <v>74600</v>
      </c>
      <c r="F34" s="571"/>
      <c r="G34" s="613">
        <f>16800+2600+5600+600+1100+45000+4600+245</f>
        <v>76545</v>
      </c>
      <c r="H34" s="535">
        <f>13470+2579+4614+2059+620+39657+424</f>
        <v>63423</v>
      </c>
      <c r="I34" s="535"/>
      <c r="J34" s="535"/>
      <c r="K34" s="535"/>
      <c r="L34" s="535">
        <f>1750+1000+1750+500+100+3015+1750+100</f>
        <v>9965</v>
      </c>
      <c r="M34" s="544" t="s">
        <v>638</v>
      </c>
      <c r="N34" s="535"/>
      <c r="O34" s="545">
        <f t="shared" si="0"/>
        <v>85.01742627345844</v>
      </c>
    </row>
    <row r="35" spans="1:15" ht="153.75" customHeight="1">
      <c r="A35" s="354">
        <v>2</v>
      </c>
      <c r="B35" s="573">
        <v>312106</v>
      </c>
      <c r="C35" s="585" t="s">
        <v>416</v>
      </c>
      <c r="D35" s="586">
        <f>'Nikasha &amp; Kharcha barsik'!E957</f>
        <v>75122</v>
      </c>
      <c r="E35" s="577">
        <v>17532</v>
      </c>
      <c r="F35" s="571">
        <v>60786</v>
      </c>
      <c r="G35" s="577">
        <v>4784</v>
      </c>
      <c r="H35" s="577">
        <v>12748</v>
      </c>
      <c r="I35" s="535">
        <v>17</v>
      </c>
      <c r="J35" s="535">
        <v>0</v>
      </c>
      <c r="K35" s="535">
        <v>0</v>
      </c>
      <c r="L35" s="535">
        <v>1551</v>
      </c>
      <c r="M35" s="233" t="s">
        <v>608</v>
      </c>
      <c r="N35" s="578"/>
      <c r="O35" s="545">
        <f t="shared" si="0"/>
        <v>72.712753821583391</v>
      </c>
    </row>
    <row r="36" spans="1:15" ht="219.75" customHeight="1">
      <c r="A36" s="354">
        <v>3</v>
      </c>
      <c r="B36" s="573">
        <v>312113</v>
      </c>
      <c r="C36" s="585" t="s">
        <v>517</v>
      </c>
      <c r="D36" s="586" t="e">
        <f>'Nikasha &amp; Kharcha barsik'!E958</f>
        <v>#REF!</v>
      </c>
      <c r="E36" s="586">
        <v>75055</v>
      </c>
      <c r="F36" s="571">
        <v>106139</v>
      </c>
      <c r="G36" s="536">
        <v>85459</v>
      </c>
      <c r="H36" s="536">
        <v>68215</v>
      </c>
      <c r="I36" s="535">
        <v>15</v>
      </c>
      <c r="J36" s="535">
        <v>4</v>
      </c>
      <c r="K36" s="535">
        <v>580</v>
      </c>
      <c r="L36" s="535">
        <v>2235</v>
      </c>
      <c r="M36" s="233" t="s">
        <v>609</v>
      </c>
      <c r="N36" s="578"/>
      <c r="O36" s="545">
        <f t="shared" si="0"/>
        <v>90.88668309906069</v>
      </c>
    </row>
    <row r="37" spans="1:15" ht="106.5" customHeight="1">
      <c r="A37" s="354">
        <v>4</v>
      </c>
      <c r="B37" s="573">
        <v>312118</v>
      </c>
      <c r="C37" s="585" t="s">
        <v>518</v>
      </c>
      <c r="D37" s="586">
        <f>'Nikasha &amp; Kharcha barsik'!E959</f>
        <v>73543.100000000006</v>
      </c>
      <c r="E37" s="586">
        <v>10000</v>
      </c>
      <c r="F37" s="614">
        <v>72466</v>
      </c>
      <c r="G37" s="614">
        <v>6000</v>
      </c>
      <c r="H37" s="536">
        <v>8407</v>
      </c>
      <c r="I37" s="535">
        <v>0</v>
      </c>
      <c r="J37" s="535">
        <v>0</v>
      </c>
      <c r="K37" s="535">
        <v>0</v>
      </c>
      <c r="L37" s="535">
        <v>0</v>
      </c>
      <c r="M37" s="514" t="s">
        <v>560</v>
      </c>
      <c r="N37" s="615"/>
      <c r="O37" s="545">
        <f t="shared" si="0"/>
        <v>84.07</v>
      </c>
    </row>
    <row r="38" spans="1:15" s="597" customFormat="1" ht="39">
      <c r="A38" s="1190" t="s">
        <v>519</v>
      </c>
      <c r="B38" s="1191"/>
      <c r="C38" s="1192"/>
      <c r="D38" s="593" t="e">
        <f>SUM(D7:D37)</f>
        <v>#REF!</v>
      </c>
      <c r="E38" s="593" t="e">
        <f t="shared" ref="E38:L38" si="1">SUM(E7:E37)</f>
        <v>#REF!</v>
      </c>
      <c r="F38" s="594"/>
      <c r="G38" s="594">
        <f t="shared" si="1"/>
        <v>1564555</v>
      </c>
      <c r="H38" s="594" t="e">
        <f>SUM(H7:H37)</f>
        <v>#REF!</v>
      </c>
      <c r="I38" s="595">
        <f t="shared" si="1"/>
        <v>24023</v>
      </c>
      <c r="J38" s="595">
        <f t="shared" si="1"/>
        <v>8060</v>
      </c>
      <c r="K38" s="595">
        <f t="shared" si="1"/>
        <v>40818</v>
      </c>
      <c r="L38" s="595">
        <f t="shared" si="1"/>
        <v>554414</v>
      </c>
      <c r="M38" s="596"/>
      <c r="N38" s="596"/>
      <c r="O38" s="597" t="e">
        <f t="shared" si="0"/>
        <v>#REF!</v>
      </c>
    </row>
  </sheetData>
  <mergeCells count="15">
    <mergeCell ref="M4:M5"/>
    <mergeCell ref="N4:N5"/>
    <mergeCell ref="A38:C38"/>
    <mergeCell ref="A1:N1"/>
    <mergeCell ref="A2:N2"/>
    <mergeCell ref="A4:A5"/>
    <mergeCell ref="B4:B5"/>
    <mergeCell ref="C4:C5"/>
    <mergeCell ref="D4:D5"/>
    <mergeCell ref="E4:E5"/>
    <mergeCell ref="F4:F5"/>
    <mergeCell ref="G4:G5"/>
    <mergeCell ref="H4:H5"/>
    <mergeCell ref="I4:K4"/>
    <mergeCell ref="L4:L5"/>
  </mergeCells>
  <pageMargins left="0.2" right="0.2" top="0.5" bottom="0.5" header="0.3" footer="0.3"/>
  <pageSetup paperSize="9" scale="80" orientation="landscape" verticalDpi="300" r:id="rId1"/>
  <rowBreaks count="2" manualBreakCount="2">
    <brk id="8" max="15" man="1"/>
    <brk id="15"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6"/>
  <sheetViews>
    <sheetView view="pageBreakPreview" topLeftCell="A4" zoomScale="112" zoomScaleSheetLayoutView="112" workbookViewId="0">
      <selection sqref="A1:N16"/>
    </sheetView>
  </sheetViews>
  <sheetFormatPr defaultColWidth="9.140625" defaultRowHeight="12.75"/>
  <cols>
    <col min="1" max="1" width="6.7109375" style="545" bestFit="1" customWidth="1"/>
    <col min="2" max="2" width="11.42578125" style="545" customWidth="1"/>
    <col min="3" max="3" width="28" style="545" bestFit="1" customWidth="1"/>
    <col min="4" max="4" width="13.7109375" style="545" customWidth="1"/>
    <col min="5" max="5" width="13.5703125" style="545" customWidth="1"/>
    <col min="6" max="6" width="14.42578125" style="545" customWidth="1"/>
    <col min="7" max="7" width="12.42578125" style="545" customWidth="1"/>
    <col min="8" max="8" width="11.7109375" style="545" customWidth="1"/>
    <col min="9" max="9" width="14.5703125" style="545" customWidth="1"/>
    <col min="10" max="10" width="12.5703125" style="545" customWidth="1"/>
    <col min="11" max="11" width="10.85546875" style="545" customWidth="1"/>
    <col min="12" max="12" width="12.85546875" style="545" customWidth="1"/>
    <col min="13" max="13" width="10.7109375" style="545" customWidth="1"/>
    <col min="14" max="14" width="8.42578125" style="545" customWidth="1"/>
    <col min="15" max="16384" width="9.140625" style="545"/>
  </cols>
  <sheetData>
    <row r="1" spans="1:14" ht="24">
      <c r="A1" s="1205" t="s">
        <v>395</v>
      </c>
      <c r="B1" s="1205"/>
      <c r="C1" s="1205"/>
      <c r="D1" s="1205"/>
      <c r="E1" s="1205"/>
      <c r="F1" s="1205"/>
      <c r="G1" s="1205"/>
      <c r="H1" s="1205"/>
      <c r="I1" s="1205"/>
      <c r="J1" s="1205"/>
      <c r="K1" s="1205"/>
      <c r="L1" s="1205"/>
      <c r="M1" s="1205"/>
    </row>
    <row r="2" spans="1:14" ht="24">
      <c r="A2" s="1205" t="s">
        <v>396</v>
      </c>
      <c r="B2" s="1205"/>
      <c r="C2" s="1205"/>
      <c r="D2" s="1205"/>
      <c r="E2" s="1205"/>
      <c r="F2" s="1205"/>
      <c r="G2" s="1205"/>
      <c r="H2" s="1205"/>
      <c r="I2" s="1205"/>
      <c r="J2" s="1205"/>
      <c r="K2" s="1205"/>
      <c r="L2" s="1205"/>
      <c r="M2" s="1205"/>
    </row>
    <row r="3" spans="1:14" ht="24">
      <c r="A3" s="1205" t="s">
        <v>721</v>
      </c>
      <c r="B3" s="1205"/>
      <c r="C3" s="1205"/>
      <c r="D3" s="1205"/>
      <c r="E3" s="1205"/>
      <c r="F3" s="1205"/>
      <c r="G3" s="1205"/>
      <c r="H3" s="1205"/>
      <c r="I3" s="1205"/>
      <c r="J3" s="1205"/>
      <c r="K3" s="1205"/>
      <c r="L3" s="1205"/>
      <c r="M3" s="1205"/>
    </row>
    <row r="5" spans="1:14" ht="39" customHeight="1">
      <c r="A5" s="1206" t="s">
        <v>23</v>
      </c>
      <c r="B5" s="1206" t="s">
        <v>397</v>
      </c>
      <c r="C5" s="1179" t="s">
        <v>398</v>
      </c>
      <c r="D5" s="1196" t="s">
        <v>402</v>
      </c>
      <c r="E5" s="1201"/>
      <c r="F5" s="1202"/>
      <c r="G5" s="1179" t="s">
        <v>704</v>
      </c>
      <c r="H5" s="1179"/>
      <c r="I5" s="1179"/>
      <c r="J5" s="1179" t="s">
        <v>705</v>
      </c>
      <c r="K5" s="1179"/>
      <c r="L5" s="1179"/>
      <c r="M5" s="1203" t="s">
        <v>403</v>
      </c>
      <c r="N5" s="1203" t="s">
        <v>317</v>
      </c>
    </row>
    <row r="6" spans="1:14" ht="19.5">
      <c r="A6" s="1206"/>
      <c r="B6" s="1206"/>
      <c r="C6" s="1179"/>
      <c r="D6" s="233" t="s">
        <v>362</v>
      </c>
      <c r="E6" s="233" t="s">
        <v>401</v>
      </c>
      <c r="F6" s="233" t="s">
        <v>314</v>
      </c>
      <c r="G6" s="233" t="s">
        <v>362</v>
      </c>
      <c r="H6" s="233" t="s">
        <v>401</v>
      </c>
      <c r="I6" s="233" t="s">
        <v>314</v>
      </c>
      <c r="J6" s="233" t="s">
        <v>362</v>
      </c>
      <c r="K6" s="233" t="s">
        <v>401</v>
      </c>
      <c r="L6" s="233" t="s">
        <v>314</v>
      </c>
      <c r="M6" s="1204"/>
      <c r="N6" s="1204"/>
    </row>
    <row r="7" spans="1:14" ht="19.5">
      <c r="A7" s="744">
        <v>1</v>
      </c>
      <c r="B7" s="553">
        <v>312012</v>
      </c>
      <c r="C7" s="550" t="s">
        <v>38</v>
      </c>
      <c r="D7" s="557">
        <f>'Programe Budget 2073-74'!G750</f>
        <v>279478</v>
      </c>
      <c r="E7" s="557">
        <f>'Programe Budget 2073-74'!F750</f>
        <v>49650</v>
      </c>
      <c r="F7" s="557">
        <f>E7+D7</f>
        <v>329128</v>
      </c>
      <c r="G7" s="553">
        <f>'Programe Budget 2073-74'!J750</f>
        <v>59647</v>
      </c>
      <c r="H7" s="553">
        <f>'Programe Budget 2073-74'!I750</f>
        <v>11350</v>
      </c>
      <c r="I7" s="553">
        <f>H7+G7</f>
        <v>70997</v>
      </c>
      <c r="J7" s="553">
        <v>15591.62</v>
      </c>
      <c r="K7" s="553">
        <v>20268.55</v>
      </c>
      <c r="L7" s="553">
        <f>K7+J7</f>
        <v>35860.17</v>
      </c>
      <c r="M7" s="553">
        <f t="shared" ref="M7:M14" si="0">L7/I7*100</f>
        <v>50.509415890812278</v>
      </c>
      <c r="N7" s="553">
        <v>82.38</v>
      </c>
    </row>
    <row r="8" spans="1:14" ht="19.5">
      <c r="A8" s="546">
        <v>2</v>
      </c>
      <c r="B8" s="354">
        <v>312013</v>
      </c>
      <c r="C8" s="549" t="s">
        <v>399</v>
      </c>
      <c r="D8" s="580"/>
      <c r="E8" s="580"/>
      <c r="F8" s="580"/>
      <c r="G8" s="354"/>
      <c r="H8" s="354"/>
      <c r="I8" s="354"/>
      <c r="J8" s="354"/>
      <c r="K8" s="354"/>
      <c r="L8" s="745"/>
      <c r="M8" s="746"/>
      <c r="N8" s="747"/>
    </row>
    <row r="9" spans="1:14" s="552" customFormat="1" ht="19.5">
      <c r="A9" s="491">
        <v>2.1</v>
      </c>
      <c r="B9" s="491">
        <v>312013</v>
      </c>
      <c r="C9" s="550" t="s">
        <v>278</v>
      </c>
      <c r="D9" s="557">
        <f>'Programe Budget 2073-74'!G751</f>
        <v>12504</v>
      </c>
      <c r="E9" s="557">
        <f>'Programe Budget 2073-74'!F751</f>
        <v>700</v>
      </c>
      <c r="F9" s="557">
        <f>E9+D9</f>
        <v>13204</v>
      </c>
      <c r="G9" s="553">
        <f>'Programe Budget 2073-74'!J751</f>
        <v>4311.5</v>
      </c>
      <c r="H9" s="553">
        <f>'Programe Budget 2073-74'!I751</f>
        <v>300</v>
      </c>
      <c r="I9" s="491">
        <f>H9+G9</f>
        <v>4611.5</v>
      </c>
      <c r="J9" s="547">
        <v>4107.26</v>
      </c>
      <c r="K9" s="547">
        <v>260</v>
      </c>
      <c r="L9" s="553">
        <f t="shared" ref="L9:L15" si="1">K9+J9</f>
        <v>4367.26</v>
      </c>
      <c r="M9" s="547">
        <f t="shared" si="0"/>
        <v>94.703675593624638</v>
      </c>
      <c r="N9" s="551">
        <v>61.5</v>
      </c>
    </row>
    <row r="10" spans="1:14" s="552" customFormat="1" ht="19.5">
      <c r="A10" s="491">
        <v>2.2000000000000002</v>
      </c>
      <c r="B10" s="491">
        <v>312013</v>
      </c>
      <c r="C10" s="550" t="s">
        <v>400</v>
      </c>
      <c r="D10" s="557">
        <f>'Programe Budget 2073-74'!G752</f>
        <v>12334</v>
      </c>
      <c r="E10" s="557">
        <f>'Programe Budget 2073-74'!F752</f>
        <v>500</v>
      </c>
      <c r="F10" s="557">
        <f>E10+D10</f>
        <v>12834</v>
      </c>
      <c r="G10" s="553">
        <f>'Programe Budget 2073-74'!J752</f>
        <v>4426</v>
      </c>
      <c r="H10" s="553">
        <f>'Programe Budget 2073-74'!I752</f>
        <v>350</v>
      </c>
      <c r="I10" s="547">
        <f>H10+G10</f>
        <v>4776</v>
      </c>
      <c r="J10" s="547">
        <v>4740</v>
      </c>
      <c r="K10" s="547">
        <v>349</v>
      </c>
      <c r="L10" s="553">
        <f t="shared" si="1"/>
        <v>5089</v>
      </c>
      <c r="M10" s="547">
        <f t="shared" si="0"/>
        <v>106.55360134003351</v>
      </c>
      <c r="N10" s="547">
        <v>100</v>
      </c>
    </row>
    <row r="11" spans="1:14" s="552" customFormat="1" ht="19.5">
      <c r="A11" s="491">
        <v>2.2999999999999998</v>
      </c>
      <c r="B11" s="491">
        <v>312013</v>
      </c>
      <c r="C11" s="550" t="s">
        <v>112</v>
      </c>
      <c r="D11" s="557">
        <f>'Programe Budget 2073-74'!G753</f>
        <v>12600</v>
      </c>
      <c r="E11" s="557">
        <f>'Programe Budget 2073-74'!F753</f>
        <v>3800</v>
      </c>
      <c r="F11" s="557">
        <f>E11+D11</f>
        <v>16400</v>
      </c>
      <c r="G11" s="553">
        <f>'Programe Budget 2073-74'!J753</f>
        <v>4252</v>
      </c>
      <c r="H11" s="553">
        <f>'Programe Budget 2073-74'!I753</f>
        <v>600</v>
      </c>
      <c r="I11" s="547">
        <f>H11+G11</f>
        <v>4852</v>
      </c>
      <c r="J11" s="554">
        <v>4001.58</v>
      </c>
      <c r="K11" s="553">
        <v>348.33</v>
      </c>
      <c r="L11" s="553">
        <f t="shared" si="1"/>
        <v>4349.91</v>
      </c>
      <c r="M11" s="547">
        <f t="shared" si="0"/>
        <v>89.65189612530915</v>
      </c>
      <c r="N11" s="551">
        <v>100</v>
      </c>
    </row>
    <row r="12" spans="1:14" s="552" customFormat="1" ht="19.5">
      <c r="A12" s="491">
        <v>2.4</v>
      </c>
      <c r="B12" s="491">
        <v>312013</v>
      </c>
      <c r="C12" s="550" t="s">
        <v>326</v>
      </c>
      <c r="D12" s="557">
        <f>'Programe Budget 2073-74'!G754</f>
        <v>11860</v>
      </c>
      <c r="E12" s="557">
        <f>'Programe Budget 2073-74'!F754</f>
        <v>500</v>
      </c>
      <c r="F12" s="557">
        <f>E12+D12</f>
        <v>12360</v>
      </c>
      <c r="G12" s="553">
        <f>'Programe Budget 2073-74'!J754</f>
        <v>4290.5</v>
      </c>
      <c r="H12" s="553">
        <f>'Programe Budget 2073-74'!I754</f>
        <v>500</v>
      </c>
      <c r="I12" s="547">
        <f>H12+G12</f>
        <v>4790.5</v>
      </c>
      <c r="J12" s="547">
        <v>3389</v>
      </c>
      <c r="K12" s="547">
        <v>399</v>
      </c>
      <c r="L12" s="553">
        <f t="shared" si="1"/>
        <v>3788</v>
      </c>
      <c r="M12" s="547">
        <f t="shared" si="0"/>
        <v>79.073165640329819</v>
      </c>
      <c r="N12" s="551">
        <v>100</v>
      </c>
    </row>
    <row r="13" spans="1:14" s="552" customFormat="1" ht="19.5">
      <c r="A13" s="491">
        <v>2.5</v>
      </c>
      <c r="B13" s="491">
        <v>312013</v>
      </c>
      <c r="C13" s="550" t="s">
        <v>40</v>
      </c>
      <c r="D13" s="557">
        <f>'Programe Budget 2073-74'!G755</f>
        <v>12571</v>
      </c>
      <c r="E13" s="557">
        <f>'Programe Budget 2073-74'!F755</f>
        <v>500</v>
      </c>
      <c r="F13" s="557">
        <f>E13+D13</f>
        <v>13071</v>
      </c>
      <c r="G13" s="553">
        <f>'Programe Budget 2073-74'!J755</f>
        <v>4030.2</v>
      </c>
      <c r="H13" s="553">
        <f>'Programe Budget 2073-74'!I755</f>
        <v>275</v>
      </c>
      <c r="I13" s="547">
        <f>H13+G13</f>
        <v>4305.2</v>
      </c>
      <c r="J13" s="547">
        <v>3396</v>
      </c>
      <c r="K13" s="547">
        <v>116</v>
      </c>
      <c r="L13" s="553">
        <f t="shared" si="1"/>
        <v>3512</v>
      </c>
      <c r="M13" s="547">
        <f t="shared" si="0"/>
        <v>81.575768837684663</v>
      </c>
      <c r="N13" s="551">
        <v>100</v>
      </c>
    </row>
    <row r="14" spans="1:14" s="552" customFormat="1" ht="19.5">
      <c r="A14" s="491"/>
      <c r="B14" s="491"/>
      <c r="C14" s="766" t="s">
        <v>399</v>
      </c>
      <c r="D14" s="761">
        <f>SUM(D9:D13)</f>
        <v>61869</v>
      </c>
      <c r="E14" s="761">
        <f t="shared" ref="E14:L14" si="2">SUM(E9:E13)</f>
        <v>6000</v>
      </c>
      <c r="F14" s="761">
        <f t="shared" si="2"/>
        <v>67869</v>
      </c>
      <c r="G14" s="761">
        <f t="shared" si="2"/>
        <v>21310.2</v>
      </c>
      <c r="H14" s="761">
        <f t="shared" si="2"/>
        <v>2025</v>
      </c>
      <c r="I14" s="761">
        <f t="shared" si="2"/>
        <v>23335.200000000001</v>
      </c>
      <c r="J14" s="761">
        <f t="shared" si="2"/>
        <v>19633.84</v>
      </c>
      <c r="K14" s="761">
        <f t="shared" si="2"/>
        <v>1472.33</v>
      </c>
      <c r="L14" s="761">
        <f t="shared" si="2"/>
        <v>21106.17</v>
      </c>
      <c r="M14" s="763">
        <f t="shared" si="0"/>
        <v>90.447778463437203</v>
      </c>
      <c r="N14" s="551"/>
    </row>
    <row r="15" spans="1:14" ht="19.5">
      <c r="A15" s="491"/>
      <c r="B15" s="1199" t="s">
        <v>720</v>
      </c>
      <c r="C15" s="1200"/>
      <c r="D15" s="760">
        <f t="shared" ref="D15:K15" si="3">SUM(D7:D13)</f>
        <v>341347</v>
      </c>
      <c r="E15" s="760">
        <f t="shared" si="3"/>
        <v>55650</v>
      </c>
      <c r="F15" s="760">
        <f t="shared" si="3"/>
        <v>396997</v>
      </c>
      <c r="G15" s="761">
        <f t="shared" si="3"/>
        <v>80957.2</v>
      </c>
      <c r="H15" s="760">
        <f t="shared" si="3"/>
        <v>13375</v>
      </c>
      <c r="I15" s="760">
        <f t="shared" si="3"/>
        <v>94332.2</v>
      </c>
      <c r="J15" s="760">
        <f t="shared" si="3"/>
        <v>35225.46</v>
      </c>
      <c r="K15" s="760">
        <f t="shared" si="3"/>
        <v>21740.880000000001</v>
      </c>
      <c r="L15" s="762">
        <f t="shared" si="1"/>
        <v>56966.34</v>
      </c>
      <c r="M15" s="763">
        <f>L15/I15*100</f>
        <v>60.389071812170179</v>
      </c>
      <c r="N15" s="764"/>
    </row>
    <row r="16" spans="1:14">
      <c r="M16" s="746"/>
      <c r="N16" s="754"/>
    </row>
  </sheetData>
  <mergeCells count="12">
    <mergeCell ref="N5:N6"/>
    <mergeCell ref="A1:M1"/>
    <mergeCell ref="A2:M2"/>
    <mergeCell ref="A3:M3"/>
    <mergeCell ref="A5:A6"/>
    <mergeCell ref="B5:B6"/>
    <mergeCell ref="C5:C6"/>
    <mergeCell ref="B15:C15"/>
    <mergeCell ref="D5:F5"/>
    <mergeCell ref="G5:I5"/>
    <mergeCell ref="J5:L5"/>
    <mergeCell ref="M5:M6"/>
  </mergeCells>
  <pageMargins left="0.24" right="0.16" top="0.75" bottom="0.75" header="0.3" footer="0.3"/>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workbookViewId="0">
      <selection activeCell="M17" sqref="M17"/>
    </sheetView>
  </sheetViews>
  <sheetFormatPr defaultColWidth="9.140625" defaultRowHeight="12.75"/>
  <cols>
    <col min="1" max="1" width="5.42578125" style="555" bestFit="1" customWidth="1"/>
    <col min="2" max="2" width="14.28515625" style="555" customWidth="1"/>
    <col min="3" max="3" width="28" style="555" bestFit="1" customWidth="1"/>
    <col min="4" max="4" width="9" style="555" bestFit="1" customWidth="1"/>
    <col min="5" max="5" width="8.85546875" style="555" customWidth="1"/>
    <col min="6" max="6" width="11.140625" style="555" customWidth="1"/>
    <col min="7" max="7" width="11" style="555" customWidth="1"/>
    <col min="8" max="8" width="10.42578125" style="555" customWidth="1"/>
    <col min="9" max="9" width="10.140625" style="555" customWidth="1"/>
    <col min="10" max="10" width="13.5703125" style="555" customWidth="1"/>
    <col min="11" max="11" width="8.140625" style="555" customWidth="1"/>
    <col min="12" max="16384" width="9.140625" style="555"/>
  </cols>
  <sheetData>
    <row r="1" spans="1:12" ht="15">
      <c r="A1" s="1207" t="s">
        <v>395</v>
      </c>
      <c r="B1" s="1207"/>
      <c r="C1" s="1207"/>
      <c r="D1" s="1207"/>
      <c r="E1" s="1207"/>
      <c r="F1" s="1207"/>
      <c r="G1" s="1207"/>
      <c r="H1" s="1207"/>
      <c r="I1" s="1207"/>
      <c r="J1" s="1207"/>
    </row>
    <row r="2" spans="1:12" ht="15">
      <c r="A2" s="1207" t="s">
        <v>396</v>
      </c>
      <c r="B2" s="1207"/>
      <c r="C2" s="1207"/>
      <c r="D2" s="1207"/>
      <c r="E2" s="1207"/>
      <c r="F2" s="1207"/>
      <c r="G2" s="1207"/>
      <c r="H2" s="1207"/>
      <c r="I2" s="1207"/>
      <c r="J2" s="1207"/>
    </row>
    <row r="3" spans="1:12" ht="15">
      <c r="A3" s="1207" t="s">
        <v>624</v>
      </c>
      <c r="B3" s="1207"/>
      <c r="C3" s="1207"/>
      <c r="D3" s="1207"/>
      <c r="E3" s="1207"/>
      <c r="F3" s="1207"/>
      <c r="G3" s="1207"/>
      <c r="H3" s="1207"/>
      <c r="I3" s="1207"/>
      <c r="J3" s="1207"/>
    </row>
    <row r="5" spans="1:12" ht="39" customHeight="1">
      <c r="A5" s="1206" t="s">
        <v>23</v>
      </c>
      <c r="B5" s="1206" t="s">
        <v>397</v>
      </c>
      <c r="C5" s="1179" t="s">
        <v>398</v>
      </c>
      <c r="D5" s="1196" t="s">
        <v>402</v>
      </c>
      <c r="E5" s="1201"/>
      <c r="F5" s="1202"/>
      <c r="G5" s="1179" t="s">
        <v>553</v>
      </c>
      <c r="H5" s="1179"/>
      <c r="I5" s="1179"/>
      <c r="J5" s="1197" t="s">
        <v>403</v>
      </c>
      <c r="K5" s="1197" t="s">
        <v>317</v>
      </c>
    </row>
    <row r="6" spans="1:12" ht="19.5">
      <c r="A6" s="1206"/>
      <c r="B6" s="1206"/>
      <c r="C6" s="1179"/>
      <c r="D6" s="233" t="s">
        <v>362</v>
      </c>
      <c r="E6" s="233" t="s">
        <v>401</v>
      </c>
      <c r="F6" s="233" t="s">
        <v>314</v>
      </c>
      <c r="G6" s="233" t="s">
        <v>362</v>
      </c>
      <c r="H6" s="233" t="s">
        <v>401</v>
      </c>
      <c r="I6" s="233" t="s">
        <v>314</v>
      </c>
      <c r="J6" s="1198"/>
      <c r="K6" s="1198"/>
    </row>
    <row r="7" spans="1:12" ht="19.5">
      <c r="A7" s="546">
        <v>1</v>
      </c>
      <c r="B7" s="354">
        <v>312012</v>
      </c>
      <c r="C7" s="538" t="s">
        <v>38</v>
      </c>
      <c r="D7" s="354">
        <v>169584</v>
      </c>
      <c r="E7" s="354">
        <v>43160</v>
      </c>
      <c r="F7" s="354">
        <f>E7+D7</f>
        <v>212744</v>
      </c>
      <c r="G7" s="354"/>
      <c r="H7" s="548"/>
      <c r="I7" s="354">
        <f>H7+G7</f>
        <v>0</v>
      </c>
      <c r="J7" s="556">
        <f>I7/F7*100</f>
        <v>0</v>
      </c>
      <c r="K7" s="548"/>
    </row>
    <row r="8" spans="1:12" ht="19.5">
      <c r="A8" s="546">
        <v>2</v>
      </c>
      <c r="B8" s="354">
        <v>312013</v>
      </c>
      <c r="C8" s="549" t="s">
        <v>399</v>
      </c>
      <c r="D8" s="354"/>
      <c r="E8" s="354"/>
      <c r="F8" s="354"/>
      <c r="G8" s="354"/>
      <c r="H8" s="548"/>
      <c r="I8" s="354"/>
      <c r="J8" s="556"/>
      <c r="K8" s="548"/>
    </row>
    <row r="9" spans="1:12" s="559" customFormat="1" ht="19.5">
      <c r="A9" s="491">
        <v>2.1</v>
      </c>
      <c r="B9" s="491">
        <v>312013</v>
      </c>
      <c r="C9" s="550" t="s">
        <v>278</v>
      </c>
      <c r="D9" s="491">
        <v>24051</v>
      </c>
      <c r="E9" s="491">
        <v>2050</v>
      </c>
      <c r="F9" s="491">
        <f>E9+D9</f>
        <v>26101</v>
      </c>
      <c r="G9" s="491">
        <v>10609.027</v>
      </c>
      <c r="H9" s="551">
        <v>1643.25</v>
      </c>
      <c r="I9" s="551">
        <f>H9+G9</f>
        <v>12252.277</v>
      </c>
      <c r="J9" s="557">
        <f t="shared" ref="J9:J14" si="0">I9/F9*100</f>
        <v>46.941791502241294</v>
      </c>
      <c r="K9" s="551">
        <v>59.4</v>
      </c>
      <c r="L9" s="558"/>
    </row>
    <row r="10" spans="1:12" s="558" customFormat="1" ht="19.5">
      <c r="A10" s="491">
        <v>2.2000000000000002</v>
      </c>
      <c r="B10" s="491">
        <v>312013</v>
      </c>
      <c r="C10" s="550" t="s">
        <v>400</v>
      </c>
      <c r="D10" s="491">
        <v>13055</v>
      </c>
      <c r="E10" s="491">
        <v>767</v>
      </c>
      <c r="F10" s="491">
        <f>E10+D10</f>
        <v>13822</v>
      </c>
      <c r="G10" s="491">
        <v>11822.19</v>
      </c>
      <c r="H10" s="551">
        <v>764.57</v>
      </c>
      <c r="I10" s="491">
        <f>H10+G10</f>
        <v>12586.76</v>
      </c>
      <c r="J10" s="557">
        <f t="shared" si="0"/>
        <v>91.06323252785414</v>
      </c>
      <c r="K10" s="551">
        <v>100</v>
      </c>
    </row>
    <row r="11" spans="1:12" s="558" customFormat="1" ht="19.5">
      <c r="A11" s="491">
        <v>2.2999999999999998</v>
      </c>
      <c r="B11" s="491">
        <v>312013</v>
      </c>
      <c r="C11" s="550" t="s">
        <v>112</v>
      </c>
      <c r="D11" s="491">
        <v>12115</v>
      </c>
      <c r="E11" s="491">
        <v>6170</v>
      </c>
      <c r="F11" s="491">
        <f>E11+D11</f>
        <v>18285</v>
      </c>
      <c r="G11" s="560">
        <v>11346.456</v>
      </c>
      <c r="H11" s="554">
        <v>6142.0860000000002</v>
      </c>
      <c r="I11" s="491">
        <f>H11+G11</f>
        <v>17488.542000000001</v>
      </c>
      <c r="J11" s="557">
        <f t="shared" si="0"/>
        <v>95.64420016406892</v>
      </c>
      <c r="K11" s="557">
        <v>100</v>
      </c>
    </row>
    <row r="12" spans="1:12" s="558" customFormat="1" ht="19.5">
      <c r="A12" s="491">
        <v>2.4</v>
      </c>
      <c r="B12" s="491">
        <v>312013</v>
      </c>
      <c r="C12" s="550" t="s">
        <v>326</v>
      </c>
      <c r="D12" s="547">
        <v>11071</v>
      </c>
      <c r="E12" s="547">
        <v>450</v>
      </c>
      <c r="F12" s="547">
        <v>11521</v>
      </c>
      <c r="G12" s="547">
        <v>10208</v>
      </c>
      <c r="H12" s="547">
        <v>0</v>
      </c>
      <c r="I12" s="547">
        <f>H12+G12</f>
        <v>10208</v>
      </c>
      <c r="J12" s="557">
        <f t="shared" si="0"/>
        <v>88.603419842027591</v>
      </c>
      <c r="K12" s="551">
        <v>100</v>
      </c>
    </row>
    <row r="13" spans="1:12" s="558" customFormat="1" ht="19.5">
      <c r="A13" s="491">
        <v>2.5</v>
      </c>
      <c r="B13" s="491">
        <v>312013</v>
      </c>
      <c r="C13" s="550" t="s">
        <v>40</v>
      </c>
      <c r="D13" s="547">
        <v>13091</v>
      </c>
      <c r="E13" s="547">
        <v>4270</v>
      </c>
      <c r="F13" s="561">
        <f>E13+D13</f>
        <v>17361</v>
      </c>
      <c r="G13" s="562">
        <v>11060.9</v>
      </c>
      <c r="H13" s="547">
        <v>4269.3</v>
      </c>
      <c r="I13" s="547">
        <f>H13+G13</f>
        <v>15330.2</v>
      </c>
      <c r="J13" s="557">
        <f t="shared" si="0"/>
        <v>88.302517136109671</v>
      </c>
      <c r="K13" s="551">
        <v>98</v>
      </c>
    </row>
    <row r="14" spans="1:12" ht="19.5">
      <c r="A14" s="354"/>
      <c r="B14" s="354"/>
      <c r="C14" s="354" t="s">
        <v>314</v>
      </c>
      <c r="D14" s="354">
        <f t="shared" ref="D14:I14" si="1">SUM(D7:D13)</f>
        <v>242967</v>
      </c>
      <c r="E14" s="354">
        <f t="shared" si="1"/>
        <v>56867</v>
      </c>
      <c r="F14" s="354">
        <f t="shared" si="1"/>
        <v>299834</v>
      </c>
      <c r="G14" s="354">
        <f t="shared" si="1"/>
        <v>55046.573000000004</v>
      </c>
      <c r="H14" s="548">
        <f t="shared" si="1"/>
        <v>12819.206000000002</v>
      </c>
      <c r="I14" s="354">
        <f t="shared" si="1"/>
        <v>67865.778999999995</v>
      </c>
      <c r="J14" s="556">
        <f t="shared" si="0"/>
        <v>22.634450729403603</v>
      </c>
      <c r="K14" s="548"/>
    </row>
  </sheetData>
  <mergeCells count="10">
    <mergeCell ref="K5:K6"/>
    <mergeCell ref="A1:J1"/>
    <mergeCell ref="A2:J2"/>
    <mergeCell ref="A3:J3"/>
    <mergeCell ref="A5:A6"/>
    <mergeCell ref="B5:B6"/>
    <mergeCell ref="C5:C6"/>
    <mergeCell ref="D5:F5"/>
    <mergeCell ref="G5:I5"/>
    <mergeCell ref="J5:J6"/>
  </mergeCells>
  <pageMargins left="0.7" right="0.45" top="0.75" bottom="0.75" header="0.3" footer="0.3"/>
  <pageSetup paperSize="9" scale="9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16"/>
  <sheetViews>
    <sheetView workbookViewId="0">
      <selection activeCell="F11" sqref="F11:F12"/>
    </sheetView>
  </sheetViews>
  <sheetFormatPr defaultRowHeight="12.75"/>
  <sheetData>
    <row r="2" spans="3:6" ht="17.25">
      <c r="C2" s="616" t="s">
        <v>667</v>
      </c>
    </row>
    <row r="3" spans="3:6" ht="19.5">
      <c r="C3" s="1208" t="s">
        <v>647</v>
      </c>
      <c r="D3" s="1208" t="s">
        <v>648</v>
      </c>
      <c r="E3" s="1208"/>
      <c r="F3" s="1208"/>
    </row>
    <row r="4" spans="3:6" ht="19.5">
      <c r="C4" s="1208"/>
      <c r="D4" s="617" t="s">
        <v>649</v>
      </c>
      <c r="E4" s="1208" t="s">
        <v>650</v>
      </c>
      <c r="F4" s="1208"/>
    </row>
    <row r="5" spans="3:6" ht="19.5">
      <c r="C5" s="617"/>
      <c r="D5" s="617"/>
      <c r="E5" s="617" t="s">
        <v>666</v>
      </c>
      <c r="F5" s="617" t="s">
        <v>665</v>
      </c>
    </row>
    <row r="6" spans="3:6" ht="19.5">
      <c r="C6" s="618" t="s">
        <v>651</v>
      </c>
      <c r="D6" s="1211" t="s">
        <v>652</v>
      </c>
      <c r="E6" s="620">
        <v>20</v>
      </c>
      <c r="F6" s="620">
        <v>20</v>
      </c>
    </row>
    <row r="7" spans="3:6" ht="19.5">
      <c r="C7" s="618" t="s">
        <v>653</v>
      </c>
      <c r="D7" s="1211"/>
      <c r="E7" s="620">
        <v>20</v>
      </c>
      <c r="F7" s="620">
        <v>20</v>
      </c>
    </row>
    <row r="8" spans="3:6" ht="19.5">
      <c r="C8" s="618" t="s">
        <v>654</v>
      </c>
      <c r="D8" s="1211"/>
      <c r="E8" s="620">
        <v>20</v>
      </c>
      <c r="F8" s="620">
        <v>28</v>
      </c>
    </row>
    <row r="9" spans="3:6" ht="19.5">
      <c r="C9" s="618" t="s">
        <v>655</v>
      </c>
      <c r="D9" s="1211"/>
      <c r="E9" s="620">
        <v>20</v>
      </c>
      <c r="F9" s="620">
        <v>20</v>
      </c>
    </row>
    <row r="10" spans="3:6" ht="19.5">
      <c r="C10" s="618" t="s">
        <v>656</v>
      </c>
      <c r="D10" s="1211"/>
      <c r="E10" s="620">
        <v>20</v>
      </c>
      <c r="F10" s="620">
        <v>20</v>
      </c>
    </row>
    <row r="11" spans="3:6" ht="19.5">
      <c r="C11" s="618" t="s">
        <v>657</v>
      </c>
      <c r="D11" s="1211" t="s">
        <v>658</v>
      </c>
      <c r="E11" s="620">
        <v>8</v>
      </c>
      <c r="F11" s="620">
        <v>8</v>
      </c>
    </row>
    <row r="12" spans="3:6" ht="19.5">
      <c r="C12" s="618" t="s">
        <v>659</v>
      </c>
      <c r="D12" s="1211"/>
      <c r="E12" s="620">
        <v>8</v>
      </c>
      <c r="F12" s="620">
        <v>22</v>
      </c>
    </row>
    <row r="13" spans="3:6" ht="19.5">
      <c r="C13" s="618" t="s">
        <v>660</v>
      </c>
      <c r="D13" s="1211" t="s">
        <v>661</v>
      </c>
      <c r="E13" s="620">
        <v>12</v>
      </c>
      <c r="F13" s="620">
        <v>12</v>
      </c>
    </row>
    <row r="14" spans="3:6" ht="19.5">
      <c r="C14" s="618" t="s">
        <v>662</v>
      </c>
      <c r="D14" s="1211"/>
      <c r="E14" s="620">
        <v>13</v>
      </c>
      <c r="F14" s="620">
        <v>13</v>
      </c>
    </row>
    <row r="15" spans="3:6" ht="19.5">
      <c r="C15" s="619" t="s">
        <v>663</v>
      </c>
      <c r="D15" s="619" t="s">
        <v>664</v>
      </c>
      <c r="E15" s="620">
        <v>9</v>
      </c>
      <c r="F15" s="620">
        <v>9</v>
      </c>
    </row>
    <row r="16" spans="3:6" ht="19.5">
      <c r="C16" s="1209" t="s">
        <v>314</v>
      </c>
      <c r="D16" s="1210"/>
      <c r="E16" s="620">
        <f>SUM(E6:E15)</f>
        <v>150</v>
      </c>
      <c r="F16" s="620">
        <f>SUM(F6:F15)</f>
        <v>172</v>
      </c>
    </row>
  </sheetData>
  <mergeCells count="7">
    <mergeCell ref="E4:F4"/>
    <mergeCell ref="D3:F3"/>
    <mergeCell ref="C16:D16"/>
    <mergeCell ref="C3:C4"/>
    <mergeCell ref="D6:D10"/>
    <mergeCell ref="D11:D12"/>
    <mergeCell ref="D13:D1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I16" sqref="I16"/>
    </sheetView>
  </sheetViews>
  <sheetFormatPr defaultRowHeight="12.75"/>
  <cols>
    <col min="2" max="2" width="20.5703125" customWidth="1"/>
    <col min="6" max="6" width="19" customWidth="1"/>
  </cols>
  <sheetData>
    <row r="1" spans="1:6" ht="19.5">
      <c r="A1" s="1212" t="s">
        <v>856</v>
      </c>
      <c r="B1" s="1212"/>
      <c r="C1" s="1212"/>
      <c r="D1" s="1212"/>
      <c r="E1" s="1212"/>
      <c r="F1" s="1212"/>
    </row>
    <row r="2" spans="1:6" ht="19.5">
      <c r="A2" s="1212" t="s">
        <v>944</v>
      </c>
      <c r="B2" s="1212"/>
      <c r="C2" s="1212"/>
      <c r="D2" s="1212"/>
      <c r="E2" s="1212"/>
      <c r="F2" s="1212"/>
    </row>
    <row r="3" spans="1:6" ht="19.5">
      <c r="A3" s="1212" t="s">
        <v>924</v>
      </c>
      <c r="B3" s="1212"/>
      <c r="C3" s="1212"/>
      <c r="D3" s="1212"/>
      <c r="E3" s="1212"/>
      <c r="F3" s="1212"/>
    </row>
    <row r="4" spans="1:6" ht="19.5">
      <c r="A4" s="1213" t="s">
        <v>918</v>
      </c>
      <c r="B4" s="1214"/>
      <c r="C4" s="1214"/>
      <c r="D4" s="1214"/>
      <c r="E4" s="1214"/>
      <c r="F4" s="1215"/>
    </row>
    <row r="5" spans="1:6" ht="19.5">
      <c r="A5" s="967" t="s">
        <v>919</v>
      </c>
      <c r="B5" s="967" t="s">
        <v>918</v>
      </c>
      <c r="C5" s="967" t="s">
        <v>920</v>
      </c>
      <c r="D5" s="967" t="s">
        <v>921</v>
      </c>
      <c r="E5" s="967" t="s">
        <v>922</v>
      </c>
      <c r="F5" s="967" t="s">
        <v>366</v>
      </c>
    </row>
    <row r="6" spans="1:6" ht="19.5">
      <c r="A6" s="968">
        <v>1</v>
      </c>
      <c r="B6" s="967" t="s">
        <v>945</v>
      </c>
      <c r="C6" s="968">
        <v>1</v>
      </c>
      <c r="D6" s="968">
        <v>1</v>
      </c>
      <c r="E6" s="968">
        <v>0</v>
      </c>
      <c r="F6" s="967"/>
    </row>
    <row r="7" spans="1:6" ht="19.5">
      <c r="A7" s="968">
        <v>2</v>
      </c>
      <c r="B7" s="967" t="s">
        <v>946</v>
      </c>
      <c r="C7" s="968">
        <v>5</v>
      </c>
      <c r="D7" s="968">
        <v>4</v>
      </c>
      <c r="E7" s="968">
        <v>1</v>
      </c>
      <c r="F7" s="967"/>
    </row>
    <row r="8" spans="1:6" ht="19.5">
      <c r="A8" s="968">
        <v>3</v>
      </c>
      <c r="B8" s="967" t="s">
        <v>947</v>
      </c>
      <c r="C8" s="968">
        <v>6</v>
      </c>
      <c r="D8" s="968">
        <v>5</v>
      </c>
      <c r="E8" s="968">
        <v>1</v>
      </c>
      <c r="F8" s="967"/>
    </row>
    <row r="9" spans="1:6" ht="19.5">
      <c r="A9" s="968">
        <v>4</v>
      </c>
      <c r="B9" s="967" t="s">
        <v>948</v>
      </c>
      <c r="C9" s="968">
        <v>1</v>
      </c>
      <c r="D9" s="968">
        <v>1</v>
      </c>
      <c r="E9" s="968">
        <v>0</v>
      </c>
      <c r="F9" s="967"/>
    </row>
    <row r="10" spans="1:6" ht="19.5">
      <c r="A10" s="968">
        <v>5</v>
      </c>
      <c r="B10" s="967" t="s">
        <v>949</v>
      </c>
      <c r="C10" s="968">
        <v>1</v>
      </c>
      <c r="D10" s="968">
        <v>1</v>
      </c>
      <c r="E10" s="968">
        <v>0</v>
      </c>
      <c r="F10" s="967"/>
    </row>
    <row r="11" spans="1:6" ht="19.5">
      <c r="A11" s="968">
        <v>6</v>
      </c>
      <c r="B11" s="967" t="s">
        <v>950</v>
      </c>
      <c r="C11" s="968">
        <v>1</v>
      </c>
      <c r="D11" s="968">
        <v>1</v>
      </c>
      <c r="E11" s="968">
        <v>0</v>
      </c>
      <c r="F11" s="967" t="s">
        <v>952</v>
      </c>
    </row>
    <row r="12" spans="1:6" ht="39">
      <c r="A12" s="968">
        <v>7</v>
      </c>
      <c r="B12" s="967" t="s">
        <v>951</v>
      </c>
      <c r="C12" s="968">
        <v>4</v>
      </c>
      <c r="D12" s="968">
        <v>7</v>
      </c>
      <c r="E12" s="968">
        <v>0</v>
      </c>
      <c r="F12" s="1083" t="s">
        <v>1144</v>
      </c>
    </row>
    <row r="13" spans="1:6" ht="19.5">
      <c r="A13" s="968"/>
      <c r="B13" s="967"/>
      <c r="C13" s="967"/>
      <c r="D13" s="968"/>
      <c r="E13" s="967"/>
      <c r="F13" s="967"/>
    </row>
    <row r="14" spans="1:6" ht="19.5">
      <c r="A14" s="967"/>
      <c r="B14" s="967"/>
      <c r="C14" s="967"/>
      <c r="D14" s="967"/>
      <c r="E14" s="967"/>
      <c r="F14" s="967"/>
    </row>
    <row r="15" spans="1:6" ht="19.5">
      <c r="A15" s="967"/>
      <c r="B15" s="967"/>
      <c r="C15" s="967"/>
      <c r="D15" s="967"/>
      <c r="E15" s="967"/>
      <c r="F15" s="967"/>
    </row>
    <row r="16" spans="1:6" ht="19.5">
      <c r="A16" s="967"/>
      <c r="B16" s="967"/>
      <c r="C16" s="967"/>
      <c r="D16" s="967"/>
      <c r="E16" s="967"/>
      <c r="F16" s="967"/>
    </row>
    <row r="17" spans="1:6" ht="19.5">
      <c r="A17" s="967"/>
      <c r="B17" s="967"/>
      <c r="C17" s="967"/>
      <c r="D17" s="967"/>
      <c r="E17" s="967"/>
      <c r="F17" s="967"/>
    </row>
    <row r="18" spans="1:6" ht="19.5">
      <c r="A18" s="967"/>
      <c r="B18" s="967"/>
      <c r="C18" s="967"/>
      <c r="D18" s="967"/>
      <c r="E18" s="967"/>
      <c r="F18" s="967"/>
    </row>
    <row r="19" spans="1:6" ht="19.5">
      <c r="A19" s="967"/>
      <c r="B19" s="967"/>
      <c r="C19" s="967"/>
      <c r="D19" s="967"/>
      <c r="E19" s="967"/>
      <c r="F19" s="967"/>
    </row>
    <row r="20" spans="1:6" ht="19.5">
      <c r="A20" s="967"/>
      <c r="B20" s="967"/>
      <c r="C20" s="967"/>
      <c r="D20" s="967"/>
      <c r="E20" s="967"/>
      <c r="F20" s="967"/>
    </row>
    <row r="21" spans="1:6" ht="19.5">
      <c r="A21" s="967"/>
      <c r="B21" s="967"/>
      <c r="C21" s="967"/>
      <c r="D21" s="967"/>
      <c r="E21" s="967"/>
      <c r="F21" s="967"/>
    </row>
    <row r="22" spans="1:6" ht="19.5">
      <c r="A22" s="967"/>
      <c r="B22" s="967"/>
      <c r="C22" s="967"/>
      <c r="D22" s="967"/>
      <c r="E22" s="967"/>
      <c r="F22" s="967"/>
    </row>
    <row r="23" spans="1:6" ht="19.5">
      <c r="A23" s="967"/>
      <c r="B23" s="967"/>
      <c r="C23" s="967"/>
      <c r="D23" s="967"/>
      <c r="E23" s="967"/>
      <c r="F23" s="967"/>
    </row>
    <row r="24" spans="1:6" ht="19.5">
      <c r="A24" s="967"/>
      <c r="B24" s="967"/>
      <c r="C24" s="967"/>
      <c r="D24" s="967"/>
      <c r="E24" s="967"/>
      <c r="F24" s="967"/>
    </row>
    <row r="25" spans="1:6" ht="19.5">
      <c r="A25" s="967"/>
      <c r="B25" s="967"/>
      <c r="C25" s="967"/>
      <c r="D25" s="967"/>
      <c r="E25" s="967"/>
      <c r="F25" s="967"/>
    </row>
    <row r="26" spans="1:6" ht="19.5">
      <c r="A26" s="967"/>
      <c r="B26" s="967"/>
      <c r="C26" s="967"/>
      <c r="D26" s="967"/>
      <c r="E26" s="967"/>
      <c r="F26" s="967"/>
    </row>
    <row r="27" spans="1:6" ht="19.5">
      <c r="A27" s="967"/>
      <c r="B27" s="967"/>
      <c r="C27" s="967"/>
      <c r="D27" s="967"/>
      <c r="E27" s="967"/>
      <c r="F27" s="967"/>
    </row>
  </sheetData>
  <mergeCells count="4">
    <mergeCell ref="A1:F1"/>
    <mergeCell ref="A2:F2"/>
    <mergeCell ref="A3:F3"/>
    <mergeCell ref="A4:F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H11" sqref="H11"/>
    </sheetView>
  </sheetViews>
  <sheetFormatPr defaultRowHeight="12.75"/>
  <cols>
    <col min="2" max="2" width="14.28515625" customWidth="1"/>
    <col min="4" max="4" width="12.42578125" customWidth="1"/>
    <col min="8" max="8" width="33" customWidth="1"/>
  </cols>
  <sheetData>
    <row r="1" spans="1:8" ht="19.5">
      <c r="A1" s="1212" t="s">
        <v>856</v>
      </c>
      <c r="B1" s="1212"/>
      <c r="C1" s="1212"/>
      <c r="D1" s="1212"/>
      <c r="E1" s="1212"/>
      <c r="F1" s="1212"/>
      <c r="G1" s="1212"/>
    </row>
    <row r="2" spans="1:8" ht="19.5">
      <c r="A2" s="1212" t="s">
        <v>1137</v>
      </c>
      <c r="B2" s="1212"/>
      <c r="C2" s="1212"/>
      <c r="D2" s="1212"/>
      <c r="E2" s="1212"/>
      <c r="F2" s="1212"/>
      <c r="G2" s="1212"/>
    </row>
    <row r="3" spans="1:8" ht="19.5">
      <c r="A3" s="1212" t="s">
        <v>1138</v>
      </c>
      <c r="B3" s="1212"/>
      <c r="C3" s="1212"/>
      <c r="D3" s="1212"/>
      <c r="E3" s="1212"/>
      <c r="F3" s="1212"/>
      <c r="G3" s="1212"/>
    </row>
    <row r="4" spans="1:8">
      <c r="A4" s="1218" t="s">
        <v>923</v>
      </c>
      <c r="B4" s="1218"/>
      <c r="C4" s="1218"/>
      <c r="D4" s="1218"/>
      <c r="E4" s="1218"/>
      <c r="F4" s="1218"/>
      <c r="G4" s="1218"/>
    </row>
    <row r="5" spans="1:8" ht="19.5">
      <c r="A5" s="972">
        <v>1</v>
      </c>
      <c r="B5" s="973" t="s">
        <v>927</v>
      </c>
      <c r="C5" s="973"/>
      <c r="D5" s="1220" t="s">
        <v>1140</v>
      </c>
      <c r="E5" s="1220"/>
      <c r="F5" s="1220"/>
      <c r="G5" s="1220"/>
      <c r="H5" s="1220"/>
    </row>
    <row r="6" spans="1:8" ht="19.5">
      <c r="A6" s="969">
        <v>2</v>
      </c>
      <c r="B6" s="974" t="s">
        <v>925</v>
      </c>
      <c r="C6" s="974"/>
      <c r="D6" s="1219" t="s">
        <v>1139</v>
      </c>
      <c r="E6" s="1219"/>
      <c r="F6" s="1219"/>
      <c r="G6" s="1219"/>
      <c r="H6" s="1219"/>
    </row>
    <row r="7" spans="1:8" ht="19.5">
      <c r="A7" s="972">
        <v>3</v>
      </c>
      <c r="B7" s="974" t="s">
        <v>926</v>
      </c>
      <c r="C7" s="1216" t="s">
        <v>1141</v>
      </c>
      <c r="D7" s="1216"/>
      <c r="E7" s="1216"/>
      <c r="F7" s="1216"/>
      <c r="G7" s="1216"/>
    </row>
    <row r="8" spans="1:8" ht="19.5">
      <c r="A8" s="969">
        <v>4</v>
      </c>
      <c r="B8" s="974" t="s">
        <v>1143</v>
      </c>
      <c r="C8" s="974"/>
      <c r="D8" s="974"/>
      <c r="E8" s="971"/>
      <c r="F8" s="971"/>
    </row>
    <row r="9" spans="1:8" ht="19.5">
      <c r="A9" s="969"/>
      <c r="B9" s="974"/>
      <c r="C9" s="1084">
        <v>1</v>
      </c>
      <c r="D9" s="974" t="s">
        <v>1145</v>
      </c>
      <c r="E9" s="971" t="s">
        <v>1148</v>
      </c>
      <c r="F9" s="971"/>
    </row>
    <row r="10" spans="1:8" ht="19.5">
      <c r="A10" s="969"/>
      <c r="B10" s="974"/>
      <c r="C10" s="1084">
        <v>2</v>
      </c>
      <c r="D10" s="974" t="s">
        <v>1146</v>
      </c>
      <c r="E10" s="971" t="s">
        <v>1149</v>
      </c>
      <c r="F10" s="971"/>
    </row>
    <row r="11" spans="1:8" ht="19.5">
      <c r="A11" s="969"/>
      <c r="B11" s="974"/>
      <c r="C11" s="1084">
        <v>3</v>
      </c>
      <c r="D11" s="974" t="s">
        <v>1147</v>
      </c>
      <c r="E11" s="1085" t="s">
        <v>1150</v>
      </c>
      <c r="F11" s="971"/>
    </row>
    <row r="12" spans="1:8" ht="19.5">
      <c r="A12" s="972">
        <v>5</v>
      </c>
      <c r="B12" s="1216" t="s">
        <v>1151</v>
      </c>
      <c r="C12" s="1216"/>
      <c r="D12" s="1216"/>
      <c r="E12" s="1217" t="s">
        <v>1142</v>
      </c>
      <c r="F12" s="1217"/>
      <c r="G12" s="1217"/>
    </row>
    <row r="13" spans="1:8" ht="19.5">
      <c r="A13" s="969">
        <v>6</v>
      </c>
      <c r="B13" s="974" t="s">
        <v>928</v>
      </c>
    </row>
    <row r="14" spans="1:8">
      <c r="A14" s="970">
        <v>7</v>
      </c>
    </row>
  </sheetData>
  <mergeCells count="9">
    <mergeCell ref="C7:G7"/>
    <mergeCell ref="E12:G12"/>
    <mergeCell ref="A1:G1"/>
    <mergeCell ref="A2:G2"/>
    <mergeCell ref="A3:G3"/>
    <mergeCell ref="A4:G4"/>
    <mergeCell ref="D6:H6"/>
    <mergeCell ref="D5:H5"/>
    <mergeCell ref="B12:D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866"/>
  <sheetViews>
    <sheetView view="pageBreakPreview" topLeftCell="A5" zoomScale="85" zoomScaleSheetLayoutView="85" workbookViewId="0">
      <pane xSplit="4" ySplit="2" topLeftCell="E836" activePane="bottomRight" state="frozen"/>
      <selection activeCell="A5" sqref="A5"/>
      <selection pane="topRight" activeCell="E5" sqref="E5"/>
      <selection pane="bottomLeft" activeCell="A7" sqref="A7"/>
      <selection pane="bottomRight" activeCell="I739" sqref="I739"/>
    </sheetView>
  </sheetViews>
  <sheetFormatPr defaultColWidth="11.140625" defaultRowHeight="19.5"/>
  <cols>
    <col min="1" max="1" width="5.140625" style="23" customWidth="1"/>
    <col min="2" max="2" width="14.42578125" style="23" customWidth="1"/>
    <col min="3" max="3" width="8.28515625" style="36" customWidth="1"/>
    <col min="4" max="4" width="45.7109375" style="285" customWidth="1"/>
    <col min="5" max="5" width="16.140625" style="35" customWidth="1"/>
    <col min="6" max="6" width="16" style="36" customWidth="1"/>
    <col min="7" max="7" width="12.5703125" style="36" bestFit="1" customWidth="1"/>
    <col min="8" max="8" width="11.42578125" style="740" customWidth="1"/>
    <col min="9" max="9" width="13.5703125" style="97" customWidth="1"/>
    <col min="10" max="10" width="11.140625" style="36" customWidth="1"/>
    <col min="11" max="11" width="10.7109375" style="36" customWidth="1"/>
    <col min="12" max="12" width="6.28515625" style="23" customWidth="1"/>
    <col min="13" max="16384" width="11.140625" style="23"/>
  </cols>
  <sheetData>
    <row r="1" spans="1:12">
      <c r="A1" s="1092" t="s">
        <v>318</v>
      </c>
      <c r="B1" s="1092"/>
      <c r="C1" s="1092"/>
      <c r="D1" s="1092"/>
      <c r="E1" s="1092"/>
      <c r="F1" s="1092"/>
      <c r="G1" s="1092"/>
      <c r="H1" s="1092"/>
      <c r="I1" s="1092"/>
      <c r="J1" s="1092"/>
      <c r="K1" s="1092"/>
      <c r="L1" s="25"/>
    </row>
    <row r="2" spans="1:12">
      <c r="A2" s="1092" t="s">
        <v>319</v>
      </c>
      <c r="B2" s="1093"/>
      <c r="C2" s="1093"/>
      <c r="D2" s="1093"/>
      <c r="E2" s="1093"/>
      <c r="F2" s="1093"/>
      <c r="G2" s="1093"/>
      <c r="H2" s="1093"/>
      <c r="I2" s="1093"/>
      <c r="J2" s="1093"/>
      <c r="K2" s="1093"/>
      <c r="L2" s="25"/>
    </row>
    <row r="3" spans="1:12">
      <c r="A3" s="1092" t="s">
        <v>725</v>
      </c>
      <c r="B3" s="1092"/>
      <c r="C3" s="1092"/>
      <c r="D3" s="1092"/>
      <c r="E3" s="1092"/>
      <c r="F3" s="1092"/>
      <c r="G3" s="1092"/>
      <c r="H3" s="1092"/>
      <c r="I3" s="1092"/>
      <c r="J3" s="1092"/>
      <c r="K3" s="1092"/>
      <c r="L3" s="25"/>
    </row>
    <row r="4" spans="1:12" hidden="1">
      <c r="A4" s="151" t="s">
        <v>320</v>
      </c>
      <c r="B4" s="277"/>
      <c r="C4" s="71"/>
      <c r="D4" s="396"/>
      <c r="E4" s="28"/>
      <c r="F4" s="426"/>
      <c r="G4" s="109"/>
      <c r="H4" s="722"/>
      <c r="I4" s="278"/>
      <c r="J4" s="361"/>
      <c r="K4" s="361"/>
      <c r="L4" s="74"/>
    </row>
    <row r="5" spans="1:12" s="80" customFormat="1" ht="58.5">
      <c r="A5" s="112" t="s">
        <v>23</v>
      </c>
      <c r="B5" s="112" t="s">
        <v>34</v>
      </c>
      <c r="C5" s="112" t="s">
        <v>23</v>
      </c>
      <c r="D5" s="394" t="s">
        <v>24</v>
      </c>
      <c r="E5" s="111" t="s">
        <v>723</v>
      </c>
      <c r="F5" s="393" t="s">
        <v>724</v>
      </c>
      <c r="G5" s="111" t="s">
        <v>316</v>
      </c>
      <c r="H5" s="723" t="s">
        <v>317</v>
      </c>
      <c r="I5" s="111" t="s">
        <v>522</v>
      </c>
      <c r="J5" s="112" t="s">
        <v>314</v>
      </c>
      <c r="K5" s="111" t="s">
        <v>522</v>
      </c>
      <c r="L5" s="395" t="s">
        <v>376</v>
      </c>
    </row>
    <row r="6" spans="1:12" s="81" customFormat="1" ht="12.75">
      <c r="A6" s="32">
        <v>1</v>
      </c>
      <c r="B6" s="32">
        <v>2</v>
      </c>
      <c r="C6" s="32">
        <v>3</v>
      </c>
      <c r="D6" s="397">
        <v>4</v>
      </c>
      <c r="E6" s="166">
        <v>5</v>
      </c>
      <c r="F6" s="427">
        <v>6</v>
      </c>
      <c r="G6" s="32">
        <v>7</v>
      </c>
      <c r="H6" s="724">
        <v>8</v>
      </c>
      <c r="I6" s="32">
        <v>9</v>
      </c>
      <c r="J6" s="32">
        <v>10</v>
      </c>
      <c r="K6" s="31">
        <v>11</v>
      </c>
      <c r="L6" s="82"/>
    </row>
    <row r="7" spans="1:12">
      <c r="A7" s="273" t="str">
        <f>'Programe Budget 2073-74'!A7</f>
        <v>पहिलो प्राथमिकतामा परेका आयोजनाहरु  (P1)</v>
      </c>
      <c r="B7" s="274"/>
      <c r="C7" s="275"/>
      <c r="D7" s="398"/>
      <c r="E7" s="56"/>
      <c r="F7" s="428"/>
      <c r="G7" s="54"/>
      <c r="H7" s="725"/>
      <c r="I7" s="88"/>
      <c r="J7" s="54"/>
      <c r="K7" s="98"/>
      <c r="L7" s="272"/>
    </row>
    <row r="8" spans="1:12">
      <c r="A8" s="1">
        <f>'Programe Budget 2073-74'!A8</f>
        <v>1</v>
      </c>
      <c r="B8" s="1" t="str">
        <f>'Programe Budget 2073-74'!B8</f>
        <v>312103-3/4</v>
      </c>
      <c r="C8" s="33">
        <f>'Programe Budget 2073-74'!C8</f>
        <v>1</v>
      </c>
      <c r="D8" s="399" t="str">
        <f>'Programe Budget 2073-74'!D8</f>
        <v>माटो व्यवस्थापन, विशेष कृषि उत्पादन कार्यक्रम</v>
      </c>
      <c r="E8" s="59"/>
      <c r="F8" s="429"/>
      <c r="G8" s="57"/>
      <c r="H8" s="726"/>
      <c r="I8" s="57"/>
      <c r="J8" s="57"/>
      <c r="K8" s="218"/>
      <c r="L8" s="260" t="str">
        <f>'Programe Budget 2073-74'!Q8</f>
        <v>ना</v>
      </c>
    </row>
    <row r="9" spans="1:12">
      <c r="A9" s="279"/>
      <c r="B9" s="64"/>
      <c r="C9" s="33">
        <f>'Programe Budget 2073-74'!C9</f>
        <v>1</v>
      </c>
      <c r="D9" s="400" t="str">
        <f>'Programe Budget 2073-74'!D9</f>
        <v>माटो व्यवस्थापन निर्देशनालय, हरिहरभवन</v>
      </c>
      <c r="E9" s="34">
        <f>'Programe Budget 2073-74'!K9</f>
        <v>130</v>
      </c>
      <c r="F9" s="430">
        <f t="shared" ref="F9:F64" si="0">E9</f>
        <v>130</v>
      </c>
      <c r="G9" s="30">
        <f t="shared" ref="G9:G67" si="1">F9/$F$68*100</f>
        <v>0.48411001958783612</v>
      </c>
      <c r="H9" s="727">
        <v>85</v>
      </c>
      <c r="I9" s="172">
        <f>H9*G9/100</f>
        <v>0.41149351664966072</v>
      </c>
      <c r="J9" s="45"/>
      <c r="K9" s="367"/>
      <c r="L9" s="260" t="str">
        <f>'Programe Budget 2073-74'!Q9</f>
        <v>नि</v>
      </c>
    </row>
    <row r="10" spans="1:12">
      <c r="A10" s="261"/>
      <c r="B10" s="72"/>
      <c r="C10" s="33">
        <f>'Programe Budget 2073-74'!C10</f>
        <v>2</v>
      </c>
      <c r="D10" s="400" t="str">
        <f>'Programe Budget 2073-74'!D10</f>
        <v>क्षेत्रीय माटो परिक्षण प्रयोगशाला, झुम्का, सुनसरी</v>
      </c>
      <c r="E10" s="34">
        <f>'Programe Budget 2073-74'!K10</f>
        <v>15</v>
      </c>
      <c r="F10" s="430">
        <f t="shared" si="0"/>
        <v>15</v>
      </c>
      <c r="G10" s="30">
        <f t="shared" si="1"/>
        <v>5.5858848413981095E-2</v>
      </c>
      <c r="H10" s="727">
        <v>100</v>
      </c>
      <c r="I10" s="172">
        <f t="shared" ref="I10:I67" si="2">H10*G10/100</f>
        <v>5.5858848413981095E-2</v>
      </c>
      <c r="J10" s="57"/>
      <c r="K10" s="218"/>
      <c r="L10" s="260" t="str">
        <f>'Programe Budget 2073-74'!Q10</f>
        <v>नि</v>
      </c>
    </row>
    <row r="11" spans="1:12">
      <c r="A11" s="261"/>
      <c r="B11" s="72"/>
      <c r="C11" s="33">
        <f>'Programe Budget 2073-74'!C11</f>
        <v>3</v>
      </c>
      <c r="D11" s="400" t="str">
        <f>'Programe Budget 2073-74'!D11</f>
        <v>क्षेत्रीय माटो परिक्षण प्रयोगशाला, हेटौंडा</v>
      </c>
      <c r="E11" s="34">
        <f>'Programe Budget 2073-74'!K11</f>
        <v>12</v>
      </c>
      <c r="F11" s="430">
        <f t="shared" si="0"/>
        <v>12</v>
      </c>
      <c r="G11" s="30">
        <f t="shared" si="1"/>
        <v>4.4687078731184882E-2</v>
      </c>
      <c r="H11" s="727">
        <v>0</v>
      </c>
      <c r="I11" s="172">
        <f t="shared" si="2"/>
        <v>0</v>
      </c>
      <c r="J11" s="57"/>
      <c r="K11" s="218"/>
      <c r="L11" s="260" t="str">
        <f>'Programe Budget 2073-74'!Q11</f>
        <v>नि</v>
      </c>
    </row>
    <row r="12" spans="1:12">
      <c r="A12" s="261"/>
      <c r="B12" s="72"/>
      <c r="C12" s="33">
        <f>'Programe Budget 2073-74'!C12</f>
        <v>4</v>
      </c>
      <c r="D12" s="400" t="str">
        <f>'Programe Budget 2073-74'!D12</f>
        <v>क्षेत्रीय माटो परिक्षण प्रयोगशाला, पोखरा</v>
      </c>
      <c r="E12" s="34">
        <f>'Programe Budget 2073-74'!K12</f>
        <v>12</v>
      </c>
      <c r="F12" s="430">
        <f t="shared" si="0"/>
        <v>12</v>
      </c>
      <c r="G12" s="30">
        <f t="shared" si="1"/>
        <v>4.4687078731184882E-2</v>
      </c>
      <c r="H12" s="727">
        <v>0</v>
      </c>
      <c r="I12" s="172">
        <f t="shared" si="2"/>
        <v>0</v>
      </c>
      <c r="J12" s="57"/>
      <c r="K12" s="218"/>
      <c r="L12" s="260" t="str">
        <f>'Programe Budget 2073-74'!Q12</f>
        <v>नि</v>
      </c>
    </row>
    <row r="13" spans="1:12">
      <c r="A13" s="261"/>
      <c r="B13" s="72"/>
      <c r="C13" s="33">
        <f>'Programe Budget 2073-74'!C13</f>
        <v>5</v>
      </c>
      <c r="D13" s="400" t="str">
        <f>'Programe Budget 2073-74'!D13</f>
        <v>क्षेत्रीय माटो परिक्षण प्रयोगशाला, खजुरा, बाँके</v>
      </c>
      <c r="E13" s="34">
        <f>'Programe Budget 2073-74'!K13</f>
        <v>12</v>
      </c>
      <c r="F13" s="430">
        <f t="shared" si="0"/>
        <v>12</v>
      </c>
      <c r="G13" s="30">
        <f t="shared" si="1"/>
        <v>4.4687078731184882E-2</v>
      </c>
      <c r="H13" s="727">
        <v>100</v>
      </c>
      <c r="I13" s="172">
        <f t="shared" si="2"/>
        <v>4.4687078731184882E-2</v>
      </c>
      <c r="J13" s="57"/>
      <c r="K13" s="218"/>
      <c r="L13" s="260" t="str">
        <f>'Programe Budget 2073-74'!Q13</f>
        <v>नि</v>
      </c>
    </row>
    <row r="14" spans="1:12">
      <c r="A14" s="261"/>
      <c r="B14" s="72"/>
      <c r="C14" s="33">
        <f>'Programe Budget 2073-74'!C14</f>
        <v>6</v>
      </c>
      <c r="D14" s="400" t="str">
        <f>'Programe Budget 2073-74'!D14</f>
        <v>क्षेत्रीय माटो परिक्षण प्रयोगशाला, सुन्दरपुर</v>
      </c>
      <c r="E14" s="34">
        <f>'Programe Budget 2073-74'!K14</f>
        <v>12</v>
      </c>
      <c r="F14" s="430">
        <f t="shared" si="0"/>
        <v>12</v>
      </c>
      <c r="G14" s="30">
        <f t="shared" si="1"/>
        <v>4.4687078731184882E-2</v>
      </c>
      <c r="H14" s="727">
        <v>0</v>
      </c>
      <c r="I14" s="172">
        <f t="shared" si="2"/>
        <v>0</v>
      </c>
      <c r="J14" s="57"/>
      <c r="K14" s="218"/>
      <c r="L14" s="260" t="str">
        <f>'Programe Budget 2073-74'!Q14</f>
        <v>नि</v>
      </c>
    </row>
    <row r="15" spans="1:12">
      <c r="A15" s="261"/>
      <c r="B15" s="72"/>
      <c r="C15" s="33">
        <f>'Programe Budget 2073-74'!C15</f>
        <v>7</v>
      </c>
      <c r="D15" s="400" t="str">
        <f>'Programe Budget 2073-74'!D15</f>
        <v>माटो परिक्षण प्रयोगशाला, सुरुङ्गा, झापा</v>
      </c>
      <c r="E15" s="34">
        <f>'Programe Budget 2073-74'!K15</f>
        <v>7</v>
      </c>
      <c r="F15" s="430">
        <f t="shared" si="0"/>
        <v>7</v>
      </c>
      <c r="G15" s="30">
        <f t="shared" si="1"/>
        <v>2.606746259319118E-2</v>
      </c>
      <c r="H15" s="727">
        <v>0</v>
      </c>
      <c r="I15" s="172">
        <f t="shared" si="2"/>
        <v>0</v>
      </c>
      <c r="J15" s="57"/>
      <c r="K15" s="218"/>
      <c r="L15" s="260" t="str">
        <f>'Programe Budget 2073-74'!Q15</f>
        <v>नि</v>
      </c>
    </row>
    <row r="16" spans="1:12">
      <c r="A16" s="261"/>
      <c r="B16" s="72"/>
      <c r="C16" s="33">
        <f>'Programe Budget 2073-74'!C16</f>
        <v>8</v>
      </c>
      <c r="D16" s="400" t="str">
        <f>'Programe Budget 2073-74'!D16</f>
        <v>जिल्ला कृषि विकास कार्यालय, ताप्लेजुड</v>
      </c>
      <c r="E16" s="34">
        <f>'Programe Budget 2073-74'!K16</f>
        <v>100</v>
      </c>
      <c r="F16" s="430">
        <f t="shared" si="0"/>
        <v>100</v>
      </c>
      <c r="G16" s="30">
        <f t="shared" si="1"/>
        <v>0.37239232275987394</v>
      </c>
      <c r="H16" s="727">
        <v>100</v>
      </c>
      <c r="I16" s="172">
        <f t="shared" si="2"/>
        <v>0.37239232275987388</v>
      </c>
      <c r="J16" s="57"/>
      <c r="K16" s="218"/>
      <c r="L16" s="260" t="str">
        <f>'Programe Budget 2073-74'!Q16</f>
        <v>वि</v>
      </c>
    </row>
    <row r="17" spans="1:12">
      <c r="A17" s="261"/>
      <c r="B17" s="72"/>
      <c r="C17" s="33">
        <f>'Programe Budget 2073-74'!C17</f>
        <v>9</v>
      </c>
      <c r="D17" s="400" t="str">
        <f>'Programe Budget 2073-74'!D17</f>
        <v>जिल्ला कृषि विकास कार्यालय, झापा</v>
      </c>
      <c r="E17" s="34">
        <f>'Programe Budget 2073-74'!K17</f>
        <v>333.4</v>
      </c>
      <c r="F17" s="430">
        <f t="shared" si="0"/>
        <v>333.4</v>
      </c>
      <c r="G17" s="30">
        <f t="shared" si="1"/>
        <v>1.2415560040814198</v>
      </c>
      <c r="H17" s="727">
        <v>0</v>
      </c>
      <c r="I17" s="172">
        <f t="shared" si="2"/>
        <v>0</v>
      </c>
      <c r="J17" s="57"/>
      <c r="K17" s="218"/>
      <c r="L17" s="260" t="str">
        <f>'Programe Budget 2073-74'!Q17</f>
        <v>वि</v>
      </c>
    </row>
    <row r="18" spans="1:12">
      <c r="A18" s="261"/>
      <c r="B18" s="72"/>
      <c r="C18" s="33">
        <f>'Programe Budget 2073-74'!C18</f>
        <v>10</v>
      </c>
      <c r="D18" s="400" t="str">
        <f>'Programe Budget 2073-74'!D18</f>
        <v>जिल्ला कृषि विकास कार्यालय, संखुवासभा</v>
      </c>
      <c r="E18" s="34">
        <f>'Programe Budget 2073-74'!K18</f>
        <v>200</v>
      </c>
      <c r="F18" s="430">
        <f t="shared" si="0"/>
        <v>200</v>
      </c>
      <c r="G18" s="30">
        <f t="shared" si="1"/>
        <v>0.74478464551974788</v>
      </c>
      <c r="H18" s="727">
        <v>100</v>
      </c>
      <c r="I18" s="172">
        <f t="shared" si="2"/>
        <v>0.74478464551974777</v>
      </c>
      <c r="J18" s="57"/>
      <c r="K18" s="218"/>
      <c r="L18" s="260" t="str">
        <f>'Programe Budget 2073-74'!Q18</f>
        <v>वि</v>
      </c>
    </row>
    <row r="19" spans="1:12">
      <c r="A19" s="261"/>
      <c r="B19" s="72"/>
      <c r="C19" s="33">
        <f>'Programe Budget 2073-74'!C19</f>
        <v>11</v>
      </c>
      <c r="D19" s="400" t="str">
        <f>'Programe Budget 2073-74'!D19</f>
        <v>जिल्ला कृषि विकास कार्यालय, तेह्रथुम</v>
      </c>
      <c r="E19" s="34">
        <f>'Programe Budget 2073-74'!K19</f>
        <v>200</v>
      </c>
      <c r="F19" s="430">
        <f t="shared" si="0"/>
        <v>200</v>
      </c>
      <c r="G19" s="30">
        <f t="shared" si="1"/>
        <v>0.74478464551974788</v>
      </c>
      <c r="H19" s="727">
        <v>0</v>
      </c>
      <c r="I19" s="172">
        <f t="shared" si="2"/>
        <v>0</v>
      </c>
      <c r="J19" s="57"/>
      <c r="K19" s="218"/>
      <c r="L19" s="260" t="str">
        <f>'Programe Budget 2073-74'!Q19</f>
        <v>वि</v>
      </c>
    </row>
    <row r="20" spans="1:12">
      <c r="A20" s="261"/>
      <c r="B20" s="72"/>
      <c r="C20" s="33">
        <f>'Programe Budget 2073-74'!C20</f>
        <v>12</v>
      </c>
      <c r="D20" s="400" t="str">
        <f>'Programe Budget 2073-74'!D20</f>
        <v>जिल्ला कृषि विकास कार्यालय, धनकुटा</v>
      </c>
      <c r="E20" s="34">
        <f>'Programe Budget 2073-74'!K20</f>
        <v>500</v>
      </c>
      <c r="F20" s="430">
        <f t="shared" si="0"/>
        <v>500</v>
      </c>
      <c r="G20" s="30">
        <f t="shared" si="1"/>
        <v>1.8619616137993698</v>
      </c>
      <c r="H20" s="727">
        <v>100</v>
      </c>
      <c r="I20" s="172">
        <f t="shared" si="2"/>
        <v>1.8619616137993698</v>
      </c>
      <c r="J20" s="57"/>
      <c r="K20" s="218"/>
      <c r="L20" s="260" t="str">
        <f>'Programe Budget 2073-74'!Q20</f>
        <v>वि</v>
      </c>
    </row>
    <row r="21" spans="1:12">
      <c r="A21" s="261"/>
      <c r="B21" s="72"/>
      <c r="C21" s="33">
        <f>'Programe Budget 2073-74'!C21</f>
        <v>13</v>
      </c>
      <c r="D21" s="400" t="str">
        <f>'Programe Budget 2073-74'!D21</f>
        <v>जिल्ला कृषि विकास कार्यालय, सुनसरी</v>
      </c>
      <c r="E21" s="34">
        <f>'Programe Budget 2073-74'!K21</f>
        <v>750</v>
      </c>
      <c r="F21" s="430">
        <f t="shared" si="0"/>
        <v>750</v>
      </c>
      <c r="G21" s="30">
        <f t="shared" si="1"/>
        <v>2.7929424206990547</v>
      </c>
      <c r="H21" s="727">
        <v>52</v>
      </c>
      <c r="I21" s="172">
        <f t="shared" si="2"/>
        <v>1.4523300587635086</v>
      </c>
      <c r="J21" s="57"/>
      <c r="K21" s="218"/>
      <c r="L21" s="260" t="str">
        <f>'Programe Budget 2073-74'!Q21</f>
        <v>वि</v>
      </c>
    </row>
    <row r="22" spans="1:12">
      <c r="A22" s="261"/>
      <c r="B22" s="72"/>
      <c r="C22" s="33">
        <f>'Programe Budget 2073-74'!C22</f>
        <v>14</v>
      </c>
      <c r="D22" s="400" t="str">
        <f>'Programe Budget 2073-74'!D22</f>
        <v>जिल्ला कृषि विकास कार्यालय, मोरङ्ग</v>
      </c>
      <c r="E22" s="34">
        <f>'Programe Budget 2073-74'!K22</f>
        <v>2000</v>
      </c>
      <c r="F22" s="430">
        <f t="shared" si="0"/>
        <v>2000</v>
      </c>
      <c r="G22" s="30">
        <f t="shared" si="1"/>
        <v>7.447846455197479</v>
      </c>
      <c r="H22" s="727">
        <v>46.5</v>
      </c>
      <c r="I22" s="172">
        <f t="shared" si="2"/>
        <v>3.4632486016668276</v>
      </c>
      <c r="J22" s="57"/>
      <c r="K22" s="218"/>
      <c r="L22" s="260" t="str">
        <f>'Programe Budget 2073-74'!Q22</f>
        <v>वि</v>
      </c>
    </row>
    <row r="23" spans="1:12">
      <c r="A23" s="261"/>
      <c r="B23" s="72"/>
      <c r="C23" s="33">
        <f>'Programe Budget 2073-74'!C23</f>
        <v>15</v>
      </c>
      <c r="D23" s="400" t="str">
        <f>'Programe Budget 2073-74'!D23</f>
        <v>जिल्ला कृषि विकास कार्यालय, सोलुखुम्बु</v>
      </c>
      <c r="E23" s="34">
        <f>'Programe Budget 2073-74'!K23</f>
        <v>170</v>
      </c>
      <c r="F23" s="430">
        <f t="shared" si="0"/>
        <v>170</v>
      </c>
      <c r="G23" s="30">
        <f t="shared" si="1"/>
        <v>0.6330669486917857</v>
      </c>
      <c r="H23" s="727">
        <v>100</v>
      </c>
      <c r="I23" s="172">
        <f t="shared" si="2"/>
        <v>0.6330669486917857</v>
      </c>
      <c r="J23" s="57"/>
      <c r="K23" s="218"/>
      <c r="L23" s="260" t="str">
        <f>'Programe Budget 2073-74'!Q23</f>
        <v>वि</v>
      </c>
    </row>
    <row r="24" spans="1:12">
      <c r="A24" s="261"/>
      <c r="B24" s="72"/>
      <c r="C24" s="33">
        <f>'Programe Budget 2073-74'!C24</f>
        <v>16</v>
      </c>
      <c r="D24" s="400" t="str">
        <f>'Programe Budget 2073-74'!D24</f>
        <v>जिल्ला कृषि विकास कार्यालय, खोटाङ्ग</v>
      </c>
      <c r="E24" s="34">
        <f>'Programe Budget 2073-74'!K24</f>
        <v>100</v>
      </c>
      <c r="F24" s="430">
        <f t="shared" si="0"/>
        <v>100</v>
      </c>
      <c r="G24" s="30">
        <f t="shared" si="1"/>
        <v>0.37239232275987394</v>
      </c>
      <c r="H24" s="727">
        <v>80</v>
      </c>
      <c r="I24" s="172">
        <f t="shared" si="2"/>
        <v>0.29791385820789917</v>
      </c>
      <c r="J24" s="57"/>
      <c r="K24" s="218"/>
      <c r="L24" s="260" t="str">
        <f>'Programe Budget 2073-74'!Q24</f>
        <v>वि</v>
      </c>
    </row>
    <row r="25" spans="1:12">
      <c r="A25" s="261"/>
      <c r="B25" s="72"/>
      <c r="C25" s="33">
        <f>'Programe Budget 2073-74'!C25</f>
        <v>17</v>
      </c>
      <c r="D25" s="400" t="str">
        <f>'Programe Budget 2073-74'!D25</f>
        <v>जिल्ला कृषि विकास कार्यालय, ओखलढुङ्गा</v>
      </c>
      <c r="E25" s="34">
        <f>'Programe Budget 2073-74'!K25</f>
        <v>400</v>
      </c>
      <c r="F25" s="430">
        <f t="shared" si="0"/>
        <v>400</v>
      </c>
      <c r="G25" s="30">
        <f t="shared" si="1"/>
        <v>1.4895692910394958</v>
      </c>
      <c r="H25" s="727">
        <v>0</v>
      </c>
      <c r="I25" s="172">
        <f t="shared" si="2"/>
        <v>0</v>
      </c>
      <c r="J25" s="57"/>
      <c r="K25" s="218"/>
      <c r="L25" s="260" t="str">
        <f>'Programe Budget 2073-74'!Q25</f>
        <v>वि</v>
      </c>
    </row>
    <row r="26" spans="1:12">
      <c r="A26" s="261"/>
      <c r="B26" s="72"/>
      <c r="C26" s="33">
        <f>'Programe Budget 2073-74'!C26</f>
        <v>18</v>
      </c>
      <c r="D26" s="400" t="str">
        <f>'Programe Budget 2073-74'!D26</f>
        <v>जिल्ला कृषि विकास कार्यालय, उदयपुर</v>
      </c>
      <c r="E26" s="34">
        <f>'Programe Budget 2073-74'!K26</f>
        <v>200</v>
      </c>
      <c r="F26" s="430">
        <f t="shared" si="0"/>
        <v>200</v>
      </c>
      <c r="G26" s="30">
        <f t="shared" si="1"/>
        <v>0.74478464551974788</v>
      </c>
      <c r="H26" s="727">
        <v>0</v>
      </c>
      <c r="I26" s="172">
        <f t="shared" si="2"/>
        <v>0</v>
      </c>
      <c r="J26" s="57"/>
      <c r="K26" s="218"/>
      <c r="L26" s="260" t="str">
        <f>'Programe Budget 2073-74'!Q26</f>
        <v>वि</v>
      </c>
    </row>
    <row r="27" spans="1:12">
      <c r="A27" s="261"/>
      <c r="B27" s="72"/>
      <c r="C27" s="33">
        <f>'Programe Budget 2073-74'!C27</f>
        <v>19</v>
      </c>
      <c r="D27" s="400" t="str">
        <f>'Programe Budget 2073-74'!D27</f>
        <v>जिल्ला कृषि विकास कार्यालय, सप्तरी</v>
      </c>
      <c r="E27" s="34">
        <f>'Programe Budget 2073-74'!K27</f>
        <v>500</v>
      </c>
      <c r="F27" s="430">
        <f t="shared" si="0"/>
        <v>500</v>
      </c>
      <c r="G27" s="30">
        <f t="shared" si="1"/>
        <v>1.8619616137993698</v>
      </c>
      <c r="H27" s="727">
        <v>52</v>
      </c>
      <c r="I27" s="172">
        <f t="shared" si="2"/>
        <v>0.96822003917567234</v>
      </c>
      <c r="J27" s="57"/>
      <c r="K27" s="218"/>
      <c r="L27" s="260" t="str">
        <f>'Programe Budget 2073-74'!Q27</f>
        <v>वि</v>
      </c>
    </row>
    <row r="28" spans="1:12">
      <c r="A28" s="261"/>
      <c r="B28" s="72"/>
      <c r="C28" s="33">
        <f>'Programe Budget 2073-74'!C28</f>
        <v>20</v>
      </c>
      <c r="D28" s="400" t="str">
        <f>'Programe Budget 2073-74'!D28</f>
        <v>जिल्ला कृषि विकास कार्यालय, सिराह</v>
      </c>
      <c r="E28" s="34">
        <f>'Programe Budget 2073-74'!K28</f>
        <v>1000</v>
      </c>
      <c r="F28" s="430">
        <f t="shared" si="0"/>
        <v>1000</v>
      </c>
      <c r="G28" s="30">
        <f t="shared" si="1"/>
        <v>3.7239232275987395</v>
      </c>
      <c r="H28" s="727">
        <v>90</v>
      </c>
      <c r="I28" s="172">
        <f t="shared" si="2"/>
        <v>3.3515309048388655</v>
      </c>
      <c r="J28" s="57"/>
      <c r="K28" s="218"/>
      <c r="L28" s="260" t="str">
        <f>'Programe Budget 2073-74'!Q28</f>
        <v>वि</v>
      </c>
    </row>
    <row r="29" spans="1:12">
      <c r="A29" s="261"/>
      <c r="B29" s="72"/>
      <c r="C29" s="33">
        <f>'Programe Budget 2073-74'!C29</f>
        <v>21</v>
      </c>
      <c r="D29" s="400" t="str">
        <f>'Programe Budget 2073-74'!D29</f>
        <v>जिल्ला कृषि विकास कार्यालय, दोलखा</v>
      </c>
      <c r="E29" s="34">
        <f>'Programe Budget 2073-74'!K29</f>
        <v>750</v>
      </c>
      <c r="F29" s="430">
        <f t="shared" si="0"/>
        <v>750</v>
      </c>
      <c r="G29" s="30">
        <f t="shared" si="1"/>
        <v>2.7929424206990547</v>
      </c>
      <c r="H29" s="727">
        <v>13.33</v>
      </c>
      <c r="I29" s="172">
        <f t="shared" si="2"/>
        <v>0.37229922467918397</v>
      </c>
      <c r="J29" s="57"/>
      <c r="K29" s="218"/>
      <c r="L29" s="260" t="str">
        <f>'Programe Budget 2073-74'!Q29</f>
        <v>का</v>
      </c>
    </row>
    <row r="30" spans="1:12">
      <c r="A30" s="261"/>
      <c r="B30" s="72"/>
      <c r="C30" s="33">
        <f>'Programe Budget 2073-74'!C30</f>
        <v>22</v>
      </c>
      <c r="D30" s="400" t="str">
        <f>'Programe Budget 2073-74'!D30</f>
        <v>जिल्ला कृषि विकास कार्यालय, रामेछाप</v>
      </c>
      <c r="E30" s="34">
        <f>'Programe Budget 2073-74'!K30</f>
        <v>200</v>
      </c>
      <c r="F30" s="430">
        <f t="shared" si="0"/>
        <v>200</v>
      </c>
      <c r="G30" s="30">
        <f t="shared" si="1"/>
        <v>0.74478464551974788</v>
      </c>
      <c r="H30" s="727">
        <v>0</v>
      </c>
      <c r="I30" s="172">
        <f t="shared" si="2"/>
        <v>0</v>
      </c>
      <c r="J30" s="57"/>
      <c r="K30" s="218"/>
      <c r="L30" s="260" t="str">
        <f>'Programe Budget 2073-74'!Q30</f>
        <v>का</v>
      </c>
    </row>
    <row r="31" spans="1:12">
      <c r="A31" s="261"/>
      <c r="B31" s="72"/>
      <c r="C31" s="33">
        <f>'Programe Budget 2073-74'!C31</f>
        <v>23</v>
      </c>
      <c r="D31" s="400" t="str">
        <f>'Programe Budget 2073-74'!D31</f>
        <v>जिल्ला कृषि विकास कार्यालय, सिन्धुली</v>
      </c>
      <c r="E31" s="34">
        <f>'Programe Budget 2073-74'!K31</f>
        <v>200</v>
      </c>
      <c r="F31" s="430">
        <f t="shared" si="0"/>
        <v>200</v>
      </c>
      <c r="G31" s="30">
        <f t="shared" si="1"/>
        <v>0.74478464551974788</v>
      </c>
      <c r="H31" s="727">
        <v>25</v>
      </c>
      <c r="I31" s="172">
        <f t="shared" si="2"/>
        <v>0.18619616137993694</v>
      </c>
      <c r="J31" s="57"/>
      <c r="K31" s="218"/>
      <c r="L31" s="260" t="str">
        <f>'Programe Budget 2073-74'!Q31</f>
        <v>का</v>
      </c>
    </row>
    <row r="32" spans="1:12">
      <c r="A32" s="261"/>
      <c r="B32" s="72"/>
      <c r="C32" s="33">
        <f>'Programe Budget 2073-74'!C32</f>
        <v>24</v>
      </c>
      <c r="D32" s="400" t="str">
        <f>'Programe Budget 2073-74'!D32</f>
        <v>जिल्ला कृषि विकास कार्यालय, धनुषा</v>
      </c>
      <c r="E32" s="34">
        <f>'Programe Budget 2073-74'!K32</f>
        <v>1000</v>
      </c>
      <c r="F32" s="430">
        <f t="shared" si="0"/>
        <v>1000</v>
      </c>
      <c r="G32" s="30">
        <f t="shared" si="1"/>
        <v>3.7239232275987395</v>
      </c>
      <c r="H32" s="727">
        <v>100</v>
      </c>
      <c r="I32" s="172">
        <f t="shared" si="2"/>
        <v>3.7239232275987395</v>
      </c>
      <c r="J32" s="57"/>
      <c r="K32" s="218"/>
      <c r="L32" s="260" t="str">
        <f>'Programe Budget 2073-74'!Q32</f>
        <v>का</v>
      </c>
    </row>
    <row r="33" spans="1:12">
      <c r="A33" s="261"/>
      <c r="B33" s="72"/>
      <c r="C33" s="33">
        <f>'Programe Budget 2073-74'!C33</f>
        <v>25</v>
      </c>
      <c r="D33" s="400" t="str">
        <f>'Programe Budget 2073-74'!D33</f>
        <v>जिल्ला कृषि विकास कार्यालय, महोत्तरी</v>
      </c>
      <c r="E33" s="34">
        <f>'Programe Budget 2073-74'!K33</f>
        <v>750</v>
      </c>
      <c r="F33" s="430">
        <f t="shared" si="0"/>
        <v>750</v>
      </c>
      <c r="G33" s="30">
        <f t="shared" si="1"/>
        <v>2.7929424206990547</v>
      </c>
      <c r="H33" s="727">
        <v>26.66</v>
      </c>
      <c r="I33" s="172">
        <f t="shared" si="2"/>
        <v>0.74459844935836794</v>
      </c>
      <c r="J33" s="57"/>
      <c r="K33" s="218"/>
      <c r="L33" s="260" t="str">
        <f>'Programe Budget 2073-74'!Q33</f>
        <v>का</v>
      </c>
    </row>
    <row r="34" spans="1:12">
      <c r="A34" s="261"/>
      <c r="B34" s="72"/>
      <c r="C34" s="33">
        <f>'Programe Budget 2073-74'!C34</f>
        <v>26</v>
      </c>
      <c r="D34" s="400" t="str">
        <f>'Programe Budget 2073-74'!D34</f>
        <v>जिल्ला कृषि विकास कार्यालय, धादिङ्ग</v>
      </c>
      <c r="E34" s="34">
        <f>'Programe Budget 2073-74'!K34</f>
        <v>200</v>
      </c>
      <c r="F34" s="430">
        <f t="shared" si="0"/>
        <v>200</v>
      </c>
      <c r="G34" s="30">
        <f t="shared" si="1"/>
        <v>0.74478464551974788</v>
      </c>
      <c r="H34" s="727">
        <v>0</v>
      </c>
      <c r="I34" s="172">
        <f t="shared" si="2"/>
        <v>0</v>
      </c>
      <c r="J34" s="57"/>
      <c r="K34" s="218"/>
      <c r="L34" s="260" t="str">
        <f>'Programe Budget 2073-74'!Q34</f>
        <v>का</v>
      </c>
    </row>
    <row r="35" spans="1:12">
      <c r="A35" s="261"/>
      <c r="B35" s="72"/>
      <c r="C35" s="33">
        <f>'Programe Budget 2073-74'!C35</f>
        <v>27</v>
      </c>
      <c r="D35" s="400" t="str">
        <f>'Programe Budget 2073-74'!D35</f>
        <v>जिल्ला कृषि विकास कार्यालय, सिन्धुपालाञ्चोक</v>
      </c>
      <c r="E35" s="34">
        <f>'Programe Budget 2073-74'!K35</f>
        <v>200</v>
      </c>
      <c r="F35" s="430">
        <f t="shared" si="0"/>
        <v>200</v>
      </c>
      <c r="G35" s="30">
        <f t="shared" si="1"/>
        <v>0.74478464551974788</v>
      </c>
      <c r="H35" s="727">
        <v>100</v>
      </c>
      <c r="I35" s="172">
        <f t="shared" si="2"/>
        <v>0.74478464551974777</v>
      </c>
      <c r="J35" s="57"/>
      <c r="K35" s="218"/>
      <c r="L35" s="260" t="str">
        <f>'Programe Budget 2073-74'!Q35</f>
        <v>का</v>
      </c>
    </row>
    <row r="36" spans="1:12">
      <c r="A36" s="261"/>
      <c r="B36" s="72"/>
      <c r="C36" s="33">
        <f>'Programe Budget 2073-74'!C36</f>
        <v>28</v>
      </c>
      <c r="D36" s="400" t="str">
        <f>'Programe Budget 2073-74'!D36</f>
        <v>जिल्ला कृषि विकास कार्यालय, काभ्रेपलाञ्चोक</v>
      </c>
      <c r="E36" s="34">
        <f>'Programe Budget 2073-74'!K36</f>
        <v>1000</v>
      </c>
      <c r="F36" s="430">
        <f t="shared" si="0"/>
        <v>1000</v>
      </c>
      <c r="G36" s="30">
        <f t="shared" si="1"/>
        <v>3.7239232275987395</v>
      </c>
      <c r="H36" s="727">
        <v>100</v>
      </c>
      <c r="I36" s="172">
        <f t="shared" si="2"/>
        <v>3.7239232275987395</v>
      </c>
      <c r="J36" s="57"/>
      <c r="K36" s="218"/>
      <c r="L36" s="260" t="str">
        <f>'Programe Budget 2073-74'!Q36</f>
        <v>का</v>
      </c>
    </row>
    <row r="37" spans="1:12">
      <c r="A37" s="261"/>
      <c r="B37" s="72"/>
      <c r="C37" s="33">
        <f>'Programe Budget 2073-74'!C37</f>
        <v>29</v>
      </c>
      <c r="D37" s="400" t="str">
        <f>'Programe Budget 2073-74'!D37</f>
        <v>जिल्ला कृषि विकास कार्यालय, काठमाण्डौं</v>
      </c>
      <c r="E37" s="34">
        <f>'Programe Budget 2073-74'!K37</f>
        <v>5000</v>
      </c>
      <c r="F37" s="430">
        <f t="shared" si="0"/>
        <v>5000</v>
      </c>
      <c r="G37" s="30">
        <f t="shared" si="1"/>
        <v>18.619616137993695</v>
      </c>
      <c r="H37" s="727">
        <v>50</v>
      </c>
      <c r="I37" s="172">
        <f t="shared" si="2"/>
        <v>9.3098080689968477</v>
      </c>
      <c r="J37" s="57"/>
      <c r="K37" s="218"/>
      <c r="L37" s="260" t="str">
        <f>'Programe Budget 2073-74'!Q37</f>
        <v>का</v>
      </c>
    </row>
    <row r="38" spans="1:12">
      <c r="A38" s="261"/>
      <c r="B38" s="72"/>
      <c r="C38" s="33">
        <f>'Programe Budget 2073-74'!C38</f>
        <v>30</v>
      </c>
      <c r="D38" s="400" t="str">
        <f>'Programe Budget 2073-74'!D38</f>
        <v>जिल्ला कृषि विकास कार्यालय, भक्तपुर</v>
      </c>
      <c r="E38" s="34">
        <f>'Programe Budget 2073-74'!K38</f>
        <v>400</v>
      </c>
      <c r="F38" s="430">
        <f t="shared" si="0"/>
        <v>400</v>
      </c>
      <c r="G38" s="30">
        <f t="shared" si="1"/>
        <v>1.4895692910394958</v>
      </c>
      <c r="H38" s="727">
        <v>76.25</v>
      </c>
      <c r="I38" s="172">
        <f t="shared" si="2"/>
        <v>1.1357965844176154</v>
      </c>
      <c r="J38" s="57"/>
      <c r="K38" s="218"/>
      <c r="L38" s="260" t="str">
        <f>'Programe Budget 2073-74'!Q38</f>
        <v>का</v>
      </c>
    </row>
    <row r="39" spans="1:12">
      <c r="A39" s="261"/>
      <c r="B39" s="72"/>
      <c r="C39" s="33">
        <f>'Programe Budget 2073-74'!C39</f>
        <v>31</v>
      </c>
      <c r="D39" s="400" t="str">
        <f>'Programe Budget 2073-74'!D39</f>
        <v>जिल्ला कृषि विकास कार्यालय, चितवन</v>
      </c>
      <c r="E39" s="34">
        <f>'Programe Budget 2073-74'!K39</f>
        <v>400</v>
      </c>
      <c r="F39" s="430">
        <f t="shared" si="0"/>
        <v>400</v>
      </c>
      <c r="G39" s="30">
        <f t="shared" si="1"/>
        <v>1.4895692910394958</v>
      </c>
      <c r="H39" s="727">
        <v>75</v>
      </c>
      <c r="I39" s="172">
        <f t="shared" si="2"/>
        <v>1.1171769682796218</v>
      </c>
      <c r="J39" s="57"/>
      <c r="K39" s="218"/>
      <c r="L39" s="260" t="str">
        <f>'Programe Budget 2073-74'!Q39</f>
        <v>का</v>
      </c>
    </row>
    <row r="40" spans="1:12">
      <c r="A40" s="261"/>
      <c r="B40" s="72"/>
      <c r="C40" s="33">
        <f>'Programe Budget 2073-74'!C40</f>
        <v>32</v>
      </c>
      <c r="D40" s="400" t="str">
        <f>'Programe Budget 2073-74'!D40</f>
        <v>जिल्ला कृषि विकास कार्यालय, मकवानपुर</v>
      </c>
      <c r="E40" s="34">
        <f>'Programe Budget 2073-74'!K40</f>
        <v>200</v>
      </c>
      <c r="F40" s="430">
        <f t="shared" si="0"/>
        <v>200</v>
      </c>
      <c r="G40" s="30">
        <f t="shared" si="1"/>
        <v>0.74478464551974788</v>
      </c>
      <c r="H40" s="727">
        <v>60.12</v>
      </c>
      <c r="I40" s="172">
        <f t="shared" si="2"/>
        <v>0.44776452888647245</v>
      </c>
      <c r="J40" s="57"/>
      <c r="K40" s="218"/>
      <c r="L40" s="260" t="str">
        <f>'Programe Budget 2073-74'!Q40</f>
        <v>का</v>
      </c>
    </row>
    <row r="41" spans="1:12">
      <c r="A41" s="261"/>
      <c r="B41" s="72"/>
      <c r="C41" s="33">
        <f>'Programe Budget 2073-74'!C41</f>
        <v>33</v>
      </c>
      <c r="D41" s="400" t="str">
        <f>'Programe Budget 2073-74'!D41</f>
        <v>जिल्ला कृषि विकास कार्यालय, गोरखा</v>
      </c>
      <c r="E41" s="34">
        <f>'Programe Budget 2073-74'!K41</f>
        <v>500</v>
      </c>
      <c r="F41" s="430">
        <f t="shared" si="0"/>
        <v>500</v>
      </c>
      <c r="G41" s="30">
        <f t="shared" si="1"/>
        <v>1.8619616137993698</v>
      </c>
      <c r="H41" s="727">
        <v>20</v>
      </c>
      <c r="I41" s="172">
        <f t="shared" si="2"/>
        <v>0.37239232275987399</v>
      </c>
      <c r="J41" s="57"/>
      <c r="K41" s="218"/>
      <c r="L41" s="260" t="str">
        <f>'Programe Budget 2073-74'!Q41</f>
        <v>का</v>
      </c>
    </row>
    <row r="42" spans="1:12">
      <c r="A42" s="261"/>
      <c r="B42" s="72"/>
      <c r="C42" s="33">
        <f>'Programe Budget 2073-74'!C42</f>
        <v>34</v>
      </c>
      <c r="D42" s="400" t="str">
        <f>'Programe Budget 2073-74'!D42</f>
        <v>जिल्ला कृषि विकास कार्यालय, लमजुङ्ग</v>
      </c>
      <c r="E42" s="34">
        <f>'Programe Budget 2073-74'!K42</f>
        <v>400</v>
      </c>
      <c r="F42" s="430">
        <f t="shared" si="0"/>
        <v>400</v>
      </c>
      <c r="G42" s="30">
        <f t="shared" si="1"/>
        <v>1.4895692910394958</v>
      </c>
      <c r="H42" s="727">
        <v>25</v>
      </c>
      <c r="I42" s="172">
        <f t="shared" si="2"/>
        <v>0.37239232275987388</v>
      </c>
      <c r="J42" s="57"/>
      <c r="K42" s="218"/>
      <c r="L42" s="260" t="str">
        <f>'Programe Budget 2073-74'!Q42</f>
        <v>का</v>
      </c>
    </row>
    <row r="43" spans="1:12">
      <c r="A43" s="261"/>
      <c r="B43" s="72"/>
      <c r="C43" s="33">
        <f>'Programe Budget 2073-74'!C43</f>
        <v>35</v>
      </c>
      <c r="D43" s="400" t="str">
        <f>'Programe Budget 2073-74'!D43</f>
        <v>जिल्ला कृषि विकास कार्यालय, कास्की</v>
      </c>
      <c r="E43" s="34">
        <f>'Programe Budget 2073-74'!K43</f>
        <v>1000</v>
      </c>
      <c r="F43" s="430">
        <f t="shared" si="0"/>
        <v>1000</v>
      </c>
      <c r="G43" s="30">
        <f t="shared" si="1"/>
        <v>3.7239232275987395</v>
      </c>
      <c r="H43" s="727">
        <v>90.75</v>
      </c>
      <c r="I43" s="172">
        <f t="shared" si="2"/>
        <v>3.3794603290458558</v>
      </c>
      <c r="J43" s="57"/>
      <c r="K43" s="218"/>
      <c r="L43" s="260" t="str">
        <f>'Programe Budget 2073-74'!Q43</f>
        <v>का</v>
      </c>
    </row>
    <row r="44" spans="1:12" ht="20.25" customHeight="1">
      <c r="A44" s="261"/>
      <c r="B44" s="72"/>
      <c r="C44" s="33">
        <f>'Programe Budget 2073-74'!C44</f>
        <v>36</v>
      </c>
      <c r="D44" s="400" t="str">
        <f>'Programe Budget 2073-74'!D44</f>
        <v>जिल्ला कृषि विकास कार्यालय, स्याङ्गजा</v>
      </c>
      <c r="E44" s="34">
        <f>'Programe Budget 2073-74'!K44</f>
        <v>400</v>
      </c>
      <c r="F44" s="430">
        <f t="shared" si="0"/>
        <v>400</v>
      </c>
      <c r="G44" s="30">
        <f t="shared" si="1"/>
        <v>1.4895692910394958</v>
      </c>
      <c r="H44" s="727">
        <v>0</v>
      </c>
      <c r="I44" s="172">
        <f t="shared" si="2"/>
        <v>0</v>
      </c>
      <c r="J44" s="57"/>
      <c r="K44" s="218"/>
      <c r="L44" s="260" t="str">
        <f>'Programe Budget 2073-74'!Q44</f>
        <v>का</v>
      </c>
    </row>
    <row r="45" spans="1:12" ht="20.25" customHeight="1">
      <c r="A45" s="261"/>
      <c r="B45" s="72"/>
      <c r="C45" s="33">
        <f>'Programe Budget 2073-74'!C45</f>
        <v>37</v>
      </c>
      <c r="D45" s="400" t="str">
        <f>'Programe Budget 2073-74'!D45</f>
        <v>जिल्ला कृषि विकास कार्यालय, पर्वत</v>
      </c>
      <c r="E45" s="34">
        <f>'Programe Budget 2073-74'!K45</f>
        <v>200</v>
      </c>
      <c r="F45" s="430">
        <f t="shared" si="0"/>
        <v>200</v>
      </c>
      <c r="G45" s="30">
        <f t="shared" si="1"/>
        <v>0.74478464551974788</v>
      </c>
      <c r="H45" s="727">
        <v>100</v>
      </c>
      <c r="I45" s="172">
        <f t="shared" si="2"/>
        <v>0.74478464551974777</v>
      </c>
      <c r="J45" s="57"/>
      <c r="K45" s="218"/>
      <c r="L45" s="260" t="str">
        <f>'Programe Budget 2073-74'!Q45</f>
        <v>का</v>
      </c>
    </row>
    <row r="46" spans="1:12" ht="20.25" customHeight="1">
      <c r="A46" s="261"/>
      <c r="B46" s="72"/>
      <c r="C46" s="33">
        <f>'Programe Budget 2073-74'!C46</f>
        <v>38</v>
      </c>
      <c r="D46" s="400" t="str">
        <f>'Programe Budget 2073-74'!D46</f>
        <v>जिल्ला कृषि विकास कार्यालय, मुस्ताड</v>
      </c>
      <c r="E46" s="34">
        <f>'Programe Budget 2073-74'!K46</f>
        <v>100</v>
      </c>
      <c r="F46" s="430">
        <f t="shared" si="0"/>
        <v>100</v>
      </c>
      <c r="G46" s="30">
        <f t="shared" si="1"/>
        <v>0.37239232275987394</v>
      </c>
      <c r="H46" s="727">
        <v>100</v>
      </c>
      <c r="I46" s="172">
        <f t="shared" si="2"/>
        <v>0.37239232275987388</v>
      </c>
      <c r="J46" s="57"/>
      <c r="K46" s="218"/>
      <c r="L46" s="260" t="str">
        <f>'Programe Budget 2073-74'!Q46</f>
        <v>का</v>
      </c>
    </row>
    <row r="47" spans="1:12" ht="20.25" customHeight="1">
      <c r="A47" s="261"/>
      <c r="B47" s="72"/>
      <c r="C47" s="33">
        <f>'Programe Budget 2073-74'!C47</f>
        <v>39</v>
      </c>
      <c r="D47" s="400" t="str">
        <f>'Programe Budget 2073-74'!D47</f>
        <v>जिल्ला कृषि विकास कार्यालय, अर्घाखाँची</v>
      </c>
      <c r="E47" s="34">
        <f>'Programe Budget 2073-74'!K47</f>
        <v>100</v>
      </c>
      <c r="F47" s="430">
        <f t="shared" si="0"/>
        <v>100</v>
      </c>
      <c r="G47" s="30">
        <f t="shared" si="1"/>
        <v>0.37239232275987394</v>
      </c>
      <c r="H47" s="727">
        <v>0</v>
      </c>
      <c r="I47" s="172">
        <f t="shared" si="2"/>
        <v>0</v>
      </c>
      <c r="J47" s="57"/>
      <c r="K47" s="218"/>
      <c r="L47" s="260" t="str">
        <f>'Programe Budget 2073-74'!Q47</f>
        <v>का</v>
      </c>
    </row>
    <row r="48" spans="1:12" ht="20.25" customHeight="1">
      <c r="A48" s="261"/>
      <c r="B48" s="72"/>
      <c r="C48" s="33">
        <f>'Programe Budget 2073-74'!C48</f>
        <v>40</v>
      </c>
      <c r="D48" s="400" t="str">
        <f>'Programe Budget 2073-74'!D48</f>
        <v>जिल्ला कृषि विकास कार्यालय, पाल्पा</v>
      </c>
      <c r="E48" s="34">
        <f>'Programe Budget 2073-74'!K48</f>
        <v>200</v>
      </c>
      <c r="F48" s="430">
        <f t="shared" si="0"/>
        <v>200</v>
      </c>
      <c r="G48" s="30">
        <f t="shared" si="1"/>
        <v>0.74478464551974788</v>
      </c>
      <c r="H48" s="727">
        <v>0</v>
      </c>
      <c r="I48" s="172">
        <f t="shared" si="2"/>
        <v>0</v>
      </c>
      <c r="J48" s="57"/>
      <c r="K48" s="218"/>
      <c r="L48" s="260" t="str">
        <f>'Programe Budget 2073-74'!Q48</f>
        <v>का</v>
      </c>
    </row>
    <row r="49" spans="1:12" ht="20.25" customHeight="1">
      <c r="A49" s="261"/>
      <c r="B49" s="72"/>
      <c r="C49" s="33">
        <f>'Programe Budget 2073-74'!C49</f>
        <v>41</v>
      </c>
      <c r="D49" s="400" t="str">
        <f>'Programe Budget 2073-74'!D49</f>
        <v>जिल्ला कृषि विकास कार्यालय, नवलपरासी</v>
      </c>
      <c r="E49" s="34">
        <f>'Programe Budget 2073-74'!K49</f>
        <v>400</v>
      </c>
      <c r="F49" s="430">
        <f t="shared" si="0"/>
        <v>400</v>
      </c>
      <c r="G49" s="30">
        <f t="shared" si="1"/>
        <v>1.4895692910394958</v>
      </c>
      <c r="H49" s="727">
        <v>61.25</v>
      </c>
      <c r="I49" s="172">
        <f t="shared" si="2"/>
        <v>0.9123611907616912</v>
      </c>
      <c r="J49" s="57"/>
      <c r="K49" s="218"/>
      <c r="L49" s="260" t="str">
        <f>'Programe Budget 2073-74'!Q49</f>
        <v>का</v>
      </c>
    </row>
    <row r="50" spans="1:12" ht="20.25" customHeight="1">
      <c r="A50" s="261"/>
      <c r="B50" s="72"/>
      <c r="C50" s="33">
        <f>'Programe Budget 2073-74'!C50</f>
        <v>42</v>
      </c>
      <c r="D50" s="400" t="str">
        <f>'Programe Budget 2073-74'!D50</f>
        <v>जिल्ला कृषि विकास कार्यालय, रूपन्देही</v>
      </c>
      <c r="E50" s="34">
        <f>'Programe Budget 2073-74'!K50</f>
        <v>400</v>
      </c>
      <c r="F50" s="430">
        <f t="shared" si="0"/>
        <v>400</v>
      </c>
      <c r="G50" s="30">
        <f t="shared" si="1"/>
        <v>1.4895692910394958</v>
      </c>
      <c r="H50" s="727">
        <v>100</v>
      </c>
      <c r="I50" s="172">
        <f t="shared" si="2"/>
        <v>1.4895692910394955</v>
      </c>
      <c r="J50" s="57"/>
      <c r="K50" s="218"/>
      <c r="L50" s="260" t="str">
        <f>'Programe Budget 2073-74'!Q50</f>
        <v>का</v>
      </c>
    </row>
    <row r="51" spans="1:12" ht="20.25" customHeight="1">
      <c r="A51" s="261"/>
      <c r="B51" s="72"/>
      <c r="C51" s="33">
        <f>'Programe Budget 2073-74'!C51</f>
        <v>43</v>
      </c>
      <c r="D51" s="400" t="str">
        <f>'Programe Budget 2073-74'!D51</f>
        <v>जिल्ला कृषि विकास कार्यालय, कपिलबस्तु</v>
      </c>
      <c r="E51" s="34">
        <f>'Programe Budget 2073-74'!K51</f>
        <v>400</v>
      </c>
      <c r="F51" s="430">
        <f t="shared" si="0"/>
        <v>400</v>
      </c>
      <c r="G51" s="30">
        <f t="shared" si="1"/>
        <v>1.4895692910394958</v>
      </c>
      <c r="H51" s="727">
        <v>0</v>
      </c>
      <c r="I51" s="172">
        <f t="shared" si="2"/>
        <v>0</v>
      </c>
      <c r="J51" s="57"/>
      <c r="K51" s="218"/>
      <c r="L51" s="260" t="str">
        <f>'Programe Budget 2073-74'!Q51</f>
        <v>प</v>
      </c>
    </row>
    <row r="52" spans="1:12" ht="20.25" customHeight="1">
      <c r="A52" s="261"/>
      <c r="B52" s="72"/>
      <c r="C52" s="33">
        <f>'Programe Budget 2073-74'!C52</f>
        <v>44</v>
      </c>
      <c r="D52" s="400" t="str">
        <f>'Programe Budget 2073-74'!D52</f>
        <v>जिल्ला कृषि विकास कार्यालय, रूकुम</v>
      </c>
      <c r="E52" s="34">
        <f>'Programe Budget 2073-74'!K52</f>
        <v>100</v>
      </c>
      <c r="F52" s="430">
        <f t="shared" si="0"/>
        <v>100</v>
      </c>
      <c r="G52" s="30">
        <f t="shared" si="1"/>
        <v>0.37239232275987394</v>
      </c>
      <c r="H52" s="727">
        <v>0</v>
      </c>
      <c r="I52" s="172">
        <f t="shared" si="2"/>
        <v>0</v>
      </c>
      <c r="J52" s="57"/>
      <c r="K52" s="218"/>
      <c r="L52" s="260" t="str">
        <f>'Programe Budget 2073-74'!Q52</f>
        <v>प</v>
      </c>
    </row>
    <row r="53" spans="1:12" ht="20.25" customHeight="1">
      <c r="A53" s="261"/>
      <c r="B53" s="72"/>
      <c r="C53" s="33">
        <f>'Programe Budget 2073-74'!C53</f>
        <v>45</v>
      </c>
      <c r="D53" s="400" t="str">
        <f>'Programe Budget 2073-74'!D53</f>
        <v>जिल्ला कृषि विकास कार्यालय, प्यूठान</v>
      </c>
      <c r="E53" s="34">
        <f>'Programe Budget 2073-74'!K53</f>
        <v>400</v>
      </c>
      <c r="F53" s="430">
        <f t="shared" si="0"/>
        <v>400</v>
      </c>
      <c r="G53" s="30">
        <f t="shared" si="1"/>
        <v>1.4895692910394958</v>
      </c>
      <c r="H53" s="727">
        <v>0</v>
      </c>
      <c r="I53" s="172">
        <f t="shared" si="2"/>
        <v>0</v>
      </c>
      <c r="J53" s="57"/>
      <c r="K53" s="218"/>
      <c r="L53" s="260" t="str">
        <f>'Programe Budget 2073-74'!Q53</f>
        <v>प</v>
      </c>
    </row>
    <row r="54" spans="1:12" ht="20.25" customHeight="1">
      <c r="A54" s="261"/>
      <c r="B54" s="72"/>
      <c r="C54" s="33">
        <f>'Programe Budget 2073-74'!C54</f>
        <v>46</v>
      </c>
      <c r="D54" s="400" t="str">
        <f>'Programe Budget 2073-74'!D54</f>
        <v>जिल्ला कृषि विकास कार्यालय, दाङ्ग</v>
      </c>
      <c r="E54" s="34">
        <f>'Programe Budget 2073-74'!K54</f>
        <v>1000</v>
      </c>
      <c r="F54" s="430">
        <f t="shared" si="0"/>
        <v>1000</v>
      </c>
      <c r="G54" s="30">
        <f t="shared" si="1"/>
        <v>3.7239232275987395</v>
      </c>
      <c r="H54" s="727">
        <v>0</v>
      </c>
      <c r="I54" s="172">
        <f t="shared" si="2"/>
        <v>0</v>
      </c>
      <c r="J54" s="57"/>
      <c r="K54" s="218"/>
      <c r="L54" s="260" t="str">
        <f>'Programe Budget 2073-74'!Q54</f>
        <v>प</v>
      </c>
    </row>
    <row r="55" spans="1:12" ht="20.25" customHeight="1">
      <c r="A55" s="261"/>
      <c r="B55" s="72"/>
      <c r="C55" s="33">
        <f>'Programe Budget 2073-74'!C55</f>
        <v>47</v>
      </c>
      <c r="D55" s="400" t="str">
        <f>'Programe Budget 2073-74'!D55</f>
        <v>जिल्ला कृषि विकास कार्यालय, दैलेख</v>
      </c>
      <c r="E55" s="34">
        <f>'Programe Budget 2073-74'!K55</f>
        <v>400</v>
      </c>
      <c r="F55" s="430">
        <f t="shared" si="0"/>
        <v>400</v>
      </c>
      <c r="G55" s="30">
        <f t="shared" si="1"/>
        <v>1.4895692910394958</v>
      </c>
      <c r="H55" s="727">
        <v>0</v>
      </c>
      <c r="I55" s="172">
        <f t="shared" si="2"/>
        <v>0</v>
      </c>
      <c r="J55" s="57"/>
      <c r="K55" s="218"/>
      <c r="L55" s="260" t="str">
        <f>'Programe Budget 2073-74'!Q55</f>
        <v>प</v>
      </c>
    </row>
    <row r="56" spans="1:12" ht="20.25" customHeight="1">
      <c r="A56" s="261"/>
      <c r="B56" s="72"/>
      <c r="C56" s="33">
        <f>'Programe Budget 2073-74'!C56</f>
        <v>48</v>
      </c>
      <c r="D56" s="400" t="str">
        <f>'Programe Budget 2073-74'!D56</f>
        <v>जिल्ला कृषि विकास कार्यालय, सर्ुर्खेत</v>
      </c>
      <c r="E56" s="34">
        <f>'Programe Budget 2073-74'!K56</f>
        <v>500</v>
      </c>
      <c r="F56" s="430">
        <f t="shared" si="0"/>
        <v>500</v>
      </c>
      <c r="G56" s="30">
        <f t="shared" si="1"/>
        <v>1.8619616137993698</v>
      </c>
      <c r="H56" s="727">
        <v>0</v>
      </c>
      <c r="I56" s="172">
        <f t="shared" si="2"/>
        <v>0</v>
      </c>
      <c r="J56" s="57"/>
      <c r="K56" s="218"/>
      <c r="L56" s="260" t="str">
        <f>'Programe Budget 2073-74'!Q56</f>
        <v>प</v>
      </c>
    </row>
    <row r="57" spans="1:12" ht="20.25" customHeight="1">
      <c r="A57" s="276"/>
      <c r="B57" s="208"/>
      <c r="C57" s="33">
        <f>'Programe Budget 2073-74'!C57</f>
        <v>49</v>
      </c>
      <c r="D57" s="400" t="str">
        <f>'Programe Budget 2073-74'!D57</f>
        <v>जिल्ला कृषि विकास कार्यालय, बाँके</v>
      </c>
      <c r="E57" s="34">
        <f>'Programe Budget 2073-74'!K57</f>
        <v>400</v>
      </c>
      <c r="F57" s="430">
        <f t="shared" si="0"/>
        <v>400</v>
      </c>
      <c r="G57" s="30">
        <f t="shared" si="1"/>
        <v>1.4895692910394958</v>
      </c>
      <c r="H57" s="727">
        <v>17.25</v>
      </c>
      <c r="I57" s="172">
        <f t="shared" si="2"/>
        <v>0.25695070270431303</v>
      </c>
      <c r="J57" s="89"/>
      <c r="K57" s="368"/>
      <c r="L57" s="260" t="str">
        <f>'Programe Budget 2073-74'!Q57</f>
        <v>प</v>
      </c>
    </row>
    <row r="58" spans="1:12" ht="20.25" customHeight="1">
      <c r="A58" s="261"/>
      <c r="B58" s="72"/>
      <c r="C58" s="33">
        <f>'Programe Budget 2073-74'!C58</f>
        <v>50</v>
      </c>
      <c r="D58" s="400" t="str">
        <f>'Programe Budget 2073-74'!D58</f>
        <v>जिल्ला कृषि विकास कार्यालय, जुम्ला</v>
      </c>
      <c r="E58" s="34">
        <f>'Programe Budget 2073-74'!K58</f>
        <v>1000</v>
      </c>
      <c r="F58" s="430">
        <f t="shared" si="0"/>
        <v>1000</v>
      </c>
      <c r="G58" s="30">
        <f t="shared" si="1"/>
        <v>3.7239232275987395</v>
      </c>
      <c r="H58" s="727">
        <v>0</v>
      </c>
      <c r="I58" s="172">
        <f t="shared" si="2"/>
        <v>0</v>
      </c>
      <c r="J58" s="57"/>
      <c r="K58" s="218"/>
      <c r="L58" s="260" t="str">
        <f>'Programe Budget 2073-74'!Q58</f>
        <v>प</v>
      </c>
    </row>
    <row r="59" spans="1:12" ht="20.25" customHeight="1">
      <c r="A59" s="261"/>
      <c r="B59" s="72"/>
      <c r="C59" s="33">
        <f>'Programe Budget 2073-74'!C59</f>
        <v>51</v>
      </c>
      <c r="D59" s="400" t="str">
        <f>'Programe Budget 2073-74'!D59</f>
        <v xml:space="preserve">जिल्ला कृषि विकास कार्यालय, बझाङ्ग </v>
      </c>
      <c r="E59" s="34">
        <f>'Programe Budget 2073-74'!K59</f>
        <v>200</v>
      </c>
      <c r="F59" s="430">
        <f t="shared" si="0"/>
        <v>200</v>
      </c>
      <c r="G59" s="30">
        <f t="shared" si="1"/>
        <v>0.74478464551974788</v>
      </c>
      <c r="H59" s="727">
        <v>0</v>
      </c>
      <c r="I59" s="172">
        <f t="shared" si="2"/>
        <v>0</v>
      </c>
      <c r="J59" s="57"/>
      <c r="K59" s="218"/>
      <c r="L59" s="260" t="str">
        <f>'Programe Budget 2073-74'!Q59</f>
        <v>प</v>
      </c>
    </row>
    <row r="60" spans="1:12" ht="20.25" customHeight="1">
      <c r="A60" s="261"/>
      <c r="B60" s="72"/>
      <c r="C60" s="33">
        <f>'Programe Budget 2073-74'!C60</f>
        <v>52</v>
      </c>
      <c r="D60" s="400" t="str">
        <f>'Programe Budget 2073-74'!D60</f>
        <v>जिल्ला कृषि विकास कार्यालय, बाजुरा</v>
      </c>
      <c r="E60" s="34">
        <f>'Programe Budget 2073-74'!K60</f>
        <v>100</v>
      </c>
      <c r="F60" s="430">
        <f t="shared" si="0"/>
        <v>100</v>
      </c>
      <c r="G60" s="30">
        <f t="shared" si="1"/>
        <v>0.37239232275987394</v>
      </c>
      <c r="H60" s="727">
        <v>0</v>
      </c>
      <c r="I60" s="172">
        <f t="shared" si="2"/>
        <v>0</v>
      </c>
      <c r="J60" s="57"/>
      <c r="K60" s="218"/>
      <c r="L60" s="260" t="str">
        <f>'Programe Budget 2073-74'!Q60</f>
        <v>प</v>
      </c>
    </row>
    <row r="61" spans="1:12" ht="20.25" customHeight="1">
      <c r="A61" s="261"/>
      <c r="B61" s="72"/>
      <c r="C61" s="33">
        <f>'Programe Budget 2073-74'!C61</f>
        <v>53</v>
      </c>
      <c r="D61" s="400" t="str">
        <f>'Programe Budget 2073-74'!D61</f>
        <v>जिल्ला कृषि विकास कार्यालय, अछाम</v>
      </c>
      <c r="E61" s="34">
        <f>'Programe Budget 2073-74'!K61</f>
        <v>200</v>
      </c>
      <c r="F61" s="430">
        <f t="shared" si="0"/>
        <v>200</v>
      </c>
      <c r="G61" s="30">
        <f t="shared" si="1"/>
        <v>0.74478464551974788</v>
      </c>
      <c r="H61" s="727">
        <v>0</v>
      </c>
      <c r="I61" s="172">
        <f t="shared" si="2"/>
        <v>0</v>
      </c>
      <c r="J61" s="57"/>
      <c r="K61" s="218"/>
      <c r="L61" s="260" t="str">
        <f>'Programe Budget 2073-74'!Q61</f>
        <v>प</v>
      </c>
    </row>
    <row r="62" spans="1:12" ht="20.25" customHeight="1">
      <c r="A62" s="261"/>
      <c r="B62" s="72"/>
      <c r="C62" s="33">
        <f>'Programe Budget 2073-74'!C62</f>
        <v>54</v>
      </c>
      <c r="D62" s="400" t="str">
        <f>'Programe Budget 2073-74'!D62</f>
        <v>जिल्ला कृषि विकास कार्यालय, कैलाली</v>
      </c>
      <c r="E62" s="34">
        <f>'Programe Budget 2073-74'!K62</f>
        <v>1000</v>
      </c>
      <c r="F62" s="430">
        <f t="shared" si="0"/>
        <v>1000</v>
      </c>
      <c r="G62" s="30">
        <f t="shared" si="1"/>
        <v>3.7239232275987395</v>
      </c>
      <c r="H62" s="727">
        <v>0</v>
      </c>
      <c r="I62" s="172">
        <f t="shared" si="2"/>
        <v>0</v>
      </c>
      <c r="J62" s="57"/>
      <c r="K62" s="218"/>
      <c r="L62" s="260" t="str">
        <f>'Programe Budget 2073-74'!Q62</f>
        <v>प</v>
      </c>
    </row>
    <row r="63" spans="1:12" ht="20.25" customHeight="1">
      <c r="A63" s="261"/>
      <c r="B63" s="72"/>
      <c r="C63" s="33">
        <f>'Programe Budget 2073-74'!C63</f>
        <v>55</v>
      </c>
      <c r="D63" s="400" t="str">
        <f>'Programe Budget 2073-74'!D63</f>
        <v>जिल्ला कृषि विकास कार्यालय, दार्चुला</v>
      </c>
      <c r="E63" s="34">
        <f>'Programe Budget 2073-74'!K63</f>
        <v>100</v>
      </c>
      <c r="F63" s="430">
        <f t="shared" si="0"/>
        <v>100</v>
      </c>
      <c r="G63" s="30">
        <f t="shared" si="1"/>
        <v>0.37239232275987394</v>
      </c>
      <c r="H63" s="727">
        <v>0</v>
      </c>
      <c r="I63" s="172">
        <f t="shared" si="2"/>
        <v>0</v>
      </c>
      <c r="J63" s="57"/>
      <c r="K63" s="218"/>
      <c r="L63" s="260" t="str">
        <f>'Programe Budget 2073-74'!Q63</f>
        <v>प</v>
      </c>
    </row>
    <row r="64" spans="1:12" ht="20.25" customHeight="1">
      <c r="A64" s="261"/>
      <c r="B64" s="72"/>
      <c r="C64" s="33">
        <f>'Programe Budget 2073-74'!C67</f>
        <v>59</v>
      </c>
      <c r="D64" s="400" t="str">
        <f>'Programe Budget 2073-74'!D64</f>
        <v>जिल्ला कृषि विकास कार्यालय, बैतडी</v>
      </c>
      <c r="E64" s="34">
        <f>'Programe Budget 2073-74'!K64</f>
        <v>400</v>
      </c>
      <c r="F64" s="430">
        <f t="shared" si="0"/>
        <v>400</v>
      </c>
      <c r="G64" s="30">
        <f t="shared" si="1"/>
        <v>1.4895692910394958</v>
      </c>
      <c r="H64" s="727">
        <v>100</v>
      </c>
      <c r="I64" s="172">
        <f t="shared" si="2"/>
        <v>1.4895692910394955</v>
      </c>
      <c r="J64" s="57"/>
      <c r="K64" s="218"/>
      <c r="L64" s="260" t="str">
        <f>'Programe Budget 2073-74'!Q67</f>
        <v>प</v>
      </c>
    </row>
    <row r="65" spans="1:12" ht="20.25" customHeight="1">
      <c r="A65" s="261"/>
      <c r="B65" s="72"/>
      <c r="C65" s="33">
        <f>'Programe Budget 2073-74'!C65</f>
        <v>57</v>
      </c>
      <c r="D65" s="400" t="str">
        <f>'Programe Budget 2073-74'!D65</f>
        <v>जिल्ला कृषि विकास कार्यालय, वारा</v>
      </c>
      <c r="E65" s="34">
        <f>'Programe Budget 2073-74'!K65</f>
        <v>500</v>
      </c>
      <c r="F65" s="430">
        <f>E65</f>
        <v>500</v>
      </c>
      <c r="G65" s="30">
        <f t="shared" si="1"/>
        <v>1.8619616137993698</v>
      </c>
      <c r="H65" s="727">
        <v>3.7</v>
      </c>
      <c r="I65" s="172">
        <f t="shared" si="2"/>
        <v>6.889257971057669E-2</v>
      </c>
      <c r="J65" s="57"/>
      <c r="K65" s="218"/>
      <c r="L65" s="260"/>
    </row>
    <row r="66" spans="1:12" ht="20.25" customHeight="1">
      <c r="A66" s="261"/>
      <c r="B66" s="72"/>
      <c r="C66" s="33">
        <f>'Programe Budget 2073-74'!C66</f>
        <v>58</v>
      </c>
      <c r="D66" s="400" t="str">
        <f>'Programe Budget 2073-74'!D66</f>
        <v>जिल्ला कृषि विकास कार्यालय, पर्सा</v>
      </c>
      <c r="E66" s="34">
        <f>'Programe Budget 2073-74'!K66</f>
        <v>500</v>
      </c>
      <c r="F66" s="430">
        <f>E66</f>
        <v>500</v>
      </c>
      <c r="G66" s="30">
        <f t="shared" si="1"/>
        <v>1.8619616137993698</v>
      </c>
      <c r="H66" s="727">
        <v>0</v>
      </c>
      <c r="I66" s="172">
        <f t="shared" si="2"/>
        <v>0</v>
      </c>
      <c r="J66" s="57"/>
      <c r="K66" s="218"/>
      <c r="L66" s="260"/>
    </row>
    <row r="67" spans="1:12" ht="20.25" customHeight="1">
      <c r="A67" s="261"/>
      <c r="B67" s="72"/>
      <c r="C67" s="33">
        <f>'Programe Budget 2073-74'!C67</f>
        <v>59</v>
      </c>
      <c r="D67" s="400" t="str">
        <f>'Programe Budget 2073-74'!D67</f>
        <v>जिल्ला कृषि विकास कार्यालय, कन्चनपुर</v>
      </c>
      <c r="E67" s="34">
        <f>'Programe Budget 2073-74'!K67</f>
        <v>1500</v>
      </c>
      <c r="F67" s="430">
        <f>E67</f>
        <v>1500</v>
      </c>
      <c r="G67" s="30">
        <f t="shared" si="1"/>
        <v>5.5858848413981095</v>
      </c>
      <c r="H67" s="727">
        <v>0</v>
      </c>
      <c r="I67" s="172">
        <f t="shared" si="2"/>
        <v>0</v>
      </c>
      <c r="J67" s="57"/>
      <c r="K67" s="218"/>
      <c r="L67" s="260"/>
    </row>
    <row r="68" spans="1:12" ht="20.25" customHeight="1">
      <c r="A68" s="261"/>
      <c r="B68" s="72"/>
      <c r="C68" s="33">
        <f>'Programe Budget 2073-74'!C68</f>
        <v>59</v>
      </c>
      <c r="D68" s="401" t="str">
        <f>'Programe Budget 2073-74'!D68</f>
        <v>विशेष कृषि उत्पादन कार्यक्रमको जम्मा</v>
      </c>
      <c r="E68" s="59">
        <f>SUM(E9:E64)</f>
        <v>26853.4</v>
      </c>
      <c r="F68" s="59">
        <f>SUM(F9:F64)</f>
        <v>26853.4</v>
      </c>
      <c r="G68" s="429">
        <f>SUM(G9:G64)</f>
        <v>100.00000000000007</v>
      </c>
      <c r="H68" s="727"/>
      <c r="I68" s="59">
        <f>SUM(I9:I64)</f>
        <v>44.553631942323868</v>
      </c>
      <c r="J68" s="57" t="s">
        <v>749</v>
      </c>
      <c r="K68" s="218"/>
      <c r="L68" s="260">
        <f>'Programe Budget 2073-74'!Q68</f>
        <v>0</v>
      </c>
    </row>
    <row r="69" spans="1:12">
      <c r="A69" s="276"/>
      <c r="B69" s="208"/>
      <c r="C69" s="54"/>
      <c r="D69" s="402" t="s">
        <v>321</v>
      </c>
      <c r="E69" s="59" t="e">
        <f>E692</f>
        <v>#REF!</v>
      </c>
      <c r="F69" s="431">
        <f>F692</f>
        <v>2016521.8999999997</v>
      </c>
      <c r="G69" s="89">
        <f>F68*100/F69</f>
        <v>1.3316691477538629</v>
      </c>
      <c r="H69" s="727"/>
      <c r="I69" s="89">
        <f>I68*G69/100</f>
        <v>0.59330697077973715</v>
      </c>
      <c r="J69" s="89">
        <f>I69</f>
        <v>0.59330697077973715</v>
      </c>
      <c r="K69" s="368"/>
      <c r="L69" s="272"/>
    </row>
    <row r="70" spans="1:12">
      <c r="A70" s="1">
        <f>'Programe Budget 2073-74'!A69</f>
        <v>2</v>
      </c>
      <c r="B70" s="1" t="str">
        <f>'Programe Budget 2073-74'!B69</f>
        <v>312104-3/4</v>
      </c>
      <c r="C70" s="358">
        <f>'Programe Budget 2073-74'!C69</f>
        <v>2</v>
      </c>
      <c r="D70" s="392" t="str">
        <f>'Programe Budget 2073-74'!D69</f>
        <v>साना तथा मझौला कृषक आयस्तर बृद्धि आयोजना (१३)</v>
      </c>
      <c r="F70" s="432"/>
      <c r="G70" s="35"/>
      <c r="H70" s="727"/>
      <c r="I70" s="193"/>
      <c r="J70" s="362"/>
      <c r="K70" s="33"/>
      <c r="L70" s="25" t="str">
        <f>'Programe Budget 2073-74'!Q69</f>
        <v>ना</v>
      </c>
    </row>
    <row r="71" spans="1:12">
      <c r="A71" s="74"/>
      <c r="B71" s="63"/>
      <c r="C71" s="109">
        <f>'Programe Budget 2073-74'!C70</f>
        <v>1</v>
      </c>
      <c r="D71" s="403" t="str">
        <f>'Programe Budget 2073-74'!D70</f>
        <v>साना तथा मझौला कृषक आयस्तर वृद्धि आयोजना</v>
      </c>
      <c r="E71" s="34">
        <f>'Programe Budget 2073-74'!K70</f>
        <v>248073.80000000002</v>
      </c>
      <c r="F71" s="433">
        <f t="shared" ref="F71:F83" si="3">E71</f>
        <v>248073.80000000002</v>
      </c>
      <c r="G71" s="90">
        <f t="shared" ref="G71:G83" si="4">F71/$F$84*100</f>
        <v>99.12999348653949</v>
      </c>
      <c r="H71" s="727">
        <v>87.7</v>
      </c>
      <c r="I71" s="90">
        <f>H71*G71/100</f>
        <v>86.937004287695146</v>
      </c>
      <c r="J71" s="91"/>
      <c r="K71" s="369"/>
      <c r="L71" s="74" t="str">
        <f>'Programe Budget 2073-74'!Q70</f>
        <v>नि</v>
      </c>
    </row>
    <row r="72" spans="1:12" s="106" customFormat="1" ht="24" customHeight="1">
      <c r="A72" s="25"/>
      <c r="B72" s="72"/>
      <c r="C72" s="33">
        <f>'Programe Budget 2073-74'!C71</f>
        <v>2</v>
      </c>
      <c r="D72" s="404" t="str">
        <f>'Programe Budget 2073-74'!D71</f>
        <v>क्षेत्रीय कृषि निर्देशनालय, सुर्खेत</v>
      </c>
      <c r="E72" s="34">
        <f>'Programe Budget 2073-74'!K71</f>
        <v>198.10000000000002</v>
      </c>
      <c r="F72" s="434">
        <f t="shared" si="3"/>
        <v>198.10000000000002</v>
      </c>
      <c r="G72" s="34">
        <f t="shared" si="4"/>
        <v>7.9160522835073563E-2</v>
      </c>
      <c r="H72" s="727">
        <v>100</v>
      </c>
      <c r="I72" s="34">
        <f t="shared" ref="I72:I83" si="5">H72*G72/100</f>
        <v>7.9160522835073563E-2</v>
      </c>
      <c r="J72" s="57"/>
      <c r="K72" s="370"/>
      <c r="L72" s="25" t="str">
        <f>'Programe Budget 2073-74'!Q71</f>
        <v>सु</v>
      </c>
    </row>
    <row r="73" spans="1:12" s="106" customFormat="1" ht="24" customHeight="1">
      <c r="A73" s="74"/>
      <c r="B73" s="63"/>
      <c r="C73" s="109">
        <f>'Programe Budget 2073-74'!C72</f>
        <v>3</v>
      </c>
      <c r="D73" s="403" t="str">
        <f>'Programe Budget 2073-74'!D72</f>
        <v>क्षेत्रीय कृषि निर्देशनालय, दिपायल</v>
      </c>
      <c r="E73" s="34">
        <f>'Programe Budget 2073-74'!K72</f>
        <v>198.10000000000002</v>
      </c>
      <c r="F73" s="34">
        <f t="shared" si="3"/>
        <v>198.10000000000002</v>
      </c>
      <c r="G73" s="34">
        <f t="shared" si="4"/>
        <v>7.9160522835073563E-2</v>
      </c>
      <c r="H73" s="727">
        <v>50</v>
      </c>
      <c r="I73" s="90">
        <f t="shared" si="5"/>
        <v>3.9580261417536781E-2</v>
      </c>
      <c r="J73" s="91"/>
      <c r="K73" s="371"/>
      <c r="L73" s="74" t="str">
        <f>'Programe Budget 2073-74'!Q72</f>
        <v>दि</v>
      </c>
    </row>
    <row r="74" spans="1:12" s="106" customFormat="1">
      <c r="A74" s="25"/>
      <c r="B74" s="72"/>
      <c r="C74" s="33">
        <f>'Programe Budget 2073-74'!C73</f>
        <v>4</v>
      </c>
      <c r="D74" s="404" t="str">
        <f>'Programe Budget 2073-74'!D73</f>
        <v>जिल्ला कृषि विकास कार्यालय, दाङ्ग</v>
      </c>
      <c r="E74" s="34">
        <f>'Programe Budget 2073-74'!K73</f>
        <v>178.1</v>
      </c>
      <c r="F74" s="434">
        <f t="shared" si="3"/>
        <v>178.1</v>
      </c>
      <c r="G74" s="34">
        <f t="shared" si="4"/>
        <v>7.1168546779033823E-2</v>
      </c>
      <c r="H74" s="727">
        <v>100</v>
      </c>
      <c r="I74" s="34">
        <f t="shared" si="5"/>
        <v>7.1168546779033823E-2</v>
      </c>
      <c r="J74" s="57"/>
      <c r="K74" s="370"/>
      <c r="L74" s="25" t="str">
        <f>'Programe Budget 2073-74'!Q73</f>
        <v>सु</v>
      </c>
    </row>
    <row r="75" spans="1:12" s="106" customFormat="1">
      <c r="A75" s="25"/>
      <c r="B75" s="72"/>
      <c r="C75" s="33">
        <f>'Programe Budget 2073-74'!C74</f>
        <v>5</v>
      </c>
      <c r="D75" s="404" t="str">
        <f>'Programe Budget 2073-74'!D74</f>
        <v>जिल्ला कृषि विकास कार्यालय, सर्ुर्खेत</v>
      </c>
      <c r="E75" s="34">
        <f>'Programe Budget 2073-74'!K74</f>
        <v>178.1</v>
      </c>
      <c r="F75" s="434">
        <f t="shared" si="3"/>
        <v>178.1</v>
      </c>
      <c r="G75" s="34">
        <f t="shared" si="4"/>
        <v>7.1168546779033823E-2</v>
      </c>
      <c r="H75" s="727">
        <v>44</v>
      </c>
      <c r="I75" s="34">
        <f t="shared" si="5"/>
        <v>3.1314160582774885E-2</v>
      </c>
      <c r="J75" s="57"/>
      <c r="K75" s="370"/>
      <c r="L75" s="25" t="str">
        <f>'Programe Budget 2073-74'!Q74</f>
        <v>सु</v>
      </c>
    </row>
    <row r="76" spans="1:12" s="106" customFormat="1">
      <c r="A76" s="25"/>
      <c r="B76" s="72"/>
      <c r="C76" s="33">
        <f>'Programe Budget 2073-74'!C75</f>
        <v>6</v>
      </c>
      <c r="D76" s="404" t="str">
        <f>'Programe Budget 2073-74'!D75</f>
        <v>जिल्ला कृषि विकास कार्यालय, दैलेख</v>
      </c>
      <c r="E76" s="34">
        <f>'Programe Budget 2073-74'!K75</f>
        <v>178.1</v>
      </c>
      <c r="F76" s="434">
        <f t="shared" si="3"/>
        <v>178.1</v>
      </c>
      <c r="G76" s="34">
        <f t="shared" si="4"/>
        <v>7.1168546779033823E-2</v>
      </c>
      <c r="H76" s="727">
        <v>100</v>
      </c>
      <c r="I76" s="34">
        <f t="shared" si="5"/>
        <v>7.1168546779033823E-2</v>
      </c>
      <c r="J76" s="57"/>
      <c r="K76" s="370"/>
      <c r="L76" s="25" t="str">
        <f>'Programe Budget 2073-74'!Q75</f>
        <v>सु</v>
      </c>
    </row>
    <row r="77" spans="1:12" s="106" customFormat="1">
      <c r="A77" s="25"/>
      <c r="B77" s="72"/>
      <c r="C77" s="33">
        <f>'Programe Budget 2073-74'!C76</f>
        <v>7</v>
      </c>
      <c r="D77" s="404" t="str">
        <f>'Programe Budget 2073-74'!D76</f>
        <v>जिल्ला कृषि विकास कार्यालय, बर्दिया</v>
      </c>
      <c r="E77" s="34">
        <f>'Programe Budget 2073-74'!K76</f>
        <v>178.1</v>
      </c>
      <c r="F77" s="434">
        <f t="shared" si="3"/>
        <v>178.1</v>
      </c>
      <c r="G77" s="34">
        <f t="shared" si="4"/>
        <v>7.1168546779033823E-2</v>
      </c>
      <c r="H77" s="727">
        <v>100</v>
      </c>
      <c r="I77" s="34">
        <f t="shared" si="5"/>
        <v>7.1168546779033823E-2</v>
      </c>
      <c r="J77" s="57"/>
      <c r="K77" s="370"/>
      <c r="L77" s="25" t="str">
        <f>'Programe Budget 2073-74'!Q76</f>
        <v>सु</v>
      </c>
    </row>
    <row r="78" spans="1:12" s="106" customFormat="1">
      <c r="A78" s="25"/>
      <c r="B78" s="72"/>
      <c r="C78" s="33">
        <f>'Programe Budget 2073-74'!C77</f>
        <v>8</v>
      </c>
      <c r="D78" s="404" t="str">
        <f>'Programe Budget 2073-74'!D77</f>
        <v>जिल्ला कृषि विकास कार्यालय, बाँके</v>
      </c>
      <c r="E78" s="34">
        <f>'Programe Budget 2073-74'!K77</f>
        <v>178.1</v>
      </c>
      <c r="F78" s="434">
        <f t="shared" si="3"/>
        <v>178.1</v>
      </c>
      <c r="G78" s="34">
        <f t="shared" si="4"/>
        <v>7.1168546779033823E-2</v>
      </c>
      <c r="H78" s="727">
        <v>0</v>
      </c>
      <c r="I78" s="34">
        <f t="shared" si="5"/>
        <v>0</v>
      </c>
      <c r="J78" s="57"/>
      <c r="K78" s="370"/>
      <c r="L78" s="25" t="str">
        <f>'Programe Budget 2073-74'!Q77</f>
        <v>सु</v>
      </c>
    </row>
    <row r="79" spans="1:12" s="106" customFormat="1">
      <c r="A79" s="82"/>
      <c r="B79" s="64"/>
      <c r="C79" s="31">
        <f>'Programe Budget 2073-74'!C78</f>
        <v>9</v>
      </c>
      <c r="D79" s="400" t="str">
        <f>'Programe Budget 2073-74'!D78</f>
        <v>जिल्ला कृषि विकास कार्यालय, कैलाली</v>
      </c>
      <c r="E79" s="34">
        <f>'Programe Budget 2073-74'!K78</f>
        <v>178.1</v>
      </c>
      <c r="F79" s="34">
        <f t="shared" si="3"/>
        <v>178.1</v>
      </c>
      <c r="G79" s="34">
        <f t="shared" si="4"/>
        <v>7.1168546779033823E-2</v>
      </c>
      <c r="H79" s="727">
        <v>100</v>
      </c>
      <c r="I79" s="30">
        <f t="shared" si="5"/>
        <v>7.1168546779033823E-2</v>
      </c>
      <c r="J79" s="45"/>
      <c r="K79" s="372"/>
      <c r="L79" s="82" t="str">
        <f>'Programe Budget 2073-74'!Q78</f>
        <v>दि</v>
      </c>
    </row>
    <row r="80" spans="1:12" s="106" customFormat="1">
      <c r="A80" s="25"/>
      <c r="B80" s="72"/>
      <c r="C80" s="33">
        <f>'Programe Budget 2073-74'!C79</f>
        <v>10</v>
      </c>
      <c r="D80" s="404" t="str">
        <f>'Programe Budget 2073-74'!D79</f>
        <v>जिल्ला कृषि विकास कार्यालय, डडेलधुरा</v>
      </c>
      <c r="E80" s="34">
        <f>'Programe Budget 2073-74'!K79</f>
        <v>178.1</v>
      </c>
      <c r="F80" s="434">
        <f t="shared" si="3"/>
        <v>178.1</v>
      </c>
      <c r="G80" s="34">
        <f t="shared" si="4"/>
        <v>7.1168546779033823E-2</v>
      </c>
      <c r="H80" s="727">
        <v>100</v>
      </c>
      <c r="I80" s="34">
        <f t="shared" si="5"/>
        <v>7.1168546779033823E-2</v>
      </c>
      <c r="J80" s="57"/>
      <c r="K80" s="370"/>
      <c r="L80" s="25" t="str">
        <f>'Programe Budget 2073-74'!Q79</f>
        <v>दि</v>
      </c>
    </row>
    <row r="81" spans="1:12" s="106" customFormat="1" ht="22.5" customHeight="1">
      <c r="A81" s="25"/>
      <c r="B81" s="72"/>
      <c r="C81" s="33">
        <f>'Programe Budget 2073-74'!C80</f>
        <v>11</v>
      </c>
      <c r="D81" s="404" t="str">
        <f>'Programe Budget 2073-74'!D80</f>
        <v>जिल्ला कृषि विकास कार्यालय, डोटी</v>
      </c>
      <c r="E81" s="34">
        <f>'Programe Budget 2073-74'!K80</f>
        <v>178.1</v>
      </c>
      <c r="F81" s="434">
        <f t="shared" si="3"/>
        <v>178.1</v>
      </c>
      <c r="G81" s="34">
        <f t="shared" si="4"/>
        <v>7.1168546779033823E-2</v>
      </c>
      <c r="H81" s="727">
        <v>100</v>
      </c>
      <c r="I81" s="34">
        <f t="shared" si="5"/>
        <v>7.1168546779033823E-2</v>
      </c>
      <c r="J81" s="57"/>
      <c r="K81" s="370"/>
      <c r="L81" s="25" t="str">
        <f>'Programe Budget 2073-74'!Q80</f>
        <v>दि</v>
      </c>
    </row>
    <row r="82" spans="1:12" s="106" customFormat="1">
      <c r="A82" s="25"/>
      <c r="B82" s="72"/>
      <c r="C82" s="33">
        <f>'Programe Budget 2073-74'!C81</f>
        <v>12</v>
      </c>
      <c r="D82" s="404" t="str">
        <f>'Programe Budget 2073-74'!D81</f>
        <v>जिल्ला कृषि विकास कार्यालय, बैतडी</v>
      </c>
      <c r="E82" s="34">
        <f>'Programe Budget 2073-74'!K81</f>
        <v>178.1</v>
      </c>
      <c r="F82" s="434">
        <f t="shared" si="3"/>
        <v>178.1</v>
      </c>
      <c r="G82" s="34">
        <f t="shared" si="4"/>
        <v>7.1168546779033823E-2</v>
      </c>
      <c r="H82" s="727">
        <v>0</v>
      </c>
      <c r="I82" s="34">
        <f t="shared" si="5"/>
        <v>0</v>
      </c>
      <c r="J82" s="57"/>
      <c r="K82" s="370"/>
      <c r="L82" s="25" t="str">
        <f>'Programe Budget 2073-74'!Q81</f>
        <v>दि</v>
      </c>
    </row>
    <row r="83" spans="1:12" s="106" customFormat="1">
      <c r="A83" s="25"/>
      <c r="B83" s="72"/>
      <c r="C83" s="33">
        <f>'Programe Budget 2073-74'!C82</f>
        <v>13</v>
      </c>
      <c r="D83" s="404" t="str">
        <f>'Programe Budget 2073-74'!D82</f>
        <v>जिल्ला कृषि विकास कार्यालय, दार्चुला</v>
      </c>
      <c r="E83" s="34">
        <f>'Programe Budget 2073-74'!K82</f>
        <v>178.1</v>
      </c>
      <c r="F83" s="434">
        <f t="shared" si="3"/>
        <v>178.1</v>
      </c>
      <c r="G83" s="34">
        <f t="shared" si="4"/>
        <v>7.1168546779033823E-2</v>
      </c>
      <c r="H83" s="727">
        <v>0</v>
      </c>
      <c r="I83" s="34">
        <f t="shared" si="5"/>
        <v>0</v>
      </c>
      <c r="J83" s="57"/>
      <c r="K83" s="370"/>
      <c r="L83" s="25" t="str">
        <f>'Programe Budget 2073-74'!Q82</f>
        <v>दि</v>
      </c>
    </row>
    <row r="84" spans="1:12">
      <c r="A84" s="25"/>
      <c r="B84" s="72"/>
      <c r="C84" s="33"/>
      <c r="D84" s="399" t="str">
        <f>'Programe Budget 2073-74'!D83</f>
        <v>14 कार्यालयहरूको जम्मा</v>
      </c>
      <c r="E84" s="57">
        <f>SUM(E71:E83)</f>
        <v>250251.00000000009</v>
      </c>
      <c r="F84" s="57">
        <f>SUM(F71:F83)</f>
        <v>250251.00000000009</v>
      </c>
      <c r="G84" s="57">
        <f>SUM(G71:G83)</f>
        <v>99.999999999999972</v>
      </c>
      <c r="H84" s="728"/>
      <c r="I84" s="57">
        <f>SUM(I71:I83)</f>
        <v>87.514070513204743</v>
      </c>
      <c r="J84" s="57"/>
      <c r="K84" s="218"/>
      <c r="L84" s="25"/>
    </row>
    <row r="85" spans="1:12">
      <c r="A85" s="276"/>
      <c r="B85" s="208"/>
      <c r="C85" s="54"/>
      <c r="D85" s="402" t="s">
        <v>321</v>
      </c>
      <c r="E85" s="59" t="e">
        <f>E692</f>
        <v>#REF!</v>
      </c>
      <c r="F85" s="431">
        <f>F692</f>
        <v>2016521.8999999997</v>
      </c>
      <c r="G85" s="89">
        <f>F84/F85*100</f>
        <v>12.410031351506777</v>
      </c>
      <c r="H85" s="727"/>
      <c r="I85" s="89">
        <f>I84*G85/100</f>
        <v>10.860523587668457</v>
      </c>
      <c r="J85" s="89">
        <f>I85</f>
        <v>10.860523587668457</v>
      </c>
      <c r="K85" s="368"/>
      <c r="L85" s="272"/>
    </row>
    <row r="86" spans="1:12">
      <c r="A86" s="1">
        <f>'Programe Budget 2073-74'!A84</f>
        <v>3</v>
      </c>
      <c r="B86" s="1" t="str">
        <f>'Programe Budget 2073-74'!B84</f>
        <v>312107-3/4</v>
      </c>
      <c r="C86" s="1">
        <f>'Programe Budget 2073-74'!C84</f>
        <v>3</v>
      </c>
      <c r="D86" s="392" t="str">
        <f>'Programe Budget 2073-74'!D84</f>
        <v>बागवानी विकास कार्यक्रम</v>
      </c>
      <c r="E86" s="59"/>
      <c r="F86" s="431"/>
      <c r="G86" s="89"/>
      <c r="H86" s="727"/>
      <c r="I86" s="89"/>
      <c r="J86" s="89"/>
      <c r="K86" s="368"/>
      <c r="L86" s="82" t="str">
        <f>'Programe Budget 2073-74'!Q84</f>
        <v>ना</v>
      </c>
    </row>
    <row r="87" spans="1:12">
      <c r="A87" s="145"/>
      <c r="B87" s="145"/>
      <c r="C87" s="11">
        <f>'Programe Budget 2073-74'!C85</f>
        <v>1</v>
      </c>
      <c r="D87" s="404" t="str">
        <f>'Programe Budget 2073-74'!D85</f>
        <v>फलफूल विकास निर्देशनालय, किर्तीपुर, काठमाण्डौं</v>
      </c>
      <c r="E87" s="34">
        <f>'Programe Budget 2073-74'!K85</f>
        <v>6264</v>
      </c>
      <c r="F87" s="436">
        <f>E87</f>
        <v>6264</v>
      </c>
      <c r="G87" s="88">
        <f>F87/$F$181*100</f>
        <v>8.5624068783575051</v>
      </c>
      <c r="H87" s="727">
        <v>88</v>
      </c>
      <c r="I87" s="34">
        <f t="shared" ref="I87:I150" si="6">H87*G87/100</f>
        <v>7.5349180529546054</v>
      </c>
      <c r="J87" s="91"/>
      <c r="K87" s="369"/>
      <c r="L87" s="82"/>
    </row>
    <row r="88" spans="1:12">
      <c r="A88" s="145"/>
      <c r="B88" s="145"/>
      <c r="C88" s="11">
        <f>'Programe Budget 2073-74'!C86</f>
        <v>2</v>
      </c>
      <c r="D88" s="404" t="str">
        <f>'Programe Budget 2073-74'!D86</f>
        <v>राष्ट्रिय सुन्तलाजात फलफूल विकास कार्यक्रम, किर्तीपुर</v>
      </c>
      <c r="E88" s="34">
        <f>'Programe Budget 2073-74'!K86</f>
        <v>4990.3999999999996</v>
      </c>
      <c r="F88" s="436">
        <f t="shared" ref="F88:F151" si="7">E88</f>
        <v>4990.3999999999996</v>
      </c>
      <c r="G88" s="88">
        <f t="shared" ref="G88:G151" si="8">F88/$F$181*100</f>
        <v>6.8214935002802193</v>
      </c>
      <c r="H88" s="727">
        <v>80.95</v>
      </c>
      <c r="I88" s="34">
        <f t="shared" si="6"/>
        <v>5.5219989884768381</v>
      </c>
      <c r="J88" s="91"/>
      <c r="K88" s="369"/>
      <c r="L88" s="82"/>
    </row>
    <row r="89" spans="1:12">
      <c r="A89" s="145"/>
      <c r="B89" s="145"/>
      <c r="C89" s="11">
        <f>'Programe Budget 2073-74'!C87</f>
        <v>3</v>
      </c>
      <c r="D89" s="404" t="str">
        <f>'Programe Budget 2073-74'!D87</f>
        <v>कफि तथा चिया विकास शाखा, किर्तिपुर</v>
      </c>
      <c r="E89" s="34">
        <f>'Programe Budget 2073-74'!K87</f>
        <v>3210.8</v>
      </c>
      <c r="F89" s="436">
        <f t="shared" si="7"/>
        <v>3210.8</v>
      </c>
      <c r="G89" s="88">
        <f t="shared" si="8"/>
        <v>4.3889169867545146</v>
      </c>
      <c r="H89" s="727">
        <v>100</v>
      </c>
      <c r="I89" s="34">
        <f t="shared" si="6"/>
        <v>4.3889169867545146</v>
      </c>
      <c r="J89" s="91"/>
      <c r="K89" s="369"/>
      <c r="L89" s="82"/>
    </row>
    <row r="90" spans="1:12">
      <c r="A90" s="145"/>
      <c r="B90" s="145"/>
      <c r="C90" s="11">
        <f>'Programe Budget 2073-74'!C88</f>
        <v>4</v>
      </c>
      <c r="D90" s="404" t="str">
        <f>'Programe Budget 2073-74'!D88</f>
        <v>केन्द्रीय वागवानी केन्द्र, किर्तीपुर</v>
      </c>
      <c r="E90" s="34">
        <f>'Programe Budget 2073-74'!K88</f>
        <v>11532.6</v>
      </c>
      <c r="F90" s="436">
        <f t="shared" si="7"/>
        <v>11532.6</v>
      </c>
      <c r="G90" s="88">
        <f t="shared" si="8"/>
        <v>15.764178410815097</v>
      </c>
      <c r="H90" s="727">
        <v>97.19</v>
      </c>
      <c r="I90" s="34">
        <f t="shared" si="6"/>
        <v>15.321204997471193</v>
      </c>
      <c r="J90" s="91"/>
      <c r="K90" s="369"/>
      <c r="L90" s="82"/>
    </row>
    <row r="91" spans="1:12">
      <c r="A91" s="145"/>
      <c r="B91" s="145"/>
      <c r="C91" s="11">
        <f>'Programe Budget 2073-74'!C89</f>
        <v>5</v>
      </c>
      <c r="D91" s="404" t="str">
        <f>'Programe Budget 2073-74'!D89</f>
        <v>पुष्प विकास केन्द्र, गोदावरी, ललितपुर</v>
      </c>
      <c r="E91" s="34">
        <f>'Programe Budget 2073-74'!K89</f>
        <v>7234.9</v>
      </c>
      <c r="F91" s="436">
        <f t="shared" si="7"/>
        <v>7234.9</v>
      </c>
      <c r="G91" s="88">
        <f t="shared" si="8"/>
        <v>9.8895526060390662</v>
      </c>
      <c r="H91" s="727">
        <v>99</v>
      </c>
      <c r="I91" s="34">
        <f t="shared" si="6"/>
        <v>9.7906570799786756</v>
      </c>
      <c r="J91" s="91"/>
      <c r="K91" s="369"/>
      <c r="L91" s="82"/>
    </row>
    <row r="92" spans="1:12">
      <c r="A92" s="145"/>
      <c r="B92" s="145"/>
      <c r="C92" s="11">
        <f>'Programe Budget 2073-74'!C90</f>
        <v>6</v>
      </c>
      <c r="D92" s="404" t="str">
        <f>'Programe Budget 2073-74'!D90</f>
        <v>उष्ण प्रदेशीय वागवानी केन्द्र, नवलपुर, र्सलाही</v>
      </c>
      <c r="E92" s="34">
        <f>'Programe Budget 2073-74'!K90</f>
        <v>8717.4</v>
      </c>
      <c r="F92" s="436">
        <f t="shared" si="7"/>
        <v>8717.4</v>
      </c>
      <c r="G92" s="88">
        <f t="shared" si="8"/>
        <v>11.916016239047527</v>
      </c>
      <c r="H92" s="727">
        <v>92.17</v>
      </c>
      <c r="I92" s="34">
        <f t="shared" si="6"/>
        <v>10.982992167530107</v>
      </c>
      <c r="J92" s="91"/>
      <c r="K92" s="369"/>
      <c r="L92" s="82"/>
    </row>
    <row r="93" spans="1:12">
      <c r="A93" s="145"/>
      <c r="B93" s="145"/>
      <c r="C93" s="11">
        <f>'Programe Budget 2073-74'!C91</f>
        <v>7</v>
      </c>
      <c r="D93" s="404" t="str">
        <f>'Programe Budget 2073-74'!D91</f>
        <v>शितोष्ण वागवानी विकास केन्द्र, मार्फा, मुस्ताङ्ग</v>
      </c>
      <c r="E93" s="34">
        <f>'Programe Budget 2073-74'!K91</f>
        <v>7559.6</v>
      </c>
      <c r="F93" s="436">
        <f t="shared" si="7"/>
        <v>7559.6</v>
      </c>
      <c r="G93" s="88">
        <f t="shared" si="8"/>
        <v>10.333392566671678</v>
      </c>
      <c r="H93" s="727">
        <v>93.73</v>
      </c>
      <c r="I93" s="34">
        <f t="shared" si="6"/>
        <v>9.685488852741365</v>
      </c>
      <c r="J93" s="91"/>
      <c r="K93" s="369"/>
      <c r="L93" s="82"/>
    </row>
    <row r="94" spans="1:12">
      <c r="A94" s="145"/>
      <c r="B94" s="145"/>
      <c r="C94" s="11">
        <f>'Programe Budget 2073-74'!C92</f>
        <v>8</v>
      </c>
      <c r="D94" s="404" t="str">
        <f>'Programe Budget 2073-74'!D92</f>
        <v>वागवानी केन्द्र, फाप्लु, सोलुखुम्वु</v>
      </c>
      <c r="E94" s="34">
        <f>'Programe Budget 2073-74'!K92</f>
        <v>4380.8999999999996</v>
      </c>
      <c r="F94" s="436">
        <f t="shared" si="7"/>
        <v>4380.8999999999996</v>
      </c>
      <c r="G94" s="88">
        <f t="shared" si="8"/>
        <v>5.9883538143991686</v>
      </c>
      <c r="H94" s="727">
        <v>90.41</v>
      </c>
      <c r="I94" s="34">
        <f t="shared" si="6"/>
        <v>5.4140706835982879</v>
      </c>
      <c r="J94" s="91"/>
      <c r="K94" s="369"/>
      <c r="L94" s="82"/>
    </row>
    <row r="95" spans="1:12">
      <c r="A95" s="145"/>
      <c r="B95" s="145"/>
      <c r="C95" s="11">
        <f>'Programe Budget 2073-74'!C93</f>
        <v>9</v>
      </c>
      <c r="D95" s="404" t="str">
        <f>'Programe Budget 2073-74'!D93</f>
        <v>शितोष्ण बागवानी नर्सरी केन्द्र, दामन, मकवानपुर</v>
      </c>
      <c r="E95" s="34">
        <f>'Programe Budget 2073-74'!K93</f>
        <v>4688.8999999999996</v>
      </c>
      <c r="F95" s="436">
        <f t="shared" si="7"/>
        <v>4688.8999999999996</v>
      </c>
      <c r="G95" s="88">
        <f t="shared" si="8"/>
        <v>6.4093661577155974</v>
      </c>
      <c r="H95" s="727">
        <v>100</v>
      </c>
      <c r="I95" s="34">
        <f t="shared" si="6"/>
        <v>6.4093661577155983</v>
      </c>
      <c r="J95" s="91"/>
      <c r="K95" s="369"/>
      <c r="L95" s="82"/>
    </row>
    <row r="96" spans="1:12">
      <c r="A96" s="145"/>
      <c r="B96" s="145"/>
      <c r="C96" s="11">
        <f>'Programe Budget 2073-74'!C94</f>
        <v>10</v>
      </c>
      <c r="D96" s="404" t="str">
        <f>'Programe Budget 2073-74'!D94</f>
        <v>शितोष्ण प्रदेशीय फलफूल रुटस्टक विकास केन्द्र, बोच, दोलखा</v>
      </c>
      <c r="E96" s="34">
        <f>'Programe Budget 2073-74'!K94</f>
        <v>5714.1</v>
      </c>
      <c r="F96" s="436">
        <f t="shared" si="7"/>
        <v>5714.1</v>
      </c>
      <c r="G96" s="88">
        <f t="shared" si="8"/>
        <v>7.8107358147545698</v>
      </c>
      <c r="H96" s="727">
        <v>81.05</v>
      </c>
      <c r="I96" s="34">
        <f t="shared" si="6"/>
        <v>6.3306013778585779</v>
      </c>
      <c r="J96" s="91"/>
      <c r="K96" s="369"/>
      <c r="L96" s="82"/>
    </row>
    <row r="97" spans="1:12">
      <c r="A97" s="145"/>
      <c r="B97" s="145"/>
      <c r="C97" s="11">
        <f>'Programe Budget 2073-74'!C95</f>
        <v>11</v>
      </c>
      <c r="D97" s="404" t="str">
        <f>'Programe Budget 2073-74'!D95</f>
        <v>उपोष्ण प्रदेशीय वागवानी विकास केन्द्र, त्रिशुली, नुवाकोट</v>
      </c>
      <c r="E97" s="34">
        <f>'Programe Budget 2073-74'!K95</f>
        <v>9115</v>
      </c>
      <c r="F97" s="436">
        <f t="shared" si="7"/>
        <v>9115</v>
      </c>
      <c r="G97" s="88">
        <f t="shared" si="8"/>
        <v>12.459504900419645</v>
      </c>
      <c r="H97" s="727">
        <v>81.489999999999995</v>
      </c>
      <c r="I97" s="34">
        <f t="shared" si="6"/>
        <v>10.153250543351968</v>
      </c>
      <c r="J97" s="91"/>
      <c r="K97" s="369"/>
      <c r="L97" s="82"/>
    </row>
    <row r="98" spans="1:12">
      <c r="A98" s="145"/>
      <c r="B98" s="145"/>
      <c r="C98" s="11">
        <f>'Programe Budget 2073-74'!C96</f>
        <v>12</v>
      </c>
      <c r="D98" s="404" t="str">
        <f>'Programe Budget 2073-74'!D96</f>
        <v>उष्ण प्रदेशीय बागवानी नर्सरी विकास केन्द्र, जनकपुर</v>
      </c>
      <c r="E98" s="34">
        <f>'Programe Budget 2073-74'!K96</f>
        <v>4025.6</v>
      </c>
      <c r="F98" s="436">
        <f t="shared" si="7"/>
        <v>4025.6</v>
      </c>
      <c r="G98" s="88">
        <f t="shared" si="8"/>
        <v>5.5026860040734311</v>
      </c>
      <c r="H98" s="727">
        <v>100</v>
      </c>
      <c r="I98" s="34">
        <f t="shared" si="6"/>
        <v>5.5026860040734311</v>
      </c>
      <c r="J98" s="91"/>
      <c r="K98" s="369"/>
      <c r="L98" s="82"/>
    </row>
    <row r="99" spans="1:12">
      <c r="A99" s="145"/>
      <c r="B99" s="145"/>
      <c r="C99" s="11">
        <f>'Programe Budget 2073-74'!C97</f>
        <v>13</v>
      </c>
      <c r="D99" s="404" t="str">
        <f>'Programe Budget 2073-74'!D97</f>
        <v>सुन्तलाजात फलफूल विकास केन्द्र, पाल्पा</v>
      </c>
      <c r="E99" s="34">
        <f>'Programe Budget 2073-74'!K97</f>
        <v>5111.8</v>
      </c>
      <c r="F99" s="436">
        <f t="shared" si="7"/>
        <v>5111.8</v>
      </c>
      <c r="G99" s="88">
        <f t="shared" si="8"/>
        <v>6.9874379758601366</v>
      </c>
      <c r="H99" s="727">
        <v>98.83</v>
      </c>
      <c r="I99" s="34">
        <f t="shared" si="6"/>
        <v>6.9056849515425736</v>
      </c>
      <c r="J99" s="91"/>
      <c r="K99" s="369"/>
      <c r="L99" s="82"/>
    </row>
    <row r="100" spans="1:12">
      <c r="A100" s="145"/>
      <c r="B100" s="145"/>
      <c r="C100" s="11">
        <f>'Programe Budget 2073-74'!C98</f>
        <v>14</v>
      </c>
      <c r="D100" s="404" t="str">
        <f>'Programe Budget 2073-74'!D98</f>
        <v>कफि विकास केन्द्र, आँपचौर, गुल्मी</v>
      </c>
      <c r="E100" s="34">
        <f>'Programe Budget 2073-74'!K98</f>
        <v>7121</v>
      </c>
      <c r="F100" s="436">
        <f t="shared" si="7"/>
        <v>7121</v>
      </c>
      <c r="G100" s="88">
        <f t="shared" si="8"/>
        <v>9.733860054403543</v>
      </c>
      <c r="H100" s="727">
        <v>100</v>
      </c>
      <c r="I100" s="34">
        <f t="shared" si="6"/>
        <v>9.733860054403543</v>
      </c>
      <c r="J100" s="91"/>
      <c r="K100" s="369"/>
      <c r="L100" s="82"/>
    </row>
    <row r="101" spans="1:12">
      <c r="A101" s="145"/>
      <c r="B101" s="145"/>
      <c r="C101" s="11">
        <f>'Programe Budget 2073-74'!C99</f>
        <v>15</v>
      </c>
      <c r="D101" s="404" t="str">
        <f>'Programe Budget 2073-74'!D99</f>
        <v>सुख्खा फलफूल विकास केन्द्र, सतबाँझ, बैतडी</v>
      </c>
      <c r="E101" s="34">
        <f>'Programe Budget 2073-74'!K99</f>
        <v>4660.5</v>
      </c>
      <c r="F101" s="436">
        <f t="shared" si="7"/>
        <v>4660.5</v>
      </c>
      <c r="G101" s="88">
        <f t="shared" si="8"/>
        <v>6.3705455390461614</v>
      </c>
      <c r="H101" s="727">
        <v>100</v>
      </c>
      <c r="I101" s="34">
        <f t="shared" si="6"/>
        <v>6.3705455390461614</v>
      </c>
      <c r="J101" s="91"/>
      <c r="K101" s="369"/>
      <c r="L101" s="82"/>
    </row>
    <row r="102" spans="1:12">
      <c r="A102" s="145"/>
      <c r="B102" s="145"/>
      <c r="C102" s="11">
        <f>'Programe Budget 2073-74'!C100</f>
        <v>16</v>
      </c>
      <c r="D102" s="404" t="str">
        <f>'Programe Budget 2073-74'!D100</f>
        <v>जैतुन विकास केन्द्र, बाजुरा</v>
      </c>
      <c r="E102" s="34">
        <f>'Programe Budget 2073-74'!K100</f>
        <v>5011.8</v>
      </c>
      <c r="F102" s="436">
        <f t="shared" si="7"/>
        <v>5011.8</v>
      </c>
      <c r="G102" s="88">
        <f t="shared" si="8"/>
        <v>6.8507456566015561</v>
      </c>
      <c r="H102" s="727">
        <v>8</v>
      </c>
      <c r="I102" s="34">
        <f t="shared" si="6"/>
        <v>0.5480596525281245</v>
      </c>
      <c r="J102" s="91"/>
      <c r="K102" s="369"/>
      <c r="L102" s="82"/>
    </row>
    <row r="103" spans="1:12">
      <c r="A103" s="145"/>
      <c r="B103" s="145"/>
      <c r="C103" s="11"/>
      <c r="D103" s="399" t="str">
        <f>'Programe Budget 2073-74'!D101</f>
        <v>स्याउ आत्म निर्भर कार्यक्रम</v>
      </c>
      <c r="E103" s="34"/>
      <c r="F103" s="436"/>
      <c r="G103" s="88"/>
      <c r="H103" s="727"/>
      <c r="I103" s="34"/>
      <c r="J103" s="91"/>
      <c r="K103" s="369"/>
      <c r="L103" s="82"/>
    </row>
    <row r="104" spans="1:12">
      <c r="A104" s="145"/>
      <c r="B104" s="145"/>
      <c r="C104" s="11">
        <f>'Programe Budget 2073-74'!C102</f>
        <v>1</v>
      </c>
      <c r="D104" s="404" t="str">
        <f>'Programe Budget 2073-74'!D102</f>
        <v>फलफूल विकास निर्देशनालय, कीर्तीपुर, काठमाण्डौं</v>
      </c>
      <c r="E104" s="34">
        <f>'Programe Budget 2073-74'!K102</f>
        <v>200</v>
      </c>
      <c r="F104" s="436">
        <f t="shared" si="7"/>
        <v>200</v>
      </c>
      <c r="G104" s="88">
        <f t="shared" si="8"/>
        <v>0.27338463851716172</v>
      </c>
      <c r="H104" s="727">
        <v>0</v>
      </c>
      <c r="I104" s="34">
        <f t="shared" si="6"/>
        <v>0</v>
      </c>
      <c r="J104" s="91"/>
      <c r="K104" s="369"/>
      <c r="L104" s="82"/>
    </row>
    <row r="105" spans="1:12">
      <c r="A105" s="145"/>
      <c r="B105" s="145"/>
      <c r="C105" s="11">
        <f>'Programe Budget 2073-74'!C103</f>
        <v>2</v>
      </c>
      <c r="D105" s="404" t="str">
        <f>'Programe Budget 2073-74'!D103</f>
        <v>जिल्ला कृषि बिकास कार्यालय, मुस्ताङ्ग</v>
      </c>
      <c r="E105" s="34">
        <f>'Programe Budget 2073-74'!K103</f>
        <v>1050</v>
      </c>
      <c r="F105" s="436">
        <f t="shared" si="7"/>
        <v>1050</v>
      </c>
      <c r="G105" s="88">
        <f t="shared" si="8"/>
        <v>1.435269352215099</v>
      </c>
      <c r="H105" s="727">
        <v>100</v>
      </c>
      <c r="I105" s="34">
        <f t="shared" si="6"/>
        <v>1.4352693522150988</v>
      </c>
      <c r="J105" s="91"/>
      <c r="K105" s="369"/>
      <c r="L105" s="82"/>
    </row>
    <row r="106" spans="1:12">
      <c r="A106" s="145"/>
      <c r="B106" s="145"/>
      <c r="C106" s="11">
        <f>'Programe Budget 2073-74'!C104</f>
        <v>3</v>
      </c>
      <c r="D106" s="404" t="str">
        <f>'Programe Budget 2073-74'!D104</f>
        <v>जिल्ला कृषि बिकास कार्यालय, मनाङ्ग</v>
      </c>
      <c r="E106" s="34">
        <f>'Programe Budget 2073-74'!K104</f>
        <v>525</v>
      </c>
      <c r="F106" s="436">
        <f t="shared" si="7"/>
        <v>525</v>
      </c>
      <c r="G106" s="88">
        <f t="shared" si="8"/>
        <v>0.7176346761075495</v>
      </c>
      <c r="H106" s="727">
        <v>100</v>
      </c>
      <c r="I106" s="34">
        <f t="shared" si="6"/>
        <v>0.71763467610754939</v>
      </c>
      <c r="J106" s="91"/>
      <c r="K106" s="369"/>
      <c r="L106" s="82"/>
    </row>
    <row r="107" spans="1:12">
      <c r="A107" s="145"/>
      <c r="B107" s="145"/>
      <c r="C107" s="11">
        <f>'Programe Budget 2073-74'!C105</f>
        <v>4</v>
      </c>
      <c r="D107" s="404" t="str">
        <f>'Programe Budget 2073-74'!D105</f>
        <v>जिल्ला कृषि बिकास कार्यालय, जुम्ला</v>
      </c>
      <c r="E107" s="34">
        <f>'Programe Budget 2073-74'!K105</f>
        <v>1050</v>
      </c>
      <c r="F107" s="436">
        <f t="shared" si="7"/>
        <v>1050</v>
      </c>
      <c r="G107" s="88">
        <f t="shared" si="8"/>
        <v>1.435269352215099</v>
      </c>
      <c r="H107" s="727">
        <v>100</v>
      </c>
      <c r="I107" s="34">
        <f t="shared" si="6"/>
        <v>1.4352693522150988</v>
      </c>
      <c r="J107" s="91"/>
      <c r="K107" s="369"/>
      <c r="L107" s="82"/>
    </row>
    <row r="108" spans="1:12">
      <c r="A108" s="145"/>
      <c r="B108" s="145"/>
      <c r="C108" s="11">
        <f>'Programe Budget 2073-74'!C106</f>
        <v>5</v>
      </c>
      <c r="D108" s="404" t="str">
        <f>'Programe Budget 2073-74'!D106</f>
        <v>जिल्ला कृषि बिकास कार्यालय, हुम्ला</v>
      </c>
      <c r="E108" s="34">
        <f>'Programe Budget 2073-74'!K106</f>
        <v>525</v>
      </c>
      <c r="F108" s="436">
        <f t="shared" si="7"/>
        <v>525</v>
      </c>
      <c r="G108" s="88">
        <f t="shared" si="8"/>
        <v>0.7176346761075495</v>
      </c>
      <c r="H108" s="727">
        <v>100</v>
      </c>
      <c r="I108" s="34">
        <f t="shared" si="6"/>
        <v>0.71763467610754939</v>
      </c>
      <c r="J108" s="91"/>
      <c r="K108" s="369"/>
      <c r="L108" s="82"/>
    </row>
    <row r="109" spans="1:12">
      <c r="A109" s="145"/>
      <c r="B109" s="145"/>
      <c r="C109" s="11">
        <f>'Programe Budget 2073-74'!C107</f>
        <v>6</v>
      </c>
      <c r="D109" s="404" t="str">
        <f>'Programe Budget 2073-74'!D107</f>
        <v>जिल्ला कृषि बिकास कार्यालय, डोल्पा</v>
      </c>
      <c r="E109" s="34">
        <f>'Programe Budget 2073-74'!K107</f>
        <v>525</v>
      </c>
      <c r="F109" s="436">
        <f t="shared" si="7"/>
        <v>525</v>
      </c>
      <c r="G109" s="88">
        <f t="shared" si="8"/>
        <v>0.7176346761075495</v>
      </c>
      <c r="H109" s="727">
        <v>100</v>
      </c>
      <c r="I109" s="34">
        <f t="shared" si="6"/>
        <v>0.71763467610754939</v>
      </c>
      <c r="J109" s="91"/>
      <c r="K109" s="369"/>
      <c r="L109" s="82"/>
    </row>
    <row r="110" spans="1:12">
      <c r="A110" s="145"/>
      <c r="B110" s="145"/>
      <c r="C110" s="11">
        <f>'Programe Budget 2073-74'!C108</f>
        <v>7</v>
      </c>
      <c r="D110" s="404" t="str">
        <f>'Programe Budget 2073-74'!D108</f>
        <v>जिल्ला कृषि बिकास कार्यालय, मुगु</v>
      </c>
      <c r="E110" s="34">
        <f>'Programe Budget 2073-74'!K108</f>
        <v>525</v>
      </c>
      <c r="F110" s="436">
        <f t="shared" si="7"/>
        <v>525</v>
      </c>
      <c r="G110" s="88">
        <f t="shared" si="8"/>
        <v>0.7176346761075495</v>
      </c>
      <c r="H110" s="727">
        <v>100</v>
      </c>
      <c r="I110" s="34">
        <f t="shared" si="6"/>
        <v>0.71763467610754939</v>
      </c>
      <c r="J110" s="91"/>
      <c r="K110" s="369"/>
      <c r="L110" s="82"/>
    </row>
    <row r="111" spans="1:12">
      <c r="A111" s="145"/>
      <c r="B111" s="145"/>
      <c r="C111" s="11">
        <f>'Programe Budget 2073-74'!C109</f>
        <v>8</v>
      </c>
      <c r="D111" s="404" t="str">
        <f>'Programe Budget 2073-74'!D109</f>
        <v>जिल्ला कृषि बिकास कार्यालय, कालिकोट</v>
      </c>
      <c r="E111" s="34">
        <f>'Programe Budget 2073-74'!K109</f>
        <v>1050</v>
      </c>
      <c r="F111" s="436">
        <f t="shared" si="7"/>
        <v>1050</v>
      </c>
      <c r="G111" s="88">
        <f t="shared" si="8"/>
        <v>1.435269352215099</v>
      </c>
      <c r="H111" s="727">
        <v>100</v>
      </c>
      <c r="I111" s="34">
        <f t="shared" si="6"/>
        <v>1.4352693522150988</v>
      </c>
      <c r="J111" s="91"/>
      <c r="K111" s="369"/>
      <c r="L111" s="82"/>
    </row>
    <row r="112" spans="1:12">
      <c r="A112" s="145"/>
      <c r="B112" s="145"/>
      <c r="C112" s="11">
        <f>'Programe Budget 2073-74'!C110</f>
        <v>9</v>
      </c>
      <c r="D112" s="404" t="str">
        <f>'Programe Budget 2073-74'!D110</f>
        <v>जिल्ला कृषि बिकास कार्यालय, रूकुम</v>
      </c>
      <c r="E112" s="34">
        <f>'Programe Budget 2073-74'!K110</f>
        <v>525</v>
      </c>
      <c r="F112" s="436">
        <f t="shared" si="7"/>
        <v>525</v>
      </c>
      <c r="G112" s="88">
        <f t="shared" si="8"/>
        <v>0.7176346761075495</v>
      </c>
      <c r="H112" s="727">
        <v>100</v>
      </c>
      <c r="I112" s="34">
        <f t="shared" si="6"/>
        <v>0.71763467610754939</v>
      </c>
      <c r="J112" s="91"/>
      <c r="K112" s="369"/>
      <c r="L112" s="82"/>
    </row>
    <row r="113" spans="1:12">
      <c r="A113" s="145"/>
      <c r="B113" s="145"/>
      <c r="C113" s="11"/>
      <c r="D113" s="399" t="str">
        <f>'Programe Budget 2073-74'!D111</f>
        <v>सुन्तला बगैँचा सुदृढिकरण कार्यक्रम</v>
      </c>
      <c r="E113" s="34"/>
      <c r="F113" s="436"/>
      <c r="G113" s="88"/>
      <c r="H113" s="727"/>
      <c r="I113" s="34"/>
      <c r="J113" s="91"/>
      <c r="K113" s="369"/>
      <c r="L113" s="82"/>
    </row>
    <row r="114" spans="1:12">
      <c r="A114" s="145"/>
      <c r="B114" s="145"/>
      <c r="C114" s="11">
        <f>'Programe Budget 2073-74'!C112</f>
        <v>1</v>
      </c>
      <c r="D114" s="404" t="str">
        <f>'Programe Budget 2073-74'!D112</f>
        <v>राष्ट्रिय सुन्तलाजात फलफूल विकास कार्यक्रम, कीर्तीपुर</v>
      </c>
      <c r="E114" s="34">
        <f>'Programe Budget 2073-74'!K112</f>
        <v>1375</v>
      </c>
      <c r="F114" s="436">
        <f t="shared" si="7"/>
        <v>1375</v>
      </c>
      <c r="G114" s="88">
        <f t="shared" si="8"/>
        <v>1.8795193898054867</v>
      </c>
      <c r="H114" s="727">
        <v>89.55</v>
      </c>
      <c r="I114" s="34">
        <f t="shared" si="6"/>
        <v>1.6831096135708135</v>
      </c>
      <c r="J114" s="91"/>
      <c r="K114" s="369"/>
      <c r="L114" s="82"/>
    </row>
    <row r="115" spans="1:12">
      <c r="A115" s="145"/>
      <c r="B115" s="145"/>
      <c r="C115" s="11">
        <f>'Programe Budget 2073-74'!C113</f>
        <v>2</v>
      </c>
      <c r="D115" s="404" t="str">
        <f>'Programe Budget 2073-74'!D113</f>
        <v xml:space="preserve">जिल्ला कृषि बिकास कार्यालय, धादिङ्ग </v>
      </c>
      <c r="E115" s="34">
        <f>'Programe Budget 2073-74'!K113</f>
        <v>1173</v>
      </c>
      <c r="F115" s="436">
        <f t="shared" si="7"/>
        <v>1173</v>
      </c>
      <c r="G115" s="88">
        <f t="shared" si="8"/>
        <v>1.6034009049031535</v>
      </c>
      <c r="H115" s="727">
        <v>0</v>
      </c>
      <c r="I115" s="34">
        <f t="shared" si="6"/>
        <v>0</v>
      </c>
      <c r="J115" s="91"/>
      <c r="K115" s="369"/>
      <c r="L115" s="82"/>
    </row>
    <row r="116" spans="1:12">
      <c r="A116" s="145"/>
      <c r="B116" s="145"/>
      <c r="C116" s="11">
        <f>'Programe Budget 2073-74'!C114</f>
        <v>3</v>
      </c>
      <c r="D116" s="404" t="str">
        <f>'Programe Budget 2073-74'!D114</f>
        <v>जिल्ला कृषि बिकास कार्यालय, गोरखा</v>
      </c>
      <c r="E116" s="34">
        <f>'Programe Budget 2073-74'!K114</f>
        <v>1173</v>
      </c>
      <c r="F116" s="436">
        <f t="shared" si="7"/>
        <v>1173</v>
      </c>
      <c r="G116" s="88">
        <f t="shared" si="8"/>
        <v>1.6034009049031535</v>
      </c>
      <c r="H116" s="727">
        <v>100</v>
      </c>
      <c r="I116" s="34">
        <f t="shared" si="6"/>
        <v>1.6034009049031532</v>
      </c>
      <c r="J116" s="91"/>
      <c r="K116" s="369"/>
      <c r="L116" s="82"/>
    </row>
    <row r="117" spans="1:12">
      <c r="A117" s="145"/>
      <c r="B117" s="145"/>
      <c r="C117" s="11">
        <f>'Programe Budget 2073-74'!C115</f>
        <v>4</v>
      </c>
      <c r="D117" s="404" t="str">
        <f>'Programe Budget 2073-74'!D115</f>
        <v>जिल्ला कृषि बिकास कार्यालय, कास्की</v>
      </c>
      <c r="E117" s="34">
        <f>'Programe Budget 2073-74'!K115</f>
        <v>1173</v>
      </c>
      <c r="F117" s="436">
        <f t="shared" si="7"/>
        <v>1173</v>
      </c>
      <c r="G117" s="88">
        <f t="shared" si="8"/>
        <v>1.6034009049031535</v>
      </c>
      <c r="H117" s="727">
        <v>100</v>
      </c>
      <c r="I117" s="34">
        <f t="shared" si="6"/>
        <v>1.6034009049031532</v>
      </c>
      <c r="J117" s="91"/>
      <c r="K117" s="369"/>
      <c r="L117" s="82"/>
    </row>
    <row r="118" spans="1:12">
      <c r="A118" s="145"/>
      <c r="B118" s="145"/>
      <c r="C118" s="11">
        <f>'Programe Budget 2073-74'!C116</f>
        <v>5</v>
      </c>
      <c r="D118" s="404" t="str">
        <f>'Programe Budget 2073-74'!D116</f>
        <v>जिल्ला कृषि बिकास कार्यालय, लमजुङ्ग</v>
      </c>
      <c r="E118" s="34">
        <f>'Programe Budget 2073-74'!K116</f>
        <v>1173</v>
      </c>
      <c r="F118" s="436">
        <f t="shared" si="7"/>
        <v>1173</v>
      </c>
      <c r="G118" s="88">
        <f t="shared" si="8"/>
        <v>1.6034009049031535</v>
      </c>
      <c r="H118" s="727">
        <v>100</v>
      </c>
      <c r="I118" s="34">
        <f t="shared" si="6"/>
        <v>1.6034009049031532</v>
      </c>
      <c r="J118" s="91"/>
      <c r="K118" s="369"/>
      <c r="L118" s="82"/>
    </row>
    <row r="119" spans="1:12">
      <c r="A119" s="145"/>
      <c r="B119" s="145"/>
      <c r="C119" s="11">
        <f>'Programe Budget 2073-74'!C117</f>
        <v>6</v>
      </c>
      <c r="D119" s="404" t="str">
        <f>'Programe Budget 2073-74'!D117</f>
        <v>जिल्ला कृषि बिकास कार्यालय, म्याग्दी</v>
      </c>
      <c r="E119" s="34">
        <f>'Programe Budget 2073-74'!K117</f>
        <v>1173</v>
      </c>
      <c r="F119" s="436">
        <f t="shared" si="7"/>
        <v>1173</v>
      </c>
      <c r="G119" s="88">
        <f t="shared" si="8"/>
        <v>1.6034009049031535</v>
      </c>
      <c r="H119" s="727">
        <v>100</v>
      </c>
      <c r="I119" s="34">
        <f t="shared" si="6"/>
        <v>1.6034009049031532</v>
      </c>
      <c r="J119" s="91"/>
      <c r="K119" s="369"/>
      <c r="L119" s="82"/>
    </row>
    <row r="120" spans="1:12">
      <c r="A120" s="145"/>
      <c r="B120" s="145"/>
      <c r="C120" s="11">
        <f>'Programe Budget 2073-74'!C118</f>
        <v>7</v>
      </c>
      <c r="D120" s="404" t="str">
        <f>'Programe Budget 2073-74'!D118</f>
        <v>जिल्ला कृषि बिकास कार्यालय, पर्वत</v>
      </c>
      <c r="E120" s="34">
        <f>'Programe Budget 2073-74'!K118</f>
        <v>1173</v>
      </c>
      <c r="F120" s="436">
        <f t="shared" si="7"/>
        <v>1173</v>
      </c>
      <c r="G120" s="88">
        <f t="shared" si="8"/>
        <v>1.6034009049031535</v>
      </c>
      <c r="H120" s="727">
        <v>100</v>
      </c>
      <c r="I120" s="34">
        <f t="shared" si="6"/>
        <v>1.6034009049031532</v>
      </c>
      <c r="J120" s="91"/>
      <c r="K120" s="369"/>
      <c r="L120" s="82"/>
    </row>
    <row r="121" spans="1:12">
      <c r="A121" s="145"/>
      <c r="B121" s="145"/>
      <c r="C121" s="11">
        <f>'Programe Budget 2073-74'!C119</f>
        <v>8</v>
      </c>
      <c r="D121" s="404" t="str">
        <f>'Programe Budget 2073-74'!D119</f>
        <v>जिल्ला कृषि बिकास कार्यालय, स्याङ्गजा</v>
      </c>
      <c r="E121" s="34">
        <f>'Programe Budget 2073-74'!K119</f>
        <v>1173</v>
      </c>
      <c r="F121" s="436">
        <f t="shared" si="7"/>
        <v>1173</v>
      </c>
      <c r="G121" s="88">
        <f t="shared" si="8"/>
        <v>1.6034009049031535</v>
      </c>
      <c r="H121" s="727">
        <v>100</v>
      </c>
      <c r="I121" s="34">
        <f t="shared" si="6"/>
        <v>1.6034009049031532</v>
      </c>
      <c r="J121" s="91"/>
      <c r="K121" s="369"/>
      <c r="L121" s="82"/>
    </row>
    <row r="122" spans="1:12">
      <c r="A122" s="145"/>
      <c r="B122" s="145"/>
      <c r="C122" s="11">
        <f>'Programe Budget 2073-74'!C120</f>
        <v>9</v>
      </c>
      <c r="D122" s="404" t="str">
        <f>'Programe Budget 2073-74'!D120</f>
        <v>जिल्ला कृषि बिकास कार्यालय, तनहुँ</v>
      </c>
      <c r="E122" s="34">
        <f>'Programe Budget 2073-74'!K120</f>
        <v>1173</v>
      </c>
      <c r="F122" s="436">
        <f t="shared" si="7"/>
        <v>1173</v>
      </c>
      <c r="G122" s="88">
        <f t="shared" si="8"/>
        <v>1.6034009049031535</v>
      </c>
      <c r="H122" s="727">
        <v>100</v>
      </c>
      <c r="I122" s="34">
        <f t="shared" si="6"/>
        <v>1.6034009049031532</v>
      </c>
      <c r="J122" s="91"/>
      <c r="K122" s="369"/>
      <c r="L122" s="82"/>
    </row>
    <row r="123" spans="1:12">
      <c r="A123" s="82"/>
      <c r="B123" s="329"/>
      <c r="C123" s="11">
        <f>'Programe Budget 2073-74'!C121</f>
        <v>10</v>
      </c>
      <c r="D123" s="404" t="str">
        <f>'Programe Budget 2073-74'!D121</f>
        <v>जिल्ला कृषि बिकास कार्यालय, बाग्लुङ्ग</v>
      </c>
      <c r="E123" s="34">
        <f>'Programe Budget 2073-74'!K121</f>
        <v>2273</v>
      </c>
      <c r="F123" s="436">
        <f t="shared" si="7"/>
        <v>2273</v>
      </c>
      <c r="G123" s="88">
        <f t="shared" si="8"/>
        <v>3.1070164167475429</v>
      </c>
      <c r="H123" s="727">
        <v>100</v>
      </c>
      <c r="I123" s="34">
        <f t="shared" si="6"/>
        <v>3.1070164167475429</v>
      </c>
      <c r="J123" s="363"/>
      <c r="K123" s="367"/>
      <c r="L123" s="82" t="str">
        <f>'Programe Budget 2073-74'!Q85</f>
        <v>नि</v>
      </c>
    </row>
    <row r="124" spans="1:12">
      <c r="A124" s="25"/>
      <c r="B124" s="11"/>
      <c r="C124" s="11">
        <f>'Programe Budget 2073-74'!C122</f>
        <v>11</v>
      </c>
      <c r="D124" s="404" t="str">
        <f>'Programe Budget 2073-74'!D122</f>
        <v>जिल्ला कृषि बिकास कार्यालय, पाल्पा</v>
      </c>
      <c r="E124" s="34">
        <f>'Programe Budget 2073-74'!K122</f>
        <v>2273</v>
      </c>
      <c r="F124" s="436">
        <f t="shared" si="7"/>
        <v>2273</v>
      </c>
      <c r="G124" s="88">
        <f t="shared" si="8"/>
        <v>3.1070164167475429</v>
      </c>
      <c r="H124" s="727">
        <v>100</v>
      </c>
      <c r="I124" s="34">
        <f t="shared" si="6"/>
        <v>3.1070164167475429</v>
      </c>
      <c r="J124" s="59"/>
      <c r="K124" s="218"/>
      <c r="L124" s="82" t="str">
        <f>'Programe Budget 2073-74'!Q86</f>
        <v>नि</v>
      </c>
    </row>
    <row r="125" spans="1:12">
      <c r="A125" s="25"/>
      <c r="B125" s="25"/>
      <c r="C125" s="11">
        <f>'Programe Budget 2073-74'!C123</f>
        <v>12</v>
      </c>
      <c r="D125" s="404" t="str">
        <f>'Programe Budget 2073-74'!D123</f>
        <v>जिल्ला कृषि बिकास कार्यालय, गुल्मी</v>
      </c>
      <c r="E125" s="34">
        <f>'Programe Budget 2073-74'!K123</f>
        <v>2273</v>
      </c>
      <c r="F125" s="436">
        <f t="shared" si="7"/>
        <v>2273</v>
      </c>
      <c r="G125" s="88">
        <f t="shared" si="8"/>
        <v>3.1070164167475429</v>
      </c>
      <c r="H125" s="727">
        <v>99.44</v>
      </c>
      <c r="I125" s="34">
        <f t="shared" si="6"/>
        <v>3.0896171248137567</v>
      </c>
      <c r="J125" s="59"/>
      <c r="K125" s="218"/>
      <c r="L125" s="82" t="str">
        <f>'Programe Budget 2073-74'!Q87</f>
        <v>नि</v>
      </c>
    </row>
    <row r="126" spans="1:12">
      <c r="A126" s="25"/>
      <c r="B126" s="25"/>
      <c r="C126" s="11">
        <f>'Programe Budget 2073-74'!C124</f>
        <v>13</v>
      </c>
      <c r="D126" s="404" t="str">
        <f>'Programe Budget 2073-74'!D124</f>
        <v>जिल्ला कृषि बिकास कार्यालय, अर्घाखाँची</v>
      </c>
      <c r="E126" s="34">
        <f>'Programe Budget 2073-74'!K124</f>
        <v>2273</v>
      </c>
      <c r="F126" s="436">
        <f t="shared" si="7"/>
        <v>2273</v>
      </c>
      <c r="G126" s="88">
        <f t="shared" si="8"/>
        <v>3.1070164167475429</v>
      </c>
      <c r="H126" s="727">
        <v>97.35</v>
      </c>
      <c r="I126" s="34">
        <f t="shared" si="6"/>
        <v>3.0246804817037325</v>
      </c>
      <c r="J126" s="59"/>
      <c r="K126" s="218"/>
      <c r="L126" s="82" t="str">
        <f>'Programe Budget 2073-74'!Q88</f>
        <v>नि</v>
      </c>
    </row>
    <row r="127" spans="1:12">
      <c r="A127" s="260"/>
      <c r="B127" s="25"/>
      <c r="C127" s="11"/>
      <c r="D127" s="399" t="str">
        <f>'Programe Budget 2073-74'!D125</f>
        <v>फलफूल दशक कार्यक्रम</v>
      </c>
      <c r="E127" s="34"/>
      <c r="F127" s="436"/>
      <c r="G127" s="88"/>
      <c r="H127" s="727"/>
      <c r="I127" s="34"/>
      <c r="J127" s="59"/>
      <c r="K127" s="218"/>
      <c r="L127" s="82" t="str">
        <f>'Programe Budget 2073-74'!Q89</f>
        <v>नि</v>
      </c>
    </row>
    <row r="128" spans="1:12">
      <c r="A128" s="25"/>
      <c r="B128" s="25"/>
      <c r="C128" s="11">
        <f>'Programe Budget 2073-74'!C126</f>
        <v>1</v>
      </c>
      <c r="D128" s="404" t="str">
        <f>'Programe Budget 2073-74'!D126</f>
        <v>फलफूल विकास निर्देशनालय, कीर्तीपुर, काठमाण्डौं</v>
      </c>
      <c r="E128" s="34">
        <f>'Programe Budget 2073-74'!K126</f>
        <v>6575</v>
      </c>
      <c r="F128" s="436">
        <f t="shared" si="7"/>
        <v>6575</v>
      </c>
      <c r="G128" s="88">
        <f t="shared" si="8"/>
        <v>8.9875199912516912</v>
      </c>
      <c r="H128" s="727">
        <v>98</v>
      </c>
      <c r="I128" s="34">
        <f t="shared" si="6"/>
        <v>8.8077695914266574</v>
      </c>
      <c r="J128" s="59"/>
      <c r="K128" s="218"/>
      <c r="L128" s="82" t="str">
        <f>'Programe Budget 2073-74'!Q90</f>
        <v>नि</v>
      </c>
    </row>
    <row r="129" spans="1:12">
      <c r="A129" s="25"/>
      <c r="B129" s="25"/>
      <c r="C129" s="11">
        <f>'Programe Budget 2073-74'!C127</f>
        <v>2</v>
      </c>
      <c r="D129" s="404" t="str">
        <f>'Programe Budget 2073-74'!D127</f>
        <v>जिल्ला कृषि विकास कार्यालय, जुम्ला</v>
      </c>
      <c r="E129" s="34">
        <f>'Programe Budget 2073-74'!K127</f>
        <v>200</v>
      </c>
      <c r="F129" s="436">
        <f t="shared" si="7"/>
        <v>200</v>
      </c>
      <c r="G129" s="88">
        <f t="shared" si="8"/>
        <v>0.27338463851716172</v>
      </c>
      <c r="H129" s="727">
        <v>0</v>
      </c>
      <c r="I129" s="34">
        <f t="shared" si="6"/>
        <v>0</v>
      </c>
      <c r="J129" s="59"/>
      <c r="K129" s="218"/>
      <c r="L129" s="82" t="str">
        <f>'Programe Budget 2073-74'!Q91</f>
        <v>नि</v>
      </c>
    </row>
    <row r="130" spans="1:12">
      <c r="A130" s="25"/>
      <c r="B130" s="25"/>
      <c r="C130" s="11">
        <f>'Programe Budget 2073-74'!C128</f>
        <v>3</v>
      </c>
      <c r="D130" s="404" t="str">
        <f>'Programe Budget 2073-74'!D128</f>
        <v xml:space="preserve">जिल्ला कृषि विकास कार्यालय, हुम्ला </v>
      </c>
      <c r="E130" s="34">
        <f>'Programe Budget 2073-74'!K128</f>
        <v>200</v>
      </c>
      <c r="F130" s="436">
        <f t="shared" si="7"/>
        <v>200</v>
      </c>
      <c r="G130" s="88">
        <f t="shared" si="8"/>
        <v>0.27338463851716172</v>
      </c>
      <c r="H130" s="727">
        <v>0</v>
      </c>
      <c r="I130" s="34">
        <f t="shared" si="6"/>
        <v>0</v>
      </c>
      <c r="J130" s="59"/>
      <c r="K130" s="218"/>
      <c r="L130" s="82" t="str">
        <f>'Programe Budget 2073-74'!Q92</f>
        <v>नि</v>
      </c>
    </row>
    <row r="131" spans="1:12">
      <c r="A131" s="25"/>
      <c r="B131" s="25"/>
      <c r="C131" s="11">
        <f>'Programe Budget 2073-74'!C129</f>
        <v>4</v>
      </c>
      <c r="D131" s="404" t="str">
        <f>'Programe Budget 2073-74'!D129</f>
        <v>जिल्ला कृषि विकास कार्यालय, डोल्पा</v>
      </c>
      <c r="E131" s="34">
        <f>'Programe Budget 2073-74'!K129</f>
        <v>200</v>
      </c>
      <c r="F131" s="436">
        <f t="shared" si="7"/>
        <v>200</v>
      </c>
      <c r="G131" s="88">
        <f t="shared" si="8"/>
        <v>0.27338463851716172</v>
      </c>
      <c r="H131" s="727">
        <v>0</v>
      </c>
      <c r="I131" s="34">
        <f t="shared" si="6"/>
        <v>0</v>
      </c>
      <c r="J131" s="59"/>
      <c r="K131" s="218"/>
      <c r="L131" s="82" t="str">
        <f>'Programe Budget 2073-74'!Q93</f>
        <v>नि</v>
      </c>
    </row>
    <row r="132" spans="1:12">
      <c r="A132" s="25"/>
      <c r="B132" s="25"/>
      <c r="C132" s="11">
        <f>'Programe Budget 2073-74'!C130</f>
        <v>5</v>
      </c>
      <c r="D132" s="404" t="str">
        <f>'Programe Budget 2073-74'!D130</f>
        <v>जिल्ला कृषि विकास कार्यालय,  मुगु</v>
      </c>
      <c r="E132" s="34">
        <f>'Programe Budget 2073-74'!K130</f>
        <v>200</v>
      </c>
      <c r="F132" s="436">
        <f t="shared" si="7"/>
        <v>200</v>
      </c>
      <c r="G132" s="88">
        <f t="shared" si="8"/>
        <v>0.27338463851716172</v>
      </c>
      <c r="H132" s="727">
        <v>0</v>
      </c>
      <c r="I132" s="34">
        <f t="shared" si="6"/>
        <v>0</v>
      </c>
      <c r="J132" s="59"/>
      <c r="K132" s="218"/>
      <c r="L132" s="82" t="str">
        <f>'Programe Budget 2073-74'!Q94</f>
        <v>नि</v>
      </c>
    </row>
    <row r="133" spans="1:12">
      <c r="A133" s="25"/>
      <c r="B133" s="25"/>
      <c r="C133" s="11">
        <f>'Programe Budget 2073-74'!C131</f>
        <v>6</v>
      </c>
      <c r="D133" s="404" t="str">
        <f>'Programe Budget 2073-74'!D131</f>
        <v>जिल्ला कृषि विकास कार्यालय, कालिकोट</v>
      </c>
      <c r="E133" s="34">
        <f>'Programe Budget 2073-74'!K131</f>
        <v>200</v>
      </c>
      <c r="F133" s="436">
        <f t="shared" si="7"/>
        <v>200</v>
      </c>
      <c r="G133" s="88">
        <f t="shared" si="8"/>
        <v>0.27338463851716172</v>
      </c>
      <c r="H133" s="727">
        <v>0</v>
      </c>
      <c r="I133" s="34">
        <f t="shared" si="6"/>
        <v>0</v>
      </c>
      <c r="J133" s="34"/>
      <c r="K133" s="218"/>
      <c r="L133" s="82" t="str">
        <f>'Programe Budget 2073-74'!Q95</f>
        <v>नि</v>
      </c>
    </row>
    <row r="134" spans="1:12">
      <c r="A134" s="25"/>
      <c r="B134" s="25"/>
      <c r="C134" s="11">
        <f>'Programe Budget 2073-74'!C132</f>
        <v>7</v>
      </c>
      <c r="D134" s="404" t="str">
        <f>'Programe Budget 2073-74'!D132</f>
        <v xml:space="preserve">जिल्ला कृषि विकास कार्यालय, मुस्ताङ्ग   </v>
      </c>
      <c r="E134" s="34">
        <f>'Programe Budget 2073-74'!K132</f>
        <v>200</v>
      </c>
      <c r="F134" s="436">
        <f t="shared" si="7"/>
        <v>200</v>
      </c>
      <c r="G134" s="88">
        <f t="shared" si="8"/>
        <v>0.27338463851716172</v>
      </c>
      <c r="H134" s="727">
        <v>0</v>
      </c>
      <c r="I134" s="34">
        <f t="shared" si="6"/>
        <v>0</v>
      </c>
      <c r="J134" s="34"/>
      <c r="K134" s="218"/>
      <c r="L134" s="82" t="str">
        <f>'Programe Budget 2073-74'!Q96</f>
        <v>नि</v>
      </c>
    </row>
    <row r="135" spans="1:12">
      <c r="A135" s="25"/>
      <c r="B135" s="25"/>
      <c r="C135" s="11">
        <f>'Programe Budget 2073-74'!C133</f>
        <v>8</v>
      </c>
      <c r="D135" s="404" t="str">
        <f>'Programe Budget 2073-74'!D133</f>
        <v xml:space="preserve">जिल्ला कृषि विकास कार्यालय, मनाङ्ग </v>
      </c>
      <c r="E135" s="34">
        <f>'Programe Budget 2073-74'!K133</f>
        <v>200</v>
      </c>
      <c r="F135" s="436">
        <f t="shared" si="7"/>
        <v>200</v>
      </c>
      <c r="G135" s="88">
        <f t="shared" si="8"/>
        <v>0.27338463851716172</v>
      </c>
      <c r="H135" s="727">
        <v>0</v>
      </c>
      <c r="I135" s="34">
        <f t="shared" si="6"/>
        <v>0</v>
      </c>
      <c r="J135" s="34"/>
      <c r="K135" s="218"/>
      <c r="L135" s="82" t="str">
        <f>'Programe Budget 2073-74'!Q97</f>
        <v>नि</v>
      </c>
    </row>
    <row r="136" spans="1:12">
      <c r="A136" s="25"/>
      <c r="B136" s="25"/>
      <c r="C136" s="11">
        <f>'Programe Budget 2073-74'!C134</f>
        <v>9</v>
      </c>
      <c r="D136" s="404" t="str">
        <f>'Programe Budget 2073-74'!D134</f>
        <v>जिल्ला कृषि विकास कार्यालय, रसुवा</v>
      </c>
      <c r="E136" s="34">
        <f>'Programe Budget 2073-74'!K134</f>
        <v>200</v>
      </c>
      <c r="F136" s="436">
        <f t="shared" si="7"/>
        <v>200</v>
      </c>
      <c r="G136" s="88">
        <f t="shared" si="8"/>
        <v>0.27338463851716172</v>
      </c>
      <c r="H136" s="727">
        <v>0</v>
      </c>
      <c r="I136" s="34">
        <f t="shared" si="6"/>
        <v>0</v>
      </c>
      <c r="J136" s="34"/>
      <c r="K136" s="218"/>
      <c r="L136" s="82" t="str">
        <f>'Programe Budget 2073-74'!Q98</f>
        <v>नि</v>
      </c>
    </row>
    <row r="137" spans="1:12">
      <c r="A137" s="25"/>
      <c r="B137" s="25"/>
      <c r="C137" s="11">
        <f>'Programe Budget 2073-74'!C135</f>
        <v>10</v>
      </c>
      <c r="D137" s="404" t="str">
        <f>'Programe Budget 2073-74'!D135</f>
        <v>जिल्ला कृषि विकास कार्यालय, सोलु</v>
      </c>
      <c r="E137" s="34">
        <f>'Programe Budget 2073-74'!K135</f>
        <v>200</v>
      </c>
      <c r="F137" s="436">
        <f t="shared" si="7"/>
        <v>200</v>
      </c>
      <c r="G137" s="88">
        <f t="shared" si="8"/>
        <v>0.27338463851716172</v>
      </c>
      <c r="H137" s="727">
        <v>0</v>
      </c>
      <c r="I137" s="34">
        <f t="shared" si="6"/>
        <v>0</v>
      </c>
      <c r="J137" s="34"/>
      <c r="K137" s="218"/>
      <c r="L137" s="82" t="str">
        <f>'Programe Budget 2073-74'!Q99</f>
        <v>नि</v>
      </c>
    </row>
    <row r="138" spans="1:12">
      <c r="A138" s="25"/>
      <c r="B138" s="25"/>
      <c r="C138" s="11">
        <f>'Programe Budget 2073-74'!C136</f>
        <v>11</v>
      </c>
      <c r="D138" s="404" t="str">
        <f>'Programe Budget 2073-74'!D136</f>
        <v>जिल्ला कृषि विकास कार्यालय, वैतडी</v>
      </c>
      <c r="E138" s="34">
        <f>'Programe Budget 2073-74'!K136</f>
        <v>200</v>
      </c>
      <c r="F138" s="436">
        <f t="shared" si="7"/>
        <v>200</v>
      </c>
      <c r="G138" s="88">
        <f t="shared" si="8"/>
        <v>0.27338463851716172</v>
      </c>
      <c r="H138" s="727">
        <v>0</v>
      </c>
      <c r="I138" s="34">
        <f t="shared" si="6"/>
        <v>0</v>
      </c>
      <c r="J138" s="34"/>
      <c r="K138" s="218"/>
      <c r="L138" s="82" t="e">
        <f>'Programe Budget 2073-74'!#REF!</f>
        <v>#REF!</v>
      </c>
    </row>
    <row r="139" spans="1:12">
      <c r="A139" s="25"/>
      <c r="B139" s="25"/>
      <c r="C139" s="11">
        <f>'Programe Budget 2073-74'!C137</f>
        <v>12</v>
      </c>
      <c r="D139" s="404" t="str">
        <f>'Programe Budget 2073-74'!D137</f>
        <v>जिल्ला कृषि विकास कार्यालय, दोलखा</v>
      </c>
      <c r="E139" s="34">
        <f>'Programe Budget 2073-74'!K137</f>
        <v>400</v>
      </c>
      <c r="F139" s="436">
        <f t="shared" si="7"/>
        <v>400</v>
      </c>
      <c r="G139" s="88">
        <f t="shared" si="8"/>
        <v>0.54676927703432343</v>
      </c>
      <c r="H139" s="727">
        <v>0</v>
      </c>
      <c r="I139" s="34">
        <f t="shared" si="6"/>
        <v>0</v>
      </c>
      <c r="J139" s="34"/>
      <c r="K139" s="218"/>
      <c r="L139" s="82" t="str">
        <f>'Programe Budget 2073-74'!Q113</f>
        <v>प</v>
      </c>
    </row>
    <row r="140" spans="1:12">
      <c r="A140" s="25"/>
      <c r="B140" s="25"/>
      <c r="C140" s="11">
        <f>'Programe Budget 2073-74'!C138</f>
        <v>13</v>
      </c>
      <c r="D140" s="404" t="str">
        <f>'Programe Budget 2073-74'!D138</f>
        <v>जिल्ला कृषि विकास कार्यालय, सिन्धुपाल्चोक</v>
      </c>
      <c r="E140" s="34">
        <f>'Programe Budget 2073-74'!K138</f>
        <v>400</v>
      </c>
      <c r="F140" s="436">
        <f t="shared" si="7"/>
        <v>400</v>
      </c>
      <c r="G140" s="88">
        <f t="shared" si="8"/>
        <v>0.54676927703432343</v>
      </c>
      <c r="H140" s="727">
        <v>0</v>
      </c>
      <c r="I140" s="34">
        <f t="shared" si="6"/>
        <v>0</v>
      </c>
      <c r="J140" s="34"/>
      <c r="K140" s="218"/>
      <c r="L140" s="82" t="str">
        <f>'Programe Budget 2073-74'!Q114</f>
        <v>का</v>
      </c>
    </row>
    <row r="141" spans="1:12">
      <c r="A141" s="25"/>
      <c r="B141" s="25"/>
      <c r="C141" s="11">
        <f>'Programe Budget 2073-74'!C139</f>
        <v>14</v>
      </c>
      <c r="D141" s="404" t="str">
        <f>'Programe Budget 2073-74'!D139</f>
        <v>जिल्ला कृषि विकास कार्यालय,  ईलाम</v>
      </c>
      <c r="E141" s="34">
        <f>'Programe Budget 2073-74'!K139</f>
        <v>450</v>
      </c>
      <c r="F141" s="436">
        <f t="shared" si="7"/>
        <v>450</v>
      </c>
      <c r="G141" s="88">
        <f t="shared" si="8"/>
        <v>0.6151154366636139</v>
      </c>
      <c r="H141" s="727">
        <v>0</v>
      </c>
      <c r="I141" s="34">
        <f t="shared" si="6"/>
        <v>0</v>
      </c>
      <c r="J141" s="34"/>
      <c r="K141" s="218"/>
      <c r="L141" s="82" t="str">
        <f>'Programe Budget 2073-74'!Q115</f>
        <v>प</v>
      </c>
    </row>
    <row r="142" spans="1:12">
      <c r="A142" s="25"/>
      <c r="B142" s="25"/>
      <c r="C142" s="11">
        <f>'Programe Budget 2073-74'!C140</f>
        <v>15</v>
      </c>
      <c r="D142" s="404" t="str">
        <f>'Programe Budget 2073-74'!D140</f>
        <v>जिल्ला कृषि विकास कार्यालय, भक्तपुर</v>
      </c>
      <c r="E142" s="34">
        <f>'Programe Budget 2073-74'!K140</f>
        <v>400</v>
      </c>
      <c r="F142" s="436">
        <f t="shared" si="7"/>
        <v>400</v>
      </c>
      <c r="G142" s="88">
        <f t="shared" si="8"/>
        <v>0.54676927703432343</v>
      </c>
      <c r="H142" s="727">
        <v>0</v>
      </c>
      <c r="I142" s="34">
        <f t="shared" si="6"/>
        <v>0</v>
      </c>
      <c r="J142" s="34"/>
      <c r="K142" s="218"/>
      <c r="L142" s="82" t="str">
        <f>'Programe Budget 2073-74'!Q116</f>
        <v>प</v>
      </c>
    </row>
    <row r="143" spans="1:12">
      <c r="A143" s="25"/>
      <c r="B143" s="25"/>
      <c r="C143" s="11">
        <f>'Programe Budget 2073-74'!C141</f>
        <v>16</v>
      </c>
      <c r="D143" s="404" t="str">
        <f>'Programe Budget 2073-74'!D141</f>
        <v>जिल्ला कृषि विकास कार्यालय, सिन्धुली</v>
      </c>
      <c r="E143" s="34">
        <f>'Programe Budget 2073-74'!K141</f>
        <v>400</v>
      </c>
      <c r="F143" s="436">
        <f t="shared" si="7"/>
        <v>400</v>
      </c>
      <c r="G143" s="88">
        <f t="shared" si="8"/>
        <v>0.54676927703432343</v>
      </c>
      <c r="H143" s="727">
        <v>0</v>
      </c>
      <c r="I143" s="34">
        <f t="shared" si="6"/>
        <v>0</v>
      </c>
      <c r="J143" s="34"/>
      <c r="K143" s="218"/>
      <c r="L143" s="82"/>
    </row>
    <row r="144" spans="1:12">
      <c r="A144" s="25"/>
      <c r="B144" s="25"/>
      <c r="C144" s="11">
        <f>'Programe Budget 2073-74'!C142</f>
        <v>17</v>
      </c>
      <c r="D144" s="404" t="str">
        <f>'Programe Budget 2073-74'!D142</f>
        <v>जिल्ला कृषि विकास कार्यालय, धादिङ्ग</v>
      </c>
      <c r="E144" s="34">
        <f>'Programe Budget 2073-74'!K142</f>
        <v>400</v>
      </c>
      <c r="F144" s="436">
        <f t="shared" si="7"/>
        <v>400</v>
      </c>
      <c r="G144" s="88">
        <f t="shared" si="8"/>
        <v>0.54676927703432343</v>
      </c>
      <c r="H144" s="727">
        <v>0</v>
      </c>
      <c r="I144" s="34">
        <f t="shared" si="6"/>
        <v>0</v>
      </c>
      <c r="J144" s="34"/>
      <c r="K144" s="218"/>
      <c r="L144" s="82"/>
    </row>
    <row r="145" spans="1:12">
      <c r="A145" s="25"/>
      <c r="B145" s="25"/>
      <c r="C145" s="11">
        <f>'Programe Budget 2073-74'!C143</f>
        <v>18</v>
      </c>
      <c r="D145" s="404" t="str">
        <f>'Programe Budget 2073-74'!D143</f>
        <v>जिल्ला कृषि विकास कार्यालय, सल्यान</v>
      </c>
      <c r="E145" s="34">
        <f>'Programe Budget 2073-74'!K143</f>
        <v>1900</v>
      </c>
      <c r="F145" s="436">
        <f t="shared" si="7"/>
        <v>1900</v>
      </c>
      <c r="G145" s="88">
        <f t="shared" si="8"/>
        <v>2.5971540659130361</v>
      </c>
      <c r="H145" s="727">
        <v>0</v>
      </c>
      <c r="I145" s="34">
        <f t="shared" si="6"/>
        <v>0</v>
      </c>
      <c r="J145" s="34"/>
      <c r="K145" s="218"/>
      <c r="L145" s="82"/>
    </row>
    <row r="146" spans="1:12">
      <c r="A146" s="25"/>
      <c r="B146" s="25"/>
      <c r="C146" s="11">
        <f>'Programe Budget 2073-74'!C144</f>
        <v>19</v>
      </c>
      <c r="D146" s="404" t="str">
        <f>'Programe Budget 2073-74'!D144</f>
        <v>जिल्ला कृषि विकास कार्यालय, दैलेख</v>
      </c>
      <c r="E146" s="34">
        <f>'Programe Budget 2073-74'!K144</f>
        <v>1900</v>
      </c>
      <c r="F146" s="436">
        <f t="shared" si="7"/>
        <v>1900</v>
      </c>
      <c r="G146" s="88">
        <f t="shared" si="8"/>
        <v>2.5971540659130361</v>
      </c>
      <c r="H146" s="727">
        <v>0</v>
      </c>
      <c r="I146" s="34">
        <f t="shared" si="6"/>
        <v>0</v>
      </c>
      <c r="J146" s="34"/>
      <c r="K146" s="218"/>
      <c r="L146" s="82"/>
    </row>
    <row r="147" spans="1:12">
      <c r="A147" s="25"/>
      <c r="B147" s="25"/>
      <c r="C147" s="11">
        <f>'Programe Budget 2073-74'!C145</f>
        <v>20</v>
      </c>
      <c r="D147" s="404" t="str">
        <f>'Programe Budget 2073-74'!D145</f>
        <v>जिल्ला कृषि विकास कार्यालय, काठमाण्डौ</v>
      </c>
      <c r="E147" s="34">
        <f>'Programe Budget 2073-74'!K145</f>
        <v>400</v>
      </c>
      <c r="F147" s="436">
        <f t="shared" si="7"/>
        <v>400</v>
      </c>
      <c r="G147" s="88">
        <f t="shared" si="8"/>
        <v>0.54676927703432343</v>
      </c>
      <c r="H147" s="727">
        <v>0</v>
      </c>
      <c r="I147" s="34">
        <f t="shared" si="6"/>
        <v>0</v>
      </c>
      <c r="J147" s="34"/>
      <c r="K147" s="218"/>
      <c r="L147" s="82"/>
    </row>
    <row r="148" spans="1:12">
      <c r="A148" s="25"/>
      <c r="B148" s="25"/>
      <c r="C148" s="11">
        <f>'Programe Budget 2073-74'!C146</f>
        <v>21</v>
      </c>
      <c r="D148" s="404" t="str">
        <f>'Programe Budget 2073-74'!D146</f>
        <v>जिल्ला कृषि विकास कार्यालय, मकवानपुर</v>
      </c>
      <c r="E148" s="34">
        <f>'Programe Budget 2073-74'!K146</f>
        <v>400</v>
      </c>
      <c r="F148" s="436">
        <f t="shared" si="7"/>
        <v>400</v>
      </c>
      <c r="G148" s="88">
        <f t="shared" si="8"/>
        <v>0.54676927703432343</v>
      </c>
      <c r="H148" s="727">
        <v>0</v>
      </c>
      <c r="I148" s="34">
        <f t="shared" si="6"/>
        <v>0</v>
      </c>
      <c r="J148" s="34"/>
      <c r="K148" s="218"/>
      <c r="L148" s="82"/>
    </row>
    <row r="149" spans="1:12">
      <c r="A149" s="25"/>
      <c r="B149" s="25"/>
      <c r="C149" s="11">
        <f>'Programe Budget 2073-74'!C147</f>
        <v>22</v>
      </c>
      <c r="D149" s="404" t="str">
        <f>'Programe Budget 2073-74'!D147</f>
        <v>जिल्ला कृषि विकास कार्यालय,  भोजपुर</v>
      </c>
      <c r="E149" s="34">
        <f>'Programe Budget 2073-74'!K147</f>
        <v>1500</v>
      </c>
      <c r="F149" s="436">
        <f t="shared" si="7"/>
        <v>1500</v>
      </c>
      <c r="G149" s="88">
        <f t="shared" si="8"/>
        <v>2.0503847888787128</v>
      </c>
      <c r="H149" s="727">
        <v>0</v>
      </c>
      <c r="I149" s="34">
        <f t="shared" si="6"/>
        <v>0</v>
      </c>
      <c r="J149" s="34"/>
      <c r="K149" s="218"/>
      <c r="L149" s="82"/>
    </row>
    <row r="150" spans="1:12">
      <c r="A150" s="25"/>
      <c r="B150" s="25"/>
      <c r="C150" s="11">
        <f>'Programe Budget 2073-74'!C148</f>
        <v>23</v>
      </c>
      <c r="D150" s="404" t="str">
        <f>'Programe Budget 2073-74'!D148</f>
        <v>जिल्ला कृषि विकास कार्यालय, उदयपुर</v>
      </c>
      <c r="E150" s="34">
        <f>'Programe Budget 2073-74'!K148</f>
        <v>1500</v>
      </c>
      <c r="F150" s="436">
        <f t="shared" si="7"/>
        <v>1500</v>
      </c>
      <c r="G150" s="88">
        <f t="shared" si="8"/>
        <v>2.0503847888787128</v>
      </c>
      <c r="H150" s="727">
        <v>0</v>
      </c>
      <c r="I150" s="34">
        <f t="shared" si="6"/>
        <v>0</v>
      </c>
      <c r="J150" s="34"/>
      <c r="K150" s="218"/>
      <c r="L150" s="82"/>
    </row>
    <row r="151" spans="1:12">
      <c r="A151" s="25"/>
      <c r="B151" s="25"/>
      <c r="C151" s="11">
        <f>'Programe Budget 2073-74'!C149</f>
        <v>24</v>
      </c>
      <c r="D151" s="404" t="str">
        <f>'Programe Budget 2073-74'!D149</f>
        <v>जिल्ला कृषि विकास कार्यालय, तेह्रथुम</v>
      </c>
      <c r="E151" s="34">
        <f>'Programe Budget 2073-74'!K149</f>
        <v>1500</v>
      </c>
      <c r="F151" s="436">
        <f t="shared" si="7"/>
        <v>1500</v>
      </c>
      <c r="G151" s="88">
        <f t="shared" si="8"/>
        <v>2.0503847888787128</v>
      </c>
      <c r="H151" s="727">
        <v>0</v>
      </c>
      <c r="I151" s="34">
        <f t="shared" ref="I151:I180" si="9">H151*G151/100</f>
        <v>0</v>
      </c>
      <c r="J151" s="34"/>
      <c r="K151" s="218"/>
      <c r="L151" s="82"/>
    </row>
    <row r="152" spans="1:12">
      <c r="A152" s="25"/>
      <c r="B152" s="25"/>
      <c r="C152" s="11">
        <f>'Programe Budget 2073-74'!C150</f>
        <v>25</v>
      </c>
      <c r="D152" s="404" t="str">
        <f>'Programe Budget 2073-74'!D150</f>
        <v>जिल्ला कृषि विकास कार्यालय, धनकुटा</v>
      </c>
      <c r="E152" s="34">
        <f>'Programe Budget 2073-74'!K150</f>
        <v>1500</v>
      </c>
      <c r="F152" s="436">
        <f t="shared" ref="F152:F180" si="10">E152</f>
        <v>1500</v>
      </c>
      <c r="G152" s="88">
        <f t="shared" ref="G152:G180" si="11">F152/$F$181*100</f>
        <v>2.0503847888787128</v>
      </c>
      <c r="H152" s="727">
        <v>0</v>
      </c>
      <c r="I152" s="34">
        <f t="shared" si="9"/>
        <v>0</v>
      </c>
      <c r="J152" s="34"/>
      <c r="K152" s="218"/>
      <c r="L152" s="82"/>
    </row>
    <row r="153" spans="1:12">
      <c r="A153" s="25"/>
      <c r="B153" s="25"/>
      <c r="C153" s="11">
        <f>'Programe Budget 2073-74'!C151</f>
        <v>26</v>
      </c>
      <c r="D153" s="404" t="str">
        <f>'Programe Budget 2073-74'!D151</f>
        <v>जिल्ला कृषि विकास कार्यालय, पाल्पा</v>
      </c>
      <c r="E153" s="34">
        <f>'Programe Budget 2073-74'!K151</f>
        <v>1550</v>
      </c>
      <c r="F153" s="436">
        <f t="shared" si="10"/>
        <v>1550</v>
      </c>
      <c r="G153" s="88">
        <f t="shared" si="11"/>
        <v>2.1187309485080035</v>
      </c>
      <c r="H153" s="727">
        <v>0</v>
      </c>
      <c r="I153" s="34">
        <f t="shared" si="9"/>
        <v>0</v>
      </c>
      <c r="J153" s="34"/>
      <c r="K153" s="218"/>
      <c r="L153" s="82"/>
    </row>
    <row r="154" spans="1:12">
      <c r="A154" s="25"/>
      <c r="B154" s="25"/>
      <c r="C154" s="11">
        <f>'Programe Budget 2073-74'!C152</f>
        <v>27</v>
      </c>
      <c r="D154" s="404" t="str">
        <f>'Programe Budget 2073-74'!D152</f>
        <v>जिल्ला कृषि विकास कार्यालय, वाग्लुङ्ग</v>
      </c>
      <c r="E154" s="34">
        <f>'Programe Budget 2073-74'!K152</f>
        <v>1500</v>
      </c>
      <c r="F154" s="436">
        <f t="shared" si="10"/>
        <v>1500</v>
      </c>
      <c r="G154" s="88">
        <f t="shared" si="11"/>
        <v>2.0503847888787128</v>
      </c>
      <c r="H154" s="727">
        <v>0</v>
      </c>
      <c r="I154" s="34">
        <f t="shared" si="9"/>
        <v>0</v>
      </c>
      <c r="J154" s="34"/>
      <c r="K154" s="218"/>
      <c r="L154" s="82"/>
    </row>
    <row r="155" spans="1:12">
      <c r="A155" s="25"/>
      <c r="B155" s="25"/>
      <c r="C155" s="11">
        <f>'Programe Budget 2073-74'!C153</f>
        <v>28</v>
      </c>
      <c r="D155" s="404" t="str">
        <f>'Programe Budget 2073-74'!D153</f>
        <v>जिल्ला कृषि विकास कार्यालय, कास्की</v>
      </c>
      <c r="E155" s="34">
        <f>'Programe Budget 2073-74'!K153</f>
        <v>1500</v>
      </c>
      <c r="F155" s="436">
        <f t="shared" si="10"/>
        <v>1500</v>
      </c>
      <c r="G155" s="88">
        <f t="shared" si="11"/>
        <v>2.0503847888787128</v>
      </c>
      <c r="H155" s="727">
        <v>0</v>
      </c>
      <c r="I155" s="34">
        <f t="shared" si="9"/>
        <v>0</v>
      </c>
      <c r="J155" s="34"/>
      <c r="K155" s="218"/>
      <c r="L155" s="82"/>
    </row>
    <row r="156" spans="1:12">
      <c r="A156" s="25"/>
      <c r="B156" s="25"/>
      <c r="C156" s="11">
        <f>'Programe Budget 2073-74'!C154</f>
        <v>29</v>
      </c>
      <c r="D156" s="404" t="str">
        <f>'Programe Budget 2073-74'!D154</f>
        <v>जिल्ला कृषि विकास कार्यालय, चितवन</v>
      </c>
      <c r="E156" s="34">
        <f>'Programe Budget 2073-74'!K154</f>
        <v>1500</v>
      </c>
      <c r="F156" s="436">
        <f t="shared" si="10"/>
        <v>1500</v>
      </c>
      <c r="G156" s="88">
        <f t="shared" si="11"/>
        <v>2.0503847888787128</v>
      </c>
      <c r="H156" s="727">
        <v>0</v>
      </c>
      <c r="I156" s="34">
        <f t="shared" si="9"/>
        <v>0</v>
      </c>
      <c r="J156" s="34"/>
      <c r="K156" s="218"/>
      <c r="L156" s="82"/>
    </row>
    <row r="157" spans="1:12">
      <c r="A157" s="25"/>
      <c r="B157" s="25"/>
      <c r="C157" s="11">
        <f>'Programe Budget 2073-74'!C155</f>
        <v>30</v>
      </c>
      <c r="D157" s="404" t="str">
        <f>'Programe Budget 2073-74'!D155</f>
        <v>जिल्ला कृषि विकास कार्यालय, रामेछाप</v>
      </c>
      <c r="E157" s="34">
        <f>'Programe Budget 2073-74'!K155</f>
        <v>1500</v>
      </c>
      <c r="F157" s="436">
        <f t="shared" si="10"/>
        <v>1500</v>
      </c>
      <c r="G157" s="88">
        <f t="shared" si="11"/>
        <v>2.0503847888787128</v>
      </c>
      <c r="H157" s="727">
        <v>0</v>
      </c>
      <c r="I157" s="34">
        <f t="shared" si="9"/>
        <v>0</v>
      </c>
      <c r="J157" s="34"/>
      <c r="K157" s="218"/>
      <c r="L157" s="82"/>
    </row>
    <row r="158" spans="1:12">
      <c r="A158" s="25"/>
      <c r="B158" s="25"/>
      <c r="C158" s="11">
        <f>'Programe Budget 2073-74'!C156</f>
        <v>31</v>
      </c>
      <c r="D158" s="404" t="str">
        <f>'Programe Budget 2073-74'!D156</f>
        <v>जिल्ला कृषि विकास कार्यालय,  काभ्रेपलाञ्चोक</v>
      </c>
      <c r="E158" s="34">
        <f>'Programe Budget 2073-74'!K156</f>
        <v>1500</v>
      </c>
      <c r="F158" s="436">
        <f t="shared" si="10"/>
        <v>1500</v>
      </c>
      <c r="G158" s="88">
        <f t="shared" si="11"/>
        <v>2.0503847888787128</v>
      </c>
      <c r="H158" s="727">
        <v>0</v>
      </c>
      <c r="I158" s="34">
        <f t="shared" si="9"/>
        <v>0</v>
      </c>
      <c r="J158" s="34"/>
      <c r="K158" s="218"/>
      <c r="L158" s="82"/>
    </row>
    <row r="159" spans="1:12">
      <c r="A159" s="25"/>
      <c r="B159" s="25"/>
      <c r="C159" s="11">
        <f>'Programe Budget 2073-74'!C157</f>
        <v>32</v>
      </c>
      <c r="D159" s="404" t="str">
        <f>'Programe Budget 2073-74'!D157</f>
        <v>जिल्ला कृषि विकास कार्यालय, गोरखा</v>
      </c>
      <c r="E159" s="34">
        <f>'Programe Budget 2073-74'!K157</f>
        <v>3000</v>
      </c>
      <c r="F159" s="436">
        <f t="shared" si="10"/>
        <v>3000</v>
      </c>
      <c r="G159" s="88">
        <f t="shared" si="11"/>
        <v>4.1007695777574256</v>
      </c>
      <c r="H159" s="727">
        <v>0</v>
      </c>
      <c r="I159" s="34">
        <f t="shared" si="9"/>
        <v>0</v>
      </c>
      <c r="J159" s="34"/>
      <c r="K159" s="218"/>
      <c r="L159" s="82" t="str">
        <f>'Programe Budget 2073-74'!Q117</f>
        <v>प</v>
      </c>
    </row>
    <row r="160" spans="1:12">
      <c r="A160" s="25"/>
      <c r="B160" s="25"/>
      <c r="C160" s="11">
        <f>'Programe Budget 2073-74'!C158</f>
        <v>33</v>
      </c>
      <c r="D160" s="404" t="str">
        <f>'Programe Budget 2073-74'!D158</f>
        <v xml:space="preserve">जिल्ला कृषि विकास कार्यालय,  तनहँ </v>
      </c>
      <c r="E160" s="34">
        <f>'Programe Budget 2073-74'!K158</f>
        <v>1500</v>
      </c>
      <c r="F160" s="436">
        <f t="shared" si="10"/>
        <v>1500</v>
      </c>
      <c r="G160" s="88">
        <f t="shared" si="11"/>
        <v>2.0503847888787128</v>
      </c>
      <c r="H160" s="727">
        <v>0</v>
      </c>
      <c r="I160" s="34">
        <f t="shared" si="9"/>
        <v>0</v>
      </c>
      <c r="J160" s="34"/>
      <c r="K160" s="218"/>
      <c r="L160" s="82" t="str">
        <f>'Programe Budget 2073-74'!Q118</f>
        <v>प</v>
      </c>
    </row>
    <row r="161" spans="1:12">
      <c r="A161" s="25"/>
      <c r="B161" s="25"/>
      <c r="C161" s="11">
        <f>'Programe Budget 2073-74'!C159</f>
        <v>34</v>
      </c>
      <c r="D161" s="404" t="str">
        <f>'Programe Budget 2073-74'!D159</f>
        <v>जिल्ला कृषि विकास कार्यालय, अर्घाखाँची</v>
      </c>
      <c r="E161" s="34">
        <f>'Programe Budget 2073-74'!K159</f>
        <v>1500</v>
      </c>
      <c r="F161" s="436">
        <f t="shared" si="10"/>
        <v>1500</v>
      </c>
      <c r="G161" s="88">
        <f t="shared" si="11"/>
        <v>2.0503847888787128</v>
      </c>
      <c r="H161" s="727">
        <v>0</v>
      </c>
      <c r="I161" s="34">
        <f t="shared" si="9"/>
        <v>0</v>
      </c>
      <c r="J161" s="34"/>
      <c r="K161" s="218"/>
      <c r="L161" s="82" t="str">
        <f>'Programe Budget 2073-74'!Q119</f>
        <v>प</v>
      </c>
    </row>
    <row r="162" spans="1:12">
      <c r="A162" s="25"/>
      <c r="B162" s="25"/>
      <c r="C162" s="11">
        <f>'Programe Budget 2073-74'!C160</f>
        <v>35</v>
      </c>
      <c r="D162" s="404" t="str">
        <f>'Programe Budget 2073-74'!D160</f>
        <v>जिल्ला कृषि विकास कार्यालय, डोटी</v>
      </c>
      <c r="E162" s="34">
        <f>'Programe Budget 2073-74'!K160</f>
        <v>1500</v>
      </c>
      <c r="F162" s="436">
        <f t="shared" si="10"/>
        <v>1500</v>
      </c>
      <c r="G162" s="88">
        <f t="shared" si="11"/>
        <v>2.0503847888787128</v>
      </c>
      <c r="H162" s="727">
        <v>0</v>
      </c>
      <c r="I162" s="34">
        <f t="shared" si="9"/>
        <v>0</v>
      </c>
      <c r="J162" s="34"/>
      <c r="K162" s="218"/>
      <c r="L162" s="82" t="str">
        <f>'Programe Budget 2073-74'!Q120</f>
        <v>प</v>
      </c>
    </row>
    <row r="163" spans="1:12">
      <c r="A163" s="25"/>
      <c r="B163" s="25"/>
      <c r="C163" s="11">
        <f>'Programe Budget 2073-74'!C161</f>
        <v>36</v>
      </c>
      <c r="D163" s="404" t="str">
        <f>'Programe Budget 2073-74'!D161</f>
        <v>जिल्ला कृषि विकास कार्यालय, डडेलधुरा</v>
      </c>
      <c r="E163" s="34">
        <f>'Programe Budget 2073-74'!K161</f>
        <v>1500</v>
      </c>
      <c r="F163" s="436">
        <f t="shared" si="10"/>
        <v>1500</v>
      </c>
      <c r="G163" s="88">
        <f t="shared" si="11"/>
        <v>2.0503847888787128</v>
      </c>
      <c r="H163" s="727">
        <v>0</v>
      </c>
      <c r="I163" s="34">
        <f t="shared" si="9"/>
        <v>0</v>
      </c>
      <c r="J163" s="57"/>
      <c r="K163" s="218"/>
      <c r="L163" s="82" t="str">
        <f>'Programe Budget 2073-74'!Q121</f>
        <v>प</v>
      </c>
    </row>
    <row r="164" spans="1:12">
      <c r="A164" s="272"/>
      <c r="B164" s="272"/>
      <c r="C164" s="11">
        <f>'Programe Budget 2073-74'!C162</f>
        <v>37</v>
      </c>
      <c r="D164" s="404" t="str">
        <f>'Programe Budget 2073-74'!D162</f>
        <v>जिल्ला कृषि विकास कार्यालय,  कैलाली</v>
      </c>
      <c r="E164" s="34">
        <f>'Programe Budget 2073-74'!K162</f>
        <v>1500</v>
      </c>
      <c r="F164" s="436">
        <f t="shared" si="10"/>
        <v>1500</v>
      </c>
      <c r="G164" s="88">
        <f t="shared" si="11"/>
        <v>2.0503847888787128</v>
      </c>
      <c r="H164" s="727">
        <v>0</v>
      </c>
      <c r="I164" s="34">
        <f t="shared" si="9"/>
        <v>0</v>
      </c>
      <c r="J164" s="89"/>
      <c r="K164" s="368"/>
      <c r="L164" s="82" t="str">
        <f>'Programe Budget 2073-74'!Q122</f>
        <v>प</v>
      </c>
    </row>
    <row r="165" spans="1:12">
      <c r="A165" s="25"/>
      <c r="B165" s="25"/>
      <c r="C165" s="11">
        <f>'Programe Budget 2073-74'!C163</f>
        <v>38</v>
      </c>
      <c r="D165" s="404" t="str">
        <f>'Programe Budget 2073-74'!D163</f>
        <v>जिल्ला कृषि विकास कार्यालय, स्याङ्गजा</v>
      </c>
      <c r="E165" s="34">
        <f>'Programe Budget 2073-74'!K163</f>
        <v>1500</v>
      </c>
      <c r="F165" s="436">
        <f t="shared" si="10"/>
        <v>1500</v>
      </c>
      <c r="G165" s="88">
        <f t="shared" si="11"/>
        <v>2.0503847888787128</v>
      </c>
      <c r="H165" s="727">
        <v>0</v>
      </c>
      <c r="I165" s="34">
        <f t="shared" si="9"/>
        <v>0</v>
      </c>
      <c r="J165" s="57"/>
      <c r="K165" s="218"/>
      <c r="L165" s="82" t="str">
        <f>'Programe Budget 2073-74'!Q123</f>
        <v>प</v>
      </c>
    </row>
    <row r="166" spans="1:12">
      <c r="A166" s="25"/>
      <c r="B166" s="25"/>
      <c r="C166" s="11">
        <f>'Programe Budget 2073-74'!C164</f>
        <v>39</v>
      </c>
      <c r="D166" s="404" t="str">
        <f>'Programe Budget 2073-74'!D164</f>
        <v>जिल्ला कृषि विकास कार्यालय, गुल्मी</v>
      </c>
      <c r="E166" s="34">
        <f>'Programe Budget 2073-74'!K164</f>
        <v>50</v>
      </c>
      <c r="F166" s="436">
        <f t="shared" si="10"/>
        <v>50</v>
      </c>
      <c r="G166" s="88">
        <f t="shared" si="11"/>
        <v>6.8346159629290429E-2</v>
      </c>
      <c r="H166" s="727">
        <v>0</v>
      </c>
      <c r="I166" s="34">
        <f t="shared" si="9"/>
        <v>0</v>
      </c>
      <c r="J166" s="57"/>
      <c r="K166" s="218"/>
      <c r="L166" s="82" t="str">
        <f>'Programe Budget 2073-74'!Q124</f>
        <v>प</v>
      </c>
    </row>
    <row r="167" spans="1:12">
      <c r="A167" s="25"/>
      <c r="B167" s="25"/>
      <c r="C167" s="11">
        <f>'Programe Budget 2073-74'!C165</f>
        <v>40</v>
      </c>
      <c r="D167" s="404" t="str">
        <f>'Programe Budget 2073-74'!D165</f>
        <v>जिल्ला कृषि विकास कार्यालय, नुवाकोट</v>
      </c>
      <c r="E167" s="34">
        <f>'Programe Budget 2073-74'!K165</f>
        <v>50</v>
      </c>
      <c r="F167" s="436">
        <f t="shared" si="10"/>
        <v>50</v>
      </c>
      <c r="G167" s="88">
        <f t="shared" si="11"/>
        <v>6.8346159629290429E-2</v>
      </c>
      <c r="H167" s="727">
        <v>0</v>
      </c>
      <c r="I167" s="34">
        <f t="shared" si="9"/>
        <v>0</v>
      </c>
      <c r="J167" s="57"/>
      <c r="K167" s="218"/>
      <c r="L167" s="82" t="e">
        <f>'Programe Budget 2073-74'!#REF!</f>
        <v>#REF!</v>
      </c>
    </row>
    <row r="168" spans="1:12">
      <c r="A168" s="25"/>
      <c r="B168" s="25"/>
      <c r="C168" s="11">
        <f>'Programe Budget 2073-74'!C166</f>
        <v>41</v>
      </c>
      <c r="D168" s="404" t="str">
        <f>'Programe Budget 2073-74'!D166</f>
        <v>जिल्ला कृषि विकास कार्यालय, ललितपुर</v>
      </c>
      <c r="E168" s="34">
        <f>'Programe Budget 2073-74'!K166</f>
        <v>50</v>
      </c>
      <c r="F168" s="436">
        <f t="shared" si="10"/>
        <v>50</v>
      </c>
      <c r="G168" s="88">
        <f t="shared" si="11"/>
        <v>6.8346159629290429E-2</v>
      </c>
      <c r="H168" s="727">
        <v>0</v>
      </c>
      <c r="I168" s="34">
        <f t="shared" si="9"/>
        <v>0</v>
      </c>
      <c r="J168" s="57"/>
      <c r="K168" s="218"/>
      <c r="L168" s="82" t="e">
        <f>'Programe Budget 2073-74'!#REF!</f>
        <v>#REF!</v>
      </c>
    </row>
    <row r="169" spans="1:12">
      <c r="A169" s="25"/>
      <c r="B169" s="25"/>
      <c r="C169" s="11">
        <f>'Programe Budget 2073-74'!C167</f>
        <v>42</v>
      </c>
      <c r="D169" s="404" t="str">
        <f>'Programe Budget 2073-74'!D167</f>
        <v>जिल्ला कृषि विकास कार्यालय, वारा</v>
      </c>
      <c r="E169" s="34">
        <f>'Programe Budget 2073-74'!K167</f>
        <v>400</v>
      </c>
      <c r="F169" s="436">
        <f t="shared" si="10"/>
        <v>400</v>
      </c>
      <c r="G169" s="88">
        <f t="shared" si="11"/>
        <v>0.54676927703432343</v>
      </c>
      <c r="H169" s="727">
        <v>0</v>
      </c>
      <c r="I169" s="34">
        <f t="shared" si="9"/>
        <v>0</v>
      </c>
      <c r="J169" s="57"/>
      <c r="K169" s="218"/>
      <c r="L169" s="82" t="e">
        <f>'Programe Budget 2073-74'!#REF!</f>
        <v>#REF!</v>
      </c>
    </row>
    <row r="170" spans="1:12">
      <c r="A170" s="25"/>
      <c r="B170" s="25"/>
      <c r="C170" s="11">
        <f>'Programe Budget 2073-74'!C168</f>
        <v>43</v>
      </c>
      <c r="D170" s="404" t="str">
        <f>'Programe Budget 2073-74'!D168</f>
        <v>जिल्ला कृषि विकास कार्यालय, रौतहट</v>
      </c>
      <c r="E170" s="34">
        <f>'Programe Budget 2073-74'!K168</f>
        <v>400</v>
      </c>
      <c r="F170" s="436">
        <f t="shared" si="10"/>
        <v>400</v>
      </c>
      <c r="G170" s="88">
        <f t="shared" si="11"/>
        <v>0.54676927703432343</v>
      </c>
      <c r="H170" s="727">
        <v>0</v>
      </c>
      <c r="I170" s="34">
        <f t="shared" si="9"/>
        <v>0</v>
      </c>
      <c r="J170" s="57"/>
      <c r="K170" s="218"/>
      <c r="L170" s="82" t="e">
        <f>'Programe Budget 2073-74'!#REF!</f>
        <v>#REF!</v>
      </c>
    </row>
    <row r="171" spans="1:12">
      <c r="A171" s="82"/>
      <c r="B171" s="82"/>
      <c r="C171" s="11">
        <f>'Programe Budget 2073-74'!C169</f>
        <v>44</v>
      </c>
      <c r="D171" s="404" t="str">
        <f>'Programe Budget 2073-74'!D169</f>
        <v>जिल्ला कृषि विकास कार्यालय, सिराह</v>
      </c>
      <c r="E171" s="34">
        <f>'Programe Budget 2073-74'!K169</f>
        <v>400</v>
      </c>
      <c r="F171" s="436">
        <f t="shared" si="10"/>
        <v>400</v>
      </c>
      <c r="G171" s="88">
        <f t="shared" si="11"/>
        <v>0.54676927703432343</v>
      </c>
      <c r="H171" s="727">
        <v>0</v>
      </c>
      <c r="I171" s="34">
        <f t="shared" si="9"/>
        <v>0</v>
      </c>
      <c r="J171" s="45"/>
      <c r="K171" s="367"/>
      <c r="L171" s="82" t="e">
        <f>'Programe Budget 2073-74'!#REF!</f>
        <v>#REF!</v>
      </c>
    </row>
    <row r="172" spans="1:12">
      <c r="A172" s="82"/>
      <c r="B172" s="82"/>
      <c r="C172" s="11">
        <f>'Programe Budget 2073-74'!C170</f>
        <v>45</v>
      </c>
      <c r="D172" s="404" t="str">
        <f>'Programe Budget 2073-74'!D170</f>
        <v>जिल्ला कृषि विकास कार्यालय, सप्तरी</v>
      </c>
      <c r="E172" s="34">
        <f>'Programe Budget 2073-74'!K170</f>
        <v>400</v>
      </c>
      <c r="F172" s="436">
        <f t="shared" si="10"/>
        <v>400</v>
      </c>
      <c r="G172" s="88">
        <f t="shared" si="11"/>
        <v>0.54676927703432343</v>
      </c>
      <c r="H172" s="727">
        <v>0</v>
      </c>
      <c r="I172" s="34">
        <f t="shared" si="9"/>
        <v>0</v>
      </c>
      <c r="J172" s="45"/>
      <c r="K172" s="367"/>
      <c r="L172" s="82"/>
    </row>
    <row r="173" spans="1:12">
      <c r="A173" s="82"/>
      <c r="B173" s="82"/>
      <c r="C173" s="11">
        <f>'Programe Budget 2073-74'!C171</f>
        <v>46</v>
      </c>
      <c r="D173" s="404" t="str">
        <f>'Programe Budget 2073-74'!D171</f>
        <v>जिल्ला कृषि विकास कार्यालय, सर्लाही</v>
      </c>
      <c r="E173" s="34">
        <f>'Programe Budget 2073-74'!K171</f>
        <v>400</v>
      </c>
      <c r="F173" s="436">
        <f t="shared" si="10"/>
        <v>400</v>
      </c>
      <c r="G173" s="88">
        <f t="shared" si="11"/>
        <v>0.54676927703432343</v>
      </c>
      <c r="H173" s="727">
        <v>0</v>
      </c>
      <c r="I173" s="34">
        <f t="shared" si="9"/>
        <v>0</v>
      </c>
      <c r="J173" s="45"/>
      <c r="K173" s="367"/>
      <c r="L173" s="82"/>
    </row>
    <row r="174" spans="1:12">
      <c r="A174" s="82"/>
      <c r="B174" s="82"/>
      <c r="C174" s="11">
        <f>'Programe Budget 2073-74'!C172</f>
        <v>47</v>
      </c>
      <c r="D174" s="404" t="str">
        <f>'Programe Budget 2073-74'!D172</f>
        <v>जिल्ला कृषि विकास कार्यालय, रुपन्देही</v>
      </c>
      <c r="E174" s="34">
        <f>'Programe Budget 2073-74'!K172</f>
        <v>400</v>
      </c>
      <c r="F174" s="436">
        <f t="shared" si="10"/>
        <v>400</v>
      </c>
      <c r="G174" s="88">
        <f t="shared" si="11"/>
        <v>0.54676927703432343</v>
      </c>
      <c r="H174" s="727">
        <v>0</v>
      </c>
      <c r="I174" s="34">
        <f t="shared" si="9"/>
        <v>0</v>
      </c>
      <c r="J174" s="45"/>
      <c r="K174" s="367"/>
      <c r="L174" s="82"/>
    </row>
    <row r="175" spans="1:12">
      <c r="A175" s="82"/>
      <c r="B175" s="82"/>
      <c r="C175" s="11">
        <f>'Programe Budget 2073-74'!C173</f>
        <v>48</v>
      </c>
      <c r="D175" s="404" t="str">
        <f>'Programe Budget 2073-74'!D173</f>
        <v>जिल्ला कृषि विकास कार्यालय, वाँके</v>
      </c>
      <c r="E175" s="34">
        <f>'Programe Budget 2073-74'!K173</f>
        <v>400</v>
      </c>
      <c r="F175" s="436">
        <f t="shared" si="10"/>
        <v>400</v>
      </c>
      <c r="G175" s="88">
        <f t="shared" si="11"/>
        <v>0.54676927703432343</v>
      </c>
      <c r="H175" s="727">
        <v>0</v>
      </c>
      <c r="I175" s="34">
        <f t="shared" si="9"/>
        <v>0</v>
      </c>
      <c r="J175" s="45"/>
      <c r="K175" s="367"/>
      <c r="L175" s="82"/>
    </row>
    <row r="176" spans="1:12">
      <c r="A176" s="82"/>
      <c r="B176" s="82"/>
      <c r="C176" s="11">
        <f>'Programe Budget 2073-74'!C174</f>
        <v>49</v>
      </c>
      <c r="D176" s="404" t="str">
        <f>'Programe Budget 2073-74'!D174</f>
        <v>जिल्ला कृषि विकास कार्यालय, वर्दिया</v>
      </c>
      <c r="E176" s="34">
        <f>'Programe Budget 2073-74'!K174</f>
        <v>400</v>
      </c>
      <c r="F176" s="436">
        <f t="shared" si="10"/>
        <v>400</v>
      </c>
      <c r="G176" s="88">
        <f t="shared" si="11"/>
        <v>0.54676927703432343</v>
      </c>
      <c r="H176" s="727">
        <v>0</v>
      </c>
      <c r="I176" s="34">
        <f t="shared" si="9"/>
        <v>0</v>
      </c>
      <c r="J176" s="45"/>
      <c r="K176" s="367"/>
      <c r="L176" s="82"/>
    </row>
    <row r="177" spans="1:12">
      <c r="A177" s="25"/>
      <c r="B177" s="25"/>
      <c r="C177" s="11">
        <f>'Programe Budget 2073-74'!C175</f>
        <v>50</v>
      </c>
      <c r="D177" s="404" t="str">
        <f>'Programe Budget 2073-74'!D175</f>
        <v>जिल्ला कृषि विकास कार्यालय, सुर्खेत</v>
      </c>
      <c r="E177" s="34">
        <f>'Programe Budget 2073-74'!K175</f>
        <v>400</v>
      </c>
      <c r="F177" s="436">
        <f t="shared" si="10"/>
        <v>400</v>
      </c>
      <c r="G177" s="88">
        <f t="shared" si="11"/>
        <v>0.54676927703432343</v>
      </c>
      <c r="H177" s="727">
        <v>0</v>
      </c>
      <c r="I177" s="34">
        <f t="shared" si="9"/>
        <v>0</v>
      </c>
      <c r="J177" s="57"/>
      <c r="K177" s="218"/>
      <c r="L177" s="82" t="e">
        <f>'Programe Budget 2073-74'!#REF!</f>
        <v>#REF!</v>
      </c>
    </row>
    <row r="178" spans="1:12">
      <c r="A178" s="25"/>
      <c r="B178" s="25"/>
      <c r="C178" s="11">
        <f>'Programe Budget 2073-74'!C176</f>
        <v>51</v>
      </c>
      <c r="D178" s="404" t="str">
        <f>'Programe Budget 2073-74'!D176</f>
        <v>जिल्ला कृषि विकास कार्यालय, कञ्चनपुर</v>
      </c>
      <c r="E178" s="34">
        <f>'Programe Budget 2073-74'!K176</f>
        <v>400</v>
      </c>
      <c r="F178" s="436">
        <f t="shared" si="10"/>
        <v>400</v>
      </c>
      <c r="G178" s="88">
        <f t="shared" si="11"/>
        <v>0.54676927703432343</v>
      </c>
      <c r="H178" s="727">
        <v>0</v>
      </c>
      <c r="I178" s="34">
        <f t="shared" si="9"/>
        <v>0</v>
      </c>
      <c r="J178" s="57"/>
      <c r="K178" s="218"/>
      <c r="L178" s="82" t="e">
        <f>'Programe Budget 2073-74'!#REF!</f>
        <v>#REF!</v>
      </c>
    </row>
    <row r="179" spans="1:12">
      <c r="A179" s="25"/>
      <c r="B179" s="25"/>
      <c r="C179" s="11"/>
      <c r="D179" s="399" t="str">
        <f>'Programe Budget 2073-74'!D177</f>
        <v>जैतुन प्रवर्द्धन कार्यक्रम</v>
      </c>
      <c r="E179" s="34"/>
      <c r="F179" s="436"/>
      <c r="G179" s="88"/>
      <c r="H179" s="727"/>
      <c r="I179" s="34"/>
      <c r="J179" s="57"/>
      <c r="K179" s="218"/>
      <c r="L179" s="82"/>
    </row>
    <row r="180" spans="1:12">
      <c r="A180" s="25"/>
      <c r="B180" s="25"/>
      <c r="C180" s="11">
        <f>'Programe Budget 2073-74'!C178</f>
        <v>1</v>
      </c>
      <c r="D180" s="404" t="str">
        <f>'Programe Budget 2073-74'!D178</f>
        <v>फलफूल विकास निर्देशनालय, कीर्तीपुर, काठमाण्डौं</v>
      </c>
      <c r="E180" s="34">
        <f>'Programe Budget 2073-74'!K178</f>
        <v>17240</v>
      </c>
      <c r="F180" s="436">
        <f t="shared" si="10"/>
        <v>17240</v>
      </c>
      <c r="G180" s="88">
        <f t="shared" si="11"/>
        <v>23.565755840179339</v>
      </c>
      <c r="H180" s="727">
        <v>84</v>
      </c>
      <c r="I180" s="34">
        <f t="shared" si="9"/>
        <v>19.795234905750643</v>
      </c>
      <c r="J180" s="57"/>
      <c r="K180" s="218"/>
      <c r="L180" s="82" t="e">
        <f>'Programe Budget 2073-74'!#REF!</f>
        <v>#REF!</v>
      </c>
    </row>
    <row r="181" spans="1:12">
      <c r="A181" s="25"/>
      <c r="B181" s="25"/>
      <c r="C181" s="29"/>
      <c r="D181" s="405" t="str">
        <f>'Programe Budget 2073-74'!D179</f>
        <v>बागवानी विकास कार्यक्रम एकमुष्ट</v>
      </c>
      <c r="E181" s="57">
        <f>SUM(E123:E180)</f>
        <v>73157</v>
      </c>
      <c r="F181" s="435">
        <f>SUM(F123:F180)</f>
        <v>73157</v>
      </c>
      <c r="G181" s="57">
        <f>SUM(G123:G180)</f>
        <v>100.00000000000006</v>
      </c>
      <c r="H181" s="727"/>
      <c r="I181" s="57">
        <f>SUM(I123:I180)</f>
        <v>40.931334937189874</v>
      </c>
      <c r="J181" s="57"/>
      <c r="K181" s="218"/>
      <c r="L181" s="25"/>
    </row>
    <row r="182" spans="1:12">
      <c r="A182" s="272"/>
      <c r="B182" s="272"/>
      <c r="C182" s="331"/>
      <c r="D182" s="402" t="s">
        <v>321</v>
      </c>
      <c r="E182" s="57" t="e">
        <f>E692</f>
        <v>#REF!</v>
      </c>
      <c r="F182" s="437">
        <f>F692</f>
        <v>2016521.8999999997</v>
      </c>
      <c r="G182" s="89">
        <f>F181/F182*100</f>
        <v>3.6278802625451285</v>
      </c>
      <c r="H182" s="727"/>
      <c r="I182" s="89">
        <f>I181*G182/100</f>
        <v>1.4849398213825498</v>
      </c>
      <c r="J182" s="89">
        <f>I182</f>
        <v>1.4849398213825498</v>
      </c>
      <c r="K182" s="368"/>
      <c r="L182" s="272"/>
    </row>
    <row r="183" spans="1:12">
      <c r="A183" s="1">
        <f>'Programe Budget 2073-74'!A180</f>
        <v>4</v>
      </c>
      <c r="B183" s="1" t="str">
        <f>'Programe Budget 2073-74'!B180</f>
        <v>312108-3/4</v>
      </c>
      <c r="C183" s="35"/>
      <c r="D183" s="392" t="str">
        <f>'Programe Budget 2073-74'!D180</f>
        <v>आलु, तरकारी तथा मसला बाली विकास कार्यक्रम</v>
      </c>
      <c r="E183" s="34"/>
      <c r="F183" s="434"/>
      <c r="G183" s="34"/>
      <c r="H183" s="727"/>
      <c r="I183" s="34"/>
      <c r="J183" s="57"/>
      <c r="K183" s="218"/>
      <c r="L183" s="25" t="str">
        <f>'Programe Budget 2073-74'!Q180</f>
        <v>ना</v>
      </c>
    </row>
    <row r="184" spans="1:12">
      <c r="A184" s="82"/>
      <c r="B184" s="82"/>
      <c r="C184" s="330">
        <f>'Programe Budget 2073-74'!C181</f>
        <v>1</v>
      </c>
      <c r="D184" s="400" t="str">
        <f>'Programe Budget 2073-74'!D181</f>
        <v>तरकारी विकास निर्देशनालय, खुमलटार</v>
      </c>
      <c r="E184" s="34">
        <f>'Programe Budget 2073-74'!K181</f>
        <v>19496.8</v>
      </c>
      <c r="F184" s="430">
        <f>E184</f>
        <v>19496.8</v>
      </c>
      <c r="G184" s="30">
        <f t="shared" ref="G184:G196" si="12">F184/$F$235*100</f>
        <v>20.212797941481082</v>
      </c>
      <c r="H184" s="729">
        <v>95.022849547273097</v>
      </c>
      <c r="I184" s="30">
        <f>H184*G184/100</f>
        <v>19.206776577227881</v>
      </c>
      <c r="J184" s="45"/>
      <c r="K184" s="367"/>
      <c r="L184" s="82" t="str">
        <f>'Programe Budget 2073-74'!Q181</f>
        <v>नि</v>
      </c>
    </row>
    <row r="185" spans="1:12">
      <c r="A185" s="25"/>
      <c r="B185" s="25"/>
      <c r="C185" s="29">
        <f>'Programe Budget 2073-74'!C182</f>
        <v>2</v>
      </c>
      <c r="D185" s="404" t="str">
        <f>'Programe Budget 2073-74'!D182</f>
        <v>राष्ट्रिय आलु वाली विकास कार्यक्रम, खुमलटार</v>
      </c>
      <c r="E185" s="34">
        <f>'Programe Budget 2073-74'!K182</f>
        <v>13607.800000000001</v>
      </c>
      <c r="F185" s="434">
        <f t="shared" ref="F185:F218" si="13">E185</f>
        <v>13607.800000000001</v>
      </c>
      <c r="G185" s="34">
        <f t="shared" si="12"/>
        <v>14.10753107320618</v>
      </c>
      <c r="H185" s="729">
        <v>59.92</v>
      </c>
      <c r="I185" s="34">
        <f t="shared" ref="I185:I234" si="14">H185*G185/100</f>
        <v>8.4532326190651439</v>
      </c>
      <c r="J185" s="57"/>
      <c r="K185" s="218"/>
      <c r="L185" s="25" t="str">
        <f>'Programe Budget 2073-74'!Q182</f>
        <v>नि</v>
      </c>
    </row>
    <row r="186" spans="1:12">
      <c r="A186" s="25"/>
      <c r="B186" s="25"/>
      <c r="C186" s="29">
        <f>'Programe Budget 2073-74'!C183</f>
        <v>3</v>
      </c>
      <c r="D186" s="404" t="str">
        <f>'Programe Budget 2073-74'!D183</f>
        <v>राष्ट्रिय मसला वाली विकास कार्यक्रम, खुमलटार</v>
      </c>
      <c r="E186" s="34">
        <f>'Programe Budget 2073-74'!K183</f>
        <v>8723.6999999999989</v>
      </c>
      <c r="F186" s="434">
        <f t="shared" si="13"/>
        <v>8723.6999999999989</v>
      </c>
      <c r="G186" s="34">
        <f t="shared" si="12"/>
        <v>9.0440680215265328</v>
      </c>
      <c r="H186" s="729">
        <v>81.400000000000006</v>
      </c>
      <c r="I186" s="34">
        <f t="shared" si="14"/>
        <v>7.3618713695225981</v>
      </c>
      <c r="J186" s="57"/>
      <c r="K186" s="218"/>
      <c r="L186" s="25" t="str">
        <f>'Programe Budget 2073-74'!Q183</f>
        <v>नि</v>
      </c>
    </row>
    <row r="187" spans="1:12">
      <c r="A187" s="25"/>
      <c r="B187" s="25"/>
      <c r="C187" s="29">
        <f>'Programe Budget 2073-74'!C184</f>
        <v>4</v>
      </c>
      <c r="D187" s="404" t="str">
        <f>'Programe Budget 2073-74'!D184</f>
        <v xml:space="preserve">केन्द्रीय तरकारी वीउ उत्पादन केन्द्र, खुमलटार </v>
      </c>
      <c r="E187" s="34">
        <f>'Programe Budget 2073-74'!K184</f>
        <v>8634.2000000000007</v>
      </c>
      <c r="F187" s="434">
        <f t="shared" si="13"/>
        <v>8634.2000000000007</v>
      </c>
      <c r="G187" s="34">
        <f t="shared" si="12"/>
        <v>8.951281235194287</v>
      </c>
      <c r="H187" s="729">
        <v>64.900000000000006</v>
      </c>
      <c r="I187" s="34">
        <f t="shared" si="14"/>
        <v>5.8093815216410931</v>
      </c>
      <c r="J187" s="57"/>
      <c r="K187" s="218"/>
      <c r="L187" s="25" t="str">
        <f>'Programe Budget 2073-74'!Q184</f>
        <v>नि</v>
      </c>
    </row>
    <row r="188" spans="1:12">
      <c r="A188" s="25"/>
      <c r="B188" s="25"/>
      <c r="C188" s="29">
        <f>'Programe Budget 2073-74'!C185</f>
        <v>5</v>
      </c>
      <c r="D188" s="404" t="str">
        <f>'Programe Budget 2073-74'!D185</f>
        <v>तरकारी जर्मप्लाज्म संकलन तथा तरकारी वीउ उत्पादन केन्द्र, डडेलधुरा</v>
      </c>
      <c r="E188" s="34">
        <f>'Programe Budget 2073-74'!K185</f>
        <v>3093.8</v>
      </c>
      <c r="F188" s="434">
        <f t="shared" si="13"/>
        <v>3093.8</v>
      </c>
      <c r="G188" s="34">
        <f t="shared" si="12"/>
        <v>3.2074163078738138</v>
      </c>
      <c r="H188" s="729">
        <v>100</v>
      </c>
      <c r="I188" s="34">
        <f t="shared" si="14"/>
        <v>3.2074163078738138</v>
      </c>
      <c r="J188" s="57"/>
      <c r="K188" s="218"/>
      <c r="L188" s="25" t="str">
        <f>'Programe Budget 2073-74'!Q185</f>
        <v>नि</v>
      </c>
    </row>
    <row r="189" spans="1:12">
      <c r="A189" s="25"/>
      <c r="B189" s="25"/>
      <c r="C189" s="29">
        <f>'Programe Budget 2073-74'!C186</f>
        <v>6</v>
      </c>
      <c r="D189" s="404" t="str">
        <f>'Programe Budget 2073-74'!D186</f>
        <v>समशितोष्ण तरकारी वीउ उत्पादन केन्द्र, रुकुम</v>
      </c>
      <c r="E189" s="34">
        <f>'Programe Budget 2073-74'!K186</f>
        <v>3162.8</v>
      </c>
      <c r="F189" s="434">
        <f t="shared" si="13"/>
        <v>3162.8</v>
      </c>
      <c r="G189" s="34">
        <f t="shared" si="12"/>
        <v>3.2789502548785632</v>
      </c>
      <c r="H189" s="729">
        <v>100</v>
      </c>
      <c r="I189" s="34">
        <f t="shared" si="14"/>
        <v>3.2789502548785636</v>
      </c>
      <c r="J189" s="57"/>
      <c r="K189" s="218"/>
      <c r="L189" s="25" t="str">
        <f>'Programe Budget 2073-74'!Q186</f>
        <v>नि</v>
      </c>
    </row>
    <row r="190" spans="1:12">
      <c r="A190" s="25"/>
      <c r="B190" s="25"/>
      <c r="C190" s="29">
        <f>'Programe Budget 2073-74'!C187</f>
        <v>7</v>
      </c>
      <c r="D190" s="404" t="str">
        <f>'Programe Budget 2073-74'!D187</f>
        <v>न्यूक्लियस वीउ आलु केन्द्र, निगाले, सिन्धुपाल्चोक</v>
      </c>
      <c r="E190" s="34">
        <f>'Programe Budget 2073-74'!K187</f>
        <v>2736.3999999999996</v>
      </c>
      <c r="F190" s="434">
        <f t="shared" si="13"/>
        <v>2736.3999999999996</v>
      </c>
      <c r="G190" s="34">
        <f t="shared" si="12"/>
        <v>2.8368911968666048</v>
      </c>
      <c r="H190" s="729">
        <v>100</v>
      </c>
      <c r="I190" s="34">
        <f t="shared" si="14"/>
        <v>2.8368911968666048</v>
      </c>
      <c r="J190" s="57"/>
      <c r="K190" s="218"/>
      <c r="L190" s="25" t="str">
        <f>'Programe Budget 2073-74'!Q187</f>
        <v>नि</v>
      </c>
    </row>
    <row r="191" spans="1:12">
      <c r="A191" s="25"/>
      <c r="B191" s="25"/>
      <c r="C191" s="29">
        <f>'Programe Budget 2073-74'!C188</f>
        <v>8</v>
      </c>
      <c r="D191" s="404" t="str">
        <f>'Programe Budget 2073-74'!D188</f>
        <v>अलैंची विकास केन्द्र, फिक्कल, इलाम</v>
      </c>
      <c r="E191" s="34">
        <f>'Programe Budget 2073-74'!K188</f>
        <v>3623.2</v>
      </c>
      <c r="F191" s="434">
        <f t="shared" si="13"/>
        <v>3623.2</v>
      </c>
      <c r="G191" s="34">
        <f t="shared" si="12"/>
        <v>3.7562579244580778</v>
      </c>
      <c r="H191" s="729">
        <v>94</v>
      </c>
      <c r="I191" s="34">
        <f t="shared" si="14"/>
        <v>3.5308824489905932</v>
      </c>
      <c r="J191" s="57"/>
      <c r="K191" s="218"/>
      <c r="L191" s="25" t="str">
        <f>'Programe Budget 2073-74'!Q188</f>
        <v>नि</v>
      </c>
    </row>
    <row r="192" spans="1:12" ht="20.25" customHeight="1">
      <c r="A192" s="25"/>
      <c r="B192" s="25"/>
      <c r="C192" s="29">
        <f>'Programe Budget 2073-74'!C189</f>
        <v>9</v>
      </c>
      <c r="D192" s="404" t="str">
        <f>'Programe Budget 2073-74'!D189</f>
        <v>शितोष्ण तरकारी वीउ उत्पादन केन्द्र, डोल्पा</v>
      </c>
      <c r="E192" s="34">
        <f>'Programe Budget 2073-74'!K189</f>
        <v>2783.8</v>
      </c>
      <c r="F192" s="434">
        <f t="shared" si="13"/>
        <v>2783.8</v>
      </c>
      <c r="G192" s="34">
        <f t="shared" si="12"/>
        <v>2.8860319082872592</v>
      </c>
      <c r="H192" s="729">
        <v>30.83</v>
      </c>
      <c r="I192" s="34">
        <f t="shared" si="14"/>
        <v>0.889763637324962</v>
      </c>
      <c r="J192" s="57"/>
      <c r="K192" s="218"/>
      <c r="L192" s="25" t="str">
        <f>'Programe Budget 2073-74'!Q189</f>
        <v>नि</v>
      </c>
    </row>
    <row r="193" spans="1:12" ht="20.25" customHeight="1">
      <c r="A193" s="25"/>
      <c r="B193" s="25"/>
      <c r="C193" s="29">
        <f>'Programe Budget 2073-74'!C190</f>
        <v>10</v>
      </c>
      <c r="D193" s="404" t="str">
        <f>'Programe Budget 2073-74'!D190</f>
        <v>मसला वाली विकास केन्द्र, पाँचखाल, काभ्रेपलाञ्चोक</v>
      </c>
      <c r="E193" s="34">
        <f>'Programe Budget 2073-74'!K190</f>
        <v>3255.8</v>
      </c>
      <c r="F193" s="434">
        <f t="shared" si="13"/>
        <v>3255.8</v>
      </c>
      <c r="G193" s="34">
        <f t="shared" si="12"/>
        <v>3.3753655747545297</v>
      </c>
      <c r="H193" s="729">
        <v>96</v>
      </c>
      <c r="I193" s="34">
        <f t="shared" si="14"/>
        <v>3.240350951764349</v>
      </c>
      <c r="J193" s="57"/>
      <c r="K193" s="218"/>
      <c r="L193" s="25" t="str">
        <f>'Programe Budget 2073-74'!Q190</f>
        <v>नि</v>
      </c>
    </row>
    <row r="194" spans="1:12">
      <c r="A194" s="25"/>
      <c r="B194" s="25"/>
      <c r="C194" s="29">
        <f>'Programe Budget 2073-74'!C191</f>
        <v>11</v>
      </c>
      <c r="D194" s="404" t="str">
        <f>'Programe Budget 2073-74'!D191</f>
        <v>कन्दमुल तरकारी विकास केन्द्र, सिन्धुली</v>
      </c>
      <c r="E194" s="34">
        <f>'Programe Budget 2073-74'!K191</f>
        <v>5473.8</v>
      </c>
      <c r="F194" s="434">
        <f t="shared" si="13"/>
        <v>5473.8</v>
      </c>
      <c r="G194" s="34">
        <f t="shared" si="12"/>
        <v>5.6748191176028451</v>
      </c>
      <c r="H194" s="729">
        <v>91.23</v>
      </c>
      <c r="I194" s="34">
        <f t="shared" si="14"/>
        <v>5.1771374809890753</v>
      </c>
      <c r="J194" s="57"/>
      <c r="K194" s="218"/>
      <c r="L194" s="25" t="str">
        <f>'Programe Budget 2073-74'!Q191</f>
        <v>नि</v>
      </c>
    </row>
    <row r="195" spans="1:12">
      <c r="A195" s="25"/>
      <c r="B195" s="25"/>
      <c r="C195" s="29">
        <f>'Programe Budget 2073-74'!C192</f>
        <v>12</v>
      </c>
      <c r="D195" s="404" t="str">
        <f>'Programe Budget 2073-74'!D192</f>
        <v xml:space="preserve">आलु वाली विकास केन्द्र, हुम्ला                         </v>
      </c>
      <c r="E195" s="34">
        <f>'Programe Budget 2073-74'!K192</f>
        <v>2242</v>
      </c>
      <c r="F195" s="434">
        <f t="shared" si="13"/>
        <v>2242</v>
      </c>
      <c r="G195" s="34">
        <f t="shared" si="12"/>
        <v>2.3243349157195325</v>
      </c>
      <c r="H195" s="729">
        <v>97</v>
      </c>
      <c r="I195" s="34">
        <f t="shared" si="14"/>
        <v>2.2546048682479465</v>
      </c>
      <c r="J195" s="57"/>
      <c r="K195" s="218"/>
      <c r="L195" s="25" t="str">
        <f>'Programe Budget 2073-74'!Q192</f>
        <v>नि</v>
      </c>
    </row>
    <row r="196" spans="1:12">
      <c r="A196" s="25"/>
      <c r="B196" s="25"/>
      <c r="C196" s="29">
        <f>'Programe Budget 2073-74'!C193</f>
        <v>13</v>
      </c>
      <c r="D196" s="404" t="str">
        <f>'Programe Budget 2073-74'!D193</f>
        <v>रा.आ.वा.वि.का, बागवानी केन्द्र जौबारी, जोगमाई, इलाम</v>
      </c>
      <c r="E196" s="34">
        <f>'Programe Budget 2073-74'!K193</f>
        <v>5766.5999999999995</v>
      </c>
      <c r="F196" s="434">
        <f t="shared" si="13"/>
        <v>5766.5999999999995</v>
      </c>
      <c r="G196" s="34">
        <f t="shared" si="12"/>
        <v>5.9783718666316936</v>
      </c>
      <c r="H196" s="729">
        <v>97.890000767544635</v>
      </c>
      <c r="I196" s="34">
        <f t="shared" si="14"/>
        <v>5.8522282661324372</v>
      </c>
      <c r="J196" s="364"/>
      <c r="K196" s="218"/>
      <c r="L196" s="25" t="str">
        <f>'Programe Budget 2073-74'!Q193</f>
        <v>नि</v>
      </c>
    </row>
    <row r="197" spans="1:12">
      <c r="A197" s="25"/>
      <c r="B197" s="25"/>
      <c r="C197" s="60" t="str">
        <f>'Programe Budget 2073-74'!C194</f>
        <v xml:space="preserve">ख </v>
      </c>
      <c r="D197" s="399" t="str">
        <f>'Programe Budget 2073-74'!D194</f>
        <v>अलैची रोग व्यवस्थापन तथा नर्सरी स्थापना कार्यक्रम</v>
      </c>
      <c r="E197" s="34"/>
      <c r="F197" s="434"/>
      <c r="G197" s="34"/>
      <c r="H197" s="727"/>
      <c r="I197" s="34"/>
      <c r="J197" s="364"/>
      <c r="K197" s="218"/>
      <c r="L197" s="25">
        <f>'Programe Budget 2073-74'!Q194</f>
        <v>0</v>
      </c>
    </row>
    <row r="198" spans="1:12">
      <c r="A198" s="25"/>
      <c r="B198" s="25"/>
      <c r="C198" s="29">
        <f>'Programe Budget 2073-74'!C195</f>
        <v>14</v>
      </c>
      <c r="D198" s="404" t="str">
        <f>'Programe Budget 2073-74'!D195</f>
        <v>जिल्ला कृषि विकास कार्यालय, ताप्लेजुङ्ग</v>
      </c>
      <c r="E198" s="34">
        <f>'Programe Budget 2073-74'!K195</f>
        <v>93</v>
      </c>
      <c r="F198" s="434">
        <f t="shared" si="13"/>
        <v>93</v>
      </c>
      <c r="G198" s="34">
        <f t="shared" ref="G198:G218" si="15">F198/$F$235*100</f>
        <v>9.6415319875966354E-2</v>
      </c>
      <c r="H198" s="727">
        <v>100</v>
      </c>
      <c r="I198" s="34">
        <f t="shared" si="14"/>
        <v>9.6415319875966354E-2</v>
      </c>
      <c r="J198" s="364"/>
      <c r="K198" s="218"/>
      <c r="L198" s="25" t="str">
        <f>'Programe Budget 2073-74'!Q195</f>
        <v>वि</v>
      </c>
    </row>
    <row r="199" spans="1:12">
      <c r="A199" s="25"/>
      <c r="B199" s="25"/>
      <c r="C199" s="29">
        <f>'Programe Budget 2073-74'!C196</f>
        <v>15</v>
      </c>
      <c r="D199" s="404" t="str">
        <f>'Programe Budget 2073-74'!D196</f>
        <v>जिल्ला कृषि विकास कार्यालय, पाँचथर</v>
      </c>
      <c r="E199" s="34">
        <f>'Programe Budget 2073-74'!K196</f>
        <v>93</v>
      </c>
      <c r="F199" s="434">
        <f t="shared" si="13"/>
        <v>93</v>
      </c>
      <c r="G199" s="34">
        <f t="shared" si="15"/>
        <v>9.6415319875966354E-2</v>
      </c>
      <c r="H199" s="727">
        <v>100</v>
      </c>
      <c r="I199" s="34">
        <f t="shared" si="14"/>
        <v>9.6415319875966354E-2</v>
      </c>
      <c r="J199" s="364"/>
      <c r="K199" s="218"/>
      <c r="L199" s="25" t="str">
        <f>'Programe Budget 2073-74'!Q196</f>
        <v>वि</v>
      </c>
    </row>
    <row r="200" spans="1:12">
      <c r="A200" s="25"/>
      <c r="B200" s="25"/>
      <c r="C200" s="29">
        <f>'Programe Budget 2073-74'!C197</f>
        <v>16</v>
      </c>
      <c r="D200" s="404" t="str">
        <f>'Programe Budget 2073-74'!D197</f>
        <v>जिल्ला कृषि विकास कार्यालयर्,र् इलाम</v>
      </c>
      <c r="E200" s="34">
        <f>'Programe Budget 2073-74'!K197</f>
        <v>93</v>
      </c>
      <c r="F200" s="434">
        <f t="shared" si="13"/>
        <v>93</v>
      </c>
      <c r="G200" s="34">
        <f t="shared" si="15"/>
        <v>9.6415319875966354E-2</v>
      </c>
      <c r="H200" s="727">
        <v>100</v>
      </c>
      <c r="I200" s="34">
        <f t="shared" si="14"/>
        <v>9.6415319875966354E-2</v>
      </c>
      <c r="J200" s="364"/>
      <c r="K200" s="218"/>
      <c r="L200" s="25" t="str">
        <f>'Programe Budget 2073-74'!Q197</f>
        <v>वि</v>
      </c>
    </row>
    <row r="201" spans="1:12">
      <c r="A201" s="25"/>
      <c r="B201" s="25"/>
      <c r="C201" s="29">
        <f>'Programe Budget 2073-74'!C198</f>
        <v>17</v>
      </c>
      <c r="D201" s="404" t="str">
        <f>'Programe Budget 2073-74'!D198</f>
        <v>जिल्ला कृषि विकास कार्यालय, तेह्रथुम</v>
      </c>
      <c r="E201" s="34">
        <f>'Programe Budget 2073-74'!K198</f>
        <v>93</v>
      </c>
      <c r="F201" s="434">
        <f t="shared" si="13"/>
        <v>93</v>
      </c>
      <c r="G201" s="34">
        <f t="shared" si="15"/>
        <v>9.6415319875966354E-2</v>
      </c>
      <c r="H201" s="727">
        <v>100</v>
      </c>
      <c r="I201" s="34">
        <f t="shared" si="14"/>
        <v>9.6415319875966354E-2</v>
      </c>
      <c r="J201" s="364"/>
      <c r="K201" s="218"/>
      <c r="L201" s="25" t="str">
        <f>'Programe Budget 2073-74'!Q198</f>
        <v>वि</v>
      </c>
    </row>
    <row r="202" spans="1:12">
      <c r="A202" s="25"/>
      <c r="B202" s="25"/>
      <c r="C202" s="29">
        <f>'Programe Budget 2073-74'!C199</f>
        <v>18</v>
      </c>
      <c r="D202" s="404" t="str">
        <f>'Programe Budget 2073-74'!D199</f>
        <v>जिल्ला कृषि विकास कार्यालय, भोजपुर</v>
      </c>
      <c r="E202" s="34">
        <f>'Programe Budget 2073-74'!K199</f>
        <v>93</v>
      </c>
      <c r="F202" s="434">
        <f t="shared" si="13"/>
        <v>93</v>
      </c>
      <c r="G202" s="34">
        <f t="shared" si="15"/>
        <v>9.6415319875966354E-2</v>
      </c>
      <c r="H202" s="727">
        <v>100</v>
      </c>
      <c r="I202" s="34">
        <f t="shared" si="14"/>
        <v>9.6415319875966354E-2</v>
      </c>
      <c r="J202" s="364"/>
      <c r="K202" s="218"/>
      <c r="L202" s="25" t="str">
        <f>'Programe Budget 2073-74'!Q199</f>
        <v>वि</v>
      </c>
    </row>
    <row r="203" spans="1:12">
      <c r="A203" s="25"/>
      <c r="B203" s="25"/>
      <c r="C203" s="29">
        <f>'Programe Budget 2073-74'!C200</f>
        <v>19</v>
      </c>
      <c r="D203" s="404" t="str">
        <f>'Programe Budget 2073-74'!D200</f>
        <v>जिल्ला कृषि विकास कार्यालय, धनकुटा</v>
      </c>
      <c r="E203" s="34">
        <f>'Programe Budget 2073-74'!K200</f>
        <v>93</v>
      </c>
      <c r="F203" s="434">
        <f t="shared" si="13"/>
        <v>93</v>
      </c>
      <c r="G203" s="34">
        <f t="shared" si="15"/>
        <v>9.6415319875966354E-2</v>
      </c>
      <c r="H203" s="727">
        <v>100</v>
      </c>
      <c r="I203" s="34">
        <f t="shared" si="14"/>
        <v>9.6415319875966354E-2</v>
      </c>
      <c r="J203" s="364"/>
      <c r="K203" s="218"/>
      <c r="L203" s="25" t="str">
        <f>'Programe Budget 2073-74'!Q200</f>
        <v>वि</v>
      </c>
    </row>
    <row r="204" spans="1:12">
      <c r="A204" s="25"/>
      <c r="B204" s="25"/>
      <c r="C204" s="29">
        <f>'Programe Budget 2073-74'!C201</f>
        <v>20</v>
      </c>
      <c r="D204" s="404" t="str">
        <f>'Programe Budget 2073-74'!D201</f>
        <v>जिल्ला कृषि विकास कार्यालय, सोलुखुम्बु</v>
      </c>
      <c r="E204" s="34">
        <f>'Programe Budget 2073-74'!K201</f>
        <v>93</v>
      </c>
      <c r="F204" s="434">
        <f t="shared" si="13"/>
        <v>93</v>
      </c>
      <c r="G204" s="34">
        <f t="shared" si="15"/>
        <v>9.6415319875966354E-2</v>
      </c>
      <c r="H204" s="727">
        <v>100</v>
      </c>
      <c r="I204" s="34">
        <f t="shared" si="14"/>
        <v>9.6415319875966354E-2</v>
      </c>
      <c r="J204" s="364"/>
      <c r="K204" s="218"/>
      <c r="L204" s="25" t="str">
        <f>'Programe Budget 2073-74'!Q201</f>
        <v>वि</v>
      </c>
    </row>
    <row r="205" spans="1:12">
      <c r="A205" s="25"/>
      <c r="B205" s="25"/>
      <c r="C205" s="29">
        <f>'Programe Budget 2073-74'!C202</f>
        <v>21</v>
      </c>
      <c r="D205" s="404" t="str">
        <f>'Programe Budget 2073-74'!D202</f>
        <v>जिल्ला कृषि विकास कार्यालय, खोटाङ्ग</v>
      </c>
      <c r="E205" s="34">
        <f>'Programe Budget 2073-74'!K202</f>
        <v>93</v>
      </c>
      <c r="F205" s="434">
        <f t="shared" si="13"/>
        <v>93</v>
      </c>
      <c r="G205" s="34">
        <f t="shared" si="15"/>
        <v>9.6415319875966354E-2</v>
      </c>
      <c r="H205" s="727">
        <v>100</v>
      </c>
      <c r="I205" s="34">
        <f t="shared" si="14"/>
        <v>9.6415319875966354E-2</v>
      </c>
      <c r="J205" s="364"/>
      <c r="K205" s="218"/>
      <c r="L205" s="25" t="str">
        <f>'Programe Budget 2073-74'!Q202</f>
        <v>वि</v>
      </c>
    </row>
    <row r="206" spans="1:12">
      <c r="A206" s="25"/>
      <c r="B206" s="25"/>
      <c r="C206" s="29">
        <f>'Programe Budget 2073-74'!C203</f>
        <v>22</v>
      </c>
      <c r="D206" s="404" t="str">
        <f>'Programe Budget 2073-74'!D203</f>
        <v>जिल्ला कृषि विकास कार्यालय, सिन्धुपालाञ्चोक</v>
      </c>
      <c r="E206" s="34">
        <f>'Programe Budget 2073-74'!K203</f>
        <v>93</v>
      </c>
      <c r="F206" s="434">
        <f t="shared" si="13"/>
        <v>93</v>
      </c>
      <c r="G206" s="34">
        <f t="shared" si="15"/>
        <v>9.6415319875966354E-2</v>
      </c>
      <c r="H206" s="727">
        <v>100</v>
      </c>
      <c r="I206" s="34">
        <f t="shared" si="14"/>
        <v>9.6415319875966354E-2</v>
      </c>
      <c r="J206" s="364"/>
      <c r="K206" s="218"/>
      <c r="L206" s="25" t="str">
        <f>'Programe Budget 2073-74'!Q203</f>
        <v>वि</v>
      </c>
    </row>
    <row r="207" spans="1:12">
      <c r="A207" s="25"/>
      <c r="B207" s="25"/>
      <c r="C207" s="29">
        <f>'Programe Budget 2073-74'!C204</f>
        <v>23</v>
      </c>
      <c r="D207" s="404" t="str">
        <f>'Programe Budget 2073-74'!D204</f>
        <v>जिल्ला कृषि विकास कार्यालय, लमजुङ्ग</v>
      </c>
      <c r="E207" s="34">
        <f>'Programe Budget 2073-74'!K204</f>
        <v>93</v>
      </c>
      <c r="F207" s="434">
        <f t="shared" si="13"/>
        <v>93</v>
      </c>
      <c r="G207" s="34">
        <f t="shared" si="15"/>
        <v>9.6415319875966354E-2</v>
      </c>
      <c r="H207" s="727">
        <v>100</v>
      </c>
      <c r="I207" s="34">
        <f t="shared" si="14"/>
        <v>9.6415319875966354E-2</v>
      </c>
      <c r="J207" s="364"/>
      <c r="K207" s="218"/>
      <c r="L207" s="25" t="str">
        <f>'Programe Budget 2073-74'!Q204</f>
        <v>वि</v>
      </c>
    </row>
    <row r="208" spans="1:12">
      <c r="A208" s="25"/>
      <c r="B208" s="25"/>
      <c r="C208" s="29">
        <f>'Programe Budget 2073-74'!C205</f>
        <v>24</v>
      </c>
      <c r="D208" s="404" t="str">
        <f>'Programe Budget 2073-74'!D205</f>
        <v>जिल्ला कृषि विकास कार्यालय, गोरखा</v>
      </c>
      <c r="E208" s="34">
        <f>'Programe Budget 2073-74'!K205</f>
        <v>93</v>
      </c>
      <c r="F208" s="434">
        <f t="shared" si="13"/>
        <v>93</v>
      </c>
      <c r="G208" s="34">
        <f t="shared" si="15"/>
        <v>9.6415319875966354E-2</v>
      </c>
      <c r="H208" s="727">
        <v>91.4</v>
      </c>
      <c r="I208" s="34">
        <f t="shared" si="14"/>
        <v>8.8123602366633247E-2</v>
      </c>
      <c r="J208" s="364"/>
      <c r="K208" s="218"/>
      <c r="L208" s="25" t="str">
        <f>'Programe Budget 2073-74'!Q205</f>
        <v>का</v>
      </c>
    </row>
    <row r="209" spans="1:12">
      <c r="A209" s="25"/>
      <c r="B209" s="25"/>
      <c r="C209" s="29">
        <f>'Programe Budget 2073-74'!C206</f>
        <v>25</v>
      </c>
      <c r="D209" s="404" t="str">
        <f>'Programe Budget 2073-74'!D206</f>
        <v>जिल्ला कृषि विकास कार्यालय, रोल्पा</v>
      </c>
      <c r="E209" s="34">
        <f>'Programe Budget 2073-74'!K206</f>
        <v>93</v>
      </c>
      <c r="F209" s="434">
        <f t="shared" si="13"/>
        <v>93</v>
      </c>
      <c r="G209" s="34">
        <f t="shared" si="15"/>
        <v>9.6415319875966354E-2</v>
      </c>
      <c r="H209" s="727">
        <v>100</v>
      </c>
      <c r="I209" s="34">
        <f t="shared" si="14"/>
        <v>9.6415319875966354E-2</v>
      </c>
      <c r="J209" s="364"/>
      <c r="K209" s="218"/>
      <c r="L209" s="25" t="str">
        <f>'Programe Budget 2073-74'!Q206</f>
        <v>का</v>
      </c>
    </row>
    <row r="210" spans="1:12">
      <c r="A210" s="25"/>
      <c r="B210" s="25"/>
      <c r="C210" s="29">
        <f>'Programe Budget 2073-74'!C207</f>
        <v>26</v>
      </c>
      <c r="D210" s="404" t="str">
        <f>'Programe Budget 2073-74'!D207</f>
        <v>शितोष्ण प्रदेशीय फलफूल रुटस्टक विकास केन्द्र, बोच, दोलखा</v>
      </c>
      <c r="E210" s="34">
        <f>'Programe Budget 2073-74'!K207</f>
        <v>450</v>
      </c>
      <c r="F210" s="434">
        <f t="shared" si="13"/>
        <v>450</v>
      </c>
      <c r="G210" s="34">
        <f t="shared" si="15"/>
        <v>0.46652574133532099</v>
      </c>
      <c r="H210" s="727">
        <v>100</v>
      </c>
      <c r="I210" s="34">
        <f t="shared" si="14"/>
        <v>0.46652574133532099</v>
      </c>
      <c r="J210" s="364"/>
      <c r="K210" s="218"/>
      <c r="L210" s="25" t="str">
        <f>'Programe Budget 2073-74'!Q207</f>
        <v>का</v>
      </c>
    </row>
    <row r="211" spans="1:12">
      <c r="A211" s="25"/>
      <c r="B211" s="25"/>
      <c r="C211" s="60" t="str">
        <f>'Programe Budget 2073-74'!C208</f>
        <v xml:space="preserve">ग </v>
      </c>
      <c r="D211" s="399" t="str">
        <f>'Programe Budget 2073-74'!D208</f>
        <v xml:space="preserve">वगर खेति कार्यक्रम </v>
      </c>
      <c r="E211" s="34"/>
      <c r="F211" s="434"/>
      <c r="G211" s="34"/>
      <c r="H211" s="727"/>
      <c r="I211" s="34"/>
      <c r="J211" s="364"/>
      <c r="K211" s="218"/>
      <c r="L211" s="25" t="str">
        <f>'Programe Budget 2073-74'!Q208</f>
        <v>प</v>
      </c>
    </row>
    <row r="212" spans="1:12">
      <c r="A212" s="25"/>
      <c r="B212" s="25"/>
      <c r="C212" s="29">
        <f>'Programe Budget 2073-74'!C209</f>
        <v>27</v>
      </c>
      <c r="D212" s="404" t="str">
        <f>'Programe Budget 2073-74'!D209</f>
        <v xml:space="preserve">जि.कृ.वि.का.झापा </v>
      </c>
      <c r="E212" s="34">
        <f>'Programe Budget 2073-74'!K209</f>
        <v>484</v>
      </c>
      <c r="F212" s="434">
        <f t="shared" si="13"/>
        <v>484</v>
      </c>
      <c r="G212" s="34">
        <f t="shared" si="15"/>
        <v>0.50177435290287864</v>
      </c>
      <c r="H212" s="727">
        <v>100</v>
      </c>
      <c r="I212" s="34">
        <f t="shared" si="14"/>
        <v>0.50177435290287864</v>
      </c>
      <c r="J212" s="364"/>
      <c r="K212" s="218"/>
      <c r="L212" s="25" t="str">
        <f>'Programe Budget 2073-74'!Q209</f>
        <v>प</v>
      </c>
    </row>
    <row r="213" spans="1:12">
      <c r="A213" s="25"/>
      <c r="B213" s="25"/>
      <c r="C213" s="29">
        <f>'Programe Budget 2073-74'!C210</f>
        <v>28</v>
      </c>
      <c r="D213" s="404" t="str">
        <f>'Programe Budget 2073-74'!D210</f>
        <v>जि.कृ.वि.का. सुनसरी</v>
      </c>
      <c r="E213" s="34">
        <f>'Programe Budget 2073-74'!K210</f>
        <v>484</v>
      </c>
      <c r="F213" s="434">
        <f t="shared" si="13"/>
        <v>484</v>
      </c>
      <c r="G213" s="34">
        <f t="shared" si="15"/>
        <v>0.50177435290287864</v>
      </c>
      <c r="H213" s="727">
        <v>80</v>
      </c>
      <c r="I213" s="34">
        <f t="shared" si="14"/>
        <v>0.4014194823223029</v>
      </c>
      <c r="J213" s="364"/>
      <c r="K213" s="218"/>
      <c r="L213" s="25" t="str">
        <f>'Programe Budget 2073-74'!Q210</f>
        <v>प</v>
      </c>
    </row>
    <row r="214" spans="1:12">
      <c r="A214" s="25"/>
      <c r="B214" s="25"/>
      <c r="C214" s="29">
        <f>'Programe Budget 2073-74'!C211</f>
        <v>29</v>
      </c>
      <c r="D214" s="404" t="str">
        <f>'Programe Budget 2073-74'!D211</f>
        <v>जि.कृ.वि.का. धनुषा</v>
      </c>
      <c r="E214" s="34">
        <f>'Programe Budget 2073-74'!K211</f>
        <v>484</v>
      </c>
      <c r="F214" s="434">
        <f t="shared" si="13"/>
        <v>484</v>
      </c>
      <c r="G214" s="34">
        <f t="shared" si="15"/>
        <v>0.50177435290287864</v>
      </c>
      <c r="H214" s="727">
        <v>7</v>
      </c>
      <c r="I214" s="34">
        <f t="shared" si="14"/>
        <v>3.5124204703201503E-2</v>
      </c>
      <c r="J214" s="364"/>
      <c r="K214" s="218"/>
      <c r="L214" s="25" t="str">
        <f>'Programe Budget 2073-74'!Q211</f>
        <v>सु</v>
      </c>
    </row>
    <row r="215" spans="1:12">
      <c r="A215" s="25"/>
      <c r="B215" s="25"/>
      <c r="C215" s="29">
        <f>'Programe Budget 2073-74'!C212</f>
        <v>30</v>
      </c>
      <c r="D215" s="404" t="str">
        <f>'Programe Budget 2073-74'!D212</f>
        <v>जि.कृ.वि.का. कपिलबस्तु</v>
      </c>
      <c r="E215" s="34">
        <f>'Programe Budget 2073-74'!K212</f>
        <v>484</v>
      </c>
      <c r="F215" s="434">
        <f t="shared" si="13"/>
        <v>484</v>
      </c>
      <c r="G215" s="34">
        <f t="shared" si="15"/>
        <v>0.50177435290287864</v>
      </c>
      <c r="H215" s="727">
        <v>100</v>
      </c>
      <c r="I215" s="34">
        <f t="shared" si="14"/>
        <v>0.50177435290287864</v>
      </c>
      <c r="J215" s="364"/>
      <c r="K215" s="218"/>
      <c r="L215" s="25"/>
    </row>
    <row r="216" spans="1:12">
      <c r="A216" s="25"/>
      <c r="B216" s="25"/>
      <c r="C216" s="29">
        <f>'Programe Budget 2073-74'!C213</f>
        <v>31</v>
      </c>
      <c r="D216" s="404" t="str">
        <f>'Programe Budget 2073-74'!D213</f>
        <v>जि.कृ.वि.का. दाङ्ग</v>
      </c>
      <c r="E216" s="34">
        <f>'Programe Budget 2073-74'!K213</f>
        <v>484</v>
      </c>
      <c r="F216" s="434">
        <f t="shared" si="13"/>
        <v>484</v>
      </c>
      <c r="G216" s="34">
        <f t="shared" si="15"/>
        <v>0.50177435290287864</v>
      </c>
      <c r="H216" s="727">
        <v>7</v>
      </c>
      <c r="I216" s="34">
        <f t="shared" si="14"/>
        <v>3.5124204703201503E-2</v>
      </c>
      <c r="J216" s="364"/>
      <c r="K216" s="218"/>
      <c r="L216" s="25"/>
    </row>
    <row r="217" spans="1:12">
      <c r="A217" s="25"/>
      <c r="B217" s="25"/>
      <c r="C217" s="60" t="str">
        <f>'Programe Budget 2073-74'!C214</f>
        <v xml:space="preserve">घ </v>
      </c>
      <c r="D217" s="399" t="str">
        <f>'Programe Budget 2073-74'!D214</f>
        <v xml:space="preserve">व्यावसायिक तरकारी उत्पदान कार्यक्रम </v>
      </c>
      <c r="E217" s="34"/>
      <c r="F217" s="434"/>
      <c r="G217" s="34"/>
      <c r="H217" s="727"/>
      <c r="I217" s="34"/>
      <c r="J217" s="364"/>
      <c r="K217" s="218"/>
      <c r="L217" s="25"/>
    </row>
    <row r="218" spans="1:12">
      <c r="A218" s="25"/>
      <c r="B218" s="25"/>
      <c r="C218" s="29">
        <f>'Programe Budget 2073-74'!C215</f>
        <v>32</v>
      </c>
      <c r="D218" s="404" t="str">
        <f>'Programe Budget 2073-74'!D215</f>
        <v>जिल्ला कृषि विकास कार्यालय, सिन्धुली</v>
      </c>
      <c r="E218" s="34">
        <f>'Programe Budget 2073-74'!K215</f>
        <v>4621</v>
      </c>
      <c r="F218" s="434">
        <f t="shared" si="13"/>
        <v>4621</v>
      </c>
      <c r="G218" s="34">
        <f t="shared" si="15"/>
        <v>4.7907010015789302</v>
      </c>
      <c r="H218" s="727">
        <v>74.2</v>
      </c>
      <c r="I218" s="34">
        <f t="shared" si="14"/>
        <v>3.5547001431715666</v>
      </c>
      <c r="J218" s="364"/>
      <c r="K218" s="218"/>
      <c r="L218" s="25"/>
    </row>
    <row r="219" spans="1:12">
      <c r="A219" s="25"/>
      <c r="B219" s="25"/>
      <c r="C219" s="60" t="str">
        <f>'Programe Budget 2073-74'!C216</f>
        <v>ङ</v>
      </c>
      <c r="D219" s="399" t="str">
        <f>'Programe Budget 2073-74'!D216</f>
        <v xml:space="preserve">द्वन्द पिडित लक्षित कृषि विशेष कार्यक्रम </v>
      </c>
      <c r="E219" s="34"/>
      <c r="F219" s="434"/>
      <c r="G219" s="34"/>
      <c r="H219" s="727"/>
      <c r="I219" s="34"/>
      <c r="J219" s="364"/>
      <c r="K219" s="218"/>
      <c r="L219" s="25"/>
    </row>
    <row r="220" spans="1:12">
      <c r="A220" s="25"/>
      <c r="B220" s="25"/>
      <c r="C220" s="29">
        <f>'Programe Budget 2073-74'!C217</f>
        <v>1</v>
      </c>
      <c r="D220" s="404" t="str">
        <f>'Programe Budget 2073-74'!D217</f>
        <v>जि.कृ.वि.का. रुकुम</v>
      </c>
      <c r="E220" s="34">
        <f>'Programe Budget 2073-74'!K217</f>
        <v>525</v>
      </c>
      <c r="F220" s="434">
        <f t="shared" ref="F220:F234" si="16">E220</f>
        <v>525</v>
      </c>
      <c r="G220" s="34">
        <f t="shared" ref="G220:G234" si="17">F220/$F$235*100</f>
        <v>0.54428003155787452</v>
      </c>
      <c r="H220" s="727">
        <v>16.190000000000001</v>
      </c>
      <c r="I220" s="34">
        <f t="shared" si="14"/>
        <v>8.8118937109219891E-2</v>
      </c>
      <c r="J220" s="364"/>
      <c r="K220" s="218"/>
      <c r="L220" s="25"/>
    </row>
    <row r="221" spans="1:12">
      <c r="A221" s="25"/>
      <c r="B221" s="25"/>
      <c r="C221" s="29">
        <f>'Programe Budget 2073-74'!C218</f>
        <v>2</v>
      </c>
      <c r="D221" s="404" t="str">
        <f>'Programe Budget 2073-74'!D218</f>
        <v>जि.कृ.वि.का. रोल्पा</v>
      </c>
      <c r="E221" s="34">
        <f>'Programe Budget 2073-74'!K218</f>
        <v>525</v>
      </c>
      <c r="F221" s="434">
        <f t="shared" si="16"/>
        <v>525</v>
      </c>
      <c r="G221" s="34">
        <f t="shared" si="17"/>
        <v>0.54428003155787452</v>
      </c>
      <c r="H221" s="727">
        <v>16.190000000000001</v>
      </c>
      <c r="I221" s="34">
        <f t="shared" si="14"/>
        <v>8.8118937109219891E-2</v>
      </c>
      <c r="J221" s="364"/>
      <c r="K221" s="218"/>
      <c r="L221" s="25"/>
    </row>
    <row r="222" spans="1:12">
      <c r="A222" s="25"/>
      <c r="B222" s="25"/>
      <c r="C222" s="29">
        <f>'Programe Budget 2073-74'!C219</f>
        <v>3</v>
      </c>
      <c r="D222" s="404" t="str">
        <f>'Programe Budget 2073-74'!D219</f>
        <v>जि.कृ.वि.का. अछाम</v>
      </c>
      <c r="E222" s="34">
        <f>'Programe Budget 2073-74'!K219</f>
        <v>525</v>
      </c>
      <c r="F222" s="434">
        <f t="shared" si="16"/>
        <v>525</v>
      </c>
      <c r="G222" s="34">
        <f t="shared" si="17"/>
        <v>0.54428003155787452</v>
      </c>
      <c r="H222" s="727">
        <v>30</v>
      </c>
      <c r="I222" s="34">
        <f t="shared" si="14"/>
        <v>0.16328400946736235</v>
      </c>
      <c r="J222" s="364"/>
      <c r="K222" s="218"/>
      <c r="L222" s="25"/>
    </row>
    <row r="223" spans="1:12">
      <c r="A223" s="25"/>
      <c r="B223" s="25"/>
      <c r="C223" s="29">
        <f>'Programe Budget 2073-74'!C220</f>
        <v>4</v>
      </c>
      <c r="D223" s="404" t="str">
        <f>'Programe Budget 2073-74'!D220</f>
        <v>जि.कृ.वि.का. सल्यान</v>
      </c>
      <c r="E223" s="34">
        <f>'Programe Budget 2073-74'!K220</f>
        <v>525</v>
      </c>
      <c r="F223" s="434">
        <f t="shared" si="16"/>
        <v>525</v>
      </c>
      <c r="G223" s="34">
        <f t="shared" si="17"/>
        <v>0.54428003155787452</v>
      </c>
      <c r="H223" s="727">
        <v>30</v>
      </c>
      <c r="I223" s="34">
        <f t="shared" si="14"/>
        <v>0.16328400946736235</v>
      </c>
      <c r="J223" s="364"/>
      <c r="K223" s="218"/>
      <c r="L223" s="25"/>
    </row>
    <row r="224" spans="1:12">
      <c r="A224" s="25"/>
      <c r="B224" s="25"/>
      <c r="C224" s="29">
        <f>'Programe Budget 2073-74'!C221</f>
        <v>5</v>
      </c>
      <c r="D224" s="404" t="str">
        <f>'Programe Budget 2073-74'!D221</f>
        <v>जि.कृ.वि.का. जुम्ला</v>
      </c>
      <c r="E224" s="34">
        <f>'Programe Budget 2073-74'!K221</f>
        <v>525</v>
      </c>
      <c r="F224" s="434">
        <f t="shared" si="16"/>
        <v>525</v>
      </c>
      <c r="G224" s="34">
        <f t="shared" si="17"/>
        <v>0.54428003155787452</v>
      </c>
      <c r="H224" s="727">
        <v>16.190000000000001</v>
      </c>
      <c r="I224" s="34">
        <f t="shared" si="14"/>
        <v>8.8118937109219891E-2</v>
      </c>
      <c r="J224" s="364"/>
      <c r="K224" s="218"/>
      <c r="L224" s="25"/>
    </row>
    <row r="225" spans="1:12">
      <c r="A225" s="25"/>
      <c r="B225" s="25"/>
      <c r="C225" s="29">
        <f>'Programe Budget 2073-74'!C222</f>
        <v>6</v>
      </c>
      <c r="D225" s="404" t="str">
        <f>'Programe Budget 2073-74'!D222</f>
        <v>जि.कृ.वि.का. डोटी</v>
      </c>
      <c r="E225" s="34">
        <f>'Programe Budget 2073-74'!K222</f>
        <v>525</v>
      </c>
      <c r="F225" s="434">
        <f t="shared" si="16"/>
        <v>525</v>
      </c>
      <c r="G225" s="34">
        <f t="shared" si="17"/>
        <v>0.54428003155787452</v>
      </c>
      <c r="H225" s="727">
        <v>16.190000000000001</v>
      </c>
      <c r="I225" s="34">
        <f t="shared" si="14"/>
        <v>8.8118937109219891E-2</v>
      </c>
      <c r="J225" s="364"/>
      <c r="K225" s="218"/>
      <c r="L225" s="25"/>
    </row>
    <row r="226" spans="1:12">
      <c r="A226" s="25"/>
      <c r="B226" s="25"/>
      <c r="C226" s="29">
        <f>'Programe Budget 2073-74'!C223</f>
        <v>7</v>
      </c>
      <c r="D226" s="404" t="str">
        <f>'Programe Budget 2073-74'!D223</f>
        <v>जि.कृ.वि.का. लमजुङ्ग</v>
      </c>
      <c r="E226" s="34">
        <f>'Programe Budget 2073-74'!K223</f>
        <v>525</v>
      </c>
      <c r="F226" s="434">
        <f t="shared" si="16"/>
        <v>525</v>
      </c>
      <c r="G226" s="34">
        <f t="shared" si="17"/>
        <v>0.54428003155787452</v>
      </c>
      <c r="H226" s="727">
        <v>30</v>
      </c>
      <c r="I226" s="34">
        <f t="shared" si="14"/>
        <v>0.16328400946736235</v>
      </c>
      <c r="J226" s="364"/>
      <c r="K226" s="218"/>
      <c r="L226" s="25"/>
    </row>
    <row r="227" spans="1:12">
      <c r="A227" s="25"/>
      <c r="B227" s="25"/>
      <c r="C227" s="29">
        <f>'Programe Budget 2073-74'!C224</f>
        <v>8</v>
      </c>
      <c r="D227" s="404" t="str">
        <f>'Programe Budget 2073-74'!D224</f>
        <v>जि.कृ.वि.का. कन्चनपुर</v>
      </c>
      <c r="E227" s="34">
        <f>'Programe Budget 2073-74'!K224</f>
        <v>525</v>
      </c>
      <c r="F227" s="434">
        <f t="shared" si="16"/>
        <v>525</v>
      </c>
      <c r="G227" s="34">
        <f t="shared" si="17"/>
        <v>0.54428003155787452</v>
      </c>
      <c r="H227" s="727">
        <v>16.190000000000001</v>
      </c>
      <c r="I227" s="34">
        <f t="shared" si="14"/>
        <v>8.8118937109219891E-2</v>
      </c>
      <c r="J227" s="364"/>
      <c r="K227" s="218"/>
      <c r="L227" s="25"/>
    </row>
    <row r="228" spans="1:12">
      <c r="A228" s="25"/>
      <c r="B228" s="25"/>
      <c r="C228" s="29">
        <f>'Programe Budget 2073-74'!C225</f>
        <v>9</v>
      </c>
      <c r="D228" s="404" t="str">
        <f>'Programe Budget 2073-74'!D225</f>
        <v>जि.कृ.वि.का. सिन्धुली</v>
      </c>
      <c r="E228" s="34">
        <f>'Programe Budget 2073-74'!K225</f>
        <v>525</v>
      </c>
      <c r="F228" s="434">
        <f t="shared" si="16"/>
        <v>525</v>
      </c>
      <c r="G228" s="34">
        <f t="shared" si="17"/>
        <v>0.54428003155787452</v>
      </c>
      <c r="H228" s="727">
        <v>100</v>
      </c>
      <c r="I228" s="34">
        <f t="shared" si="14"/>
        <v>0.54428003155787452</v>
      </c>
      <c r="J228" s="364"/>
      <c r="K228" s="218"/>
      <c r="L228" s="25"/>
    </row>
    <row r="229" spans="1:12">
      <c r="A229" s="25"/>
      <c r="B229" s="25"/>
      <c r="C229" s="29">
        <f>'Programe Budget 2073-74'!C226</f>
        <v>10</v>
      </c>
      <c r="D229" s="404" t="str">
        <f>'Programe Budget 2073-74'!D226</f>
        <v>जि.कृ.वि.का. कैलाली</v>
      </c>
      <c r="E229" s="34">
        <f>'Programe Budget 2073-74'!K226</f>
        <v>525</v>
      </c>
      <c r="F229" s="434">
        <f t="shared" si="16"/>
        <v>525</v>
      </c>
      <c r="G229" s="34">
        <f t="shared" si="17"/>
        <v>0.54428003155787452</v>
      </c>
      <c r="H229" s="727">
        <v>30</v>
      </c>
      <c r="I229" s="34">
        <f t="shared" si="14"/>
        <v>0.16328400946736235</v>
      </c>
      <c r="J229" s="364"/>
      <c r="K229" s="218"/>
      <c r="L229" s="25"/>
    </row>
    <row r="230" spans="1:12">
      <c r="A230" s="25"/>
      <c r="B230" s="25"/>
      <c r="C230" s="60" t="str">
        <f>'Programe Budget 2073-74'!C227</f>
        <v xml:space="preserve">च </v>
      </c>
      <c r="D230" s="399" t="str">
        <f>'Programe Budget 2073-74'!D227</f>
        <v xml:space="preserve">राउटे र अन्य सिमान्तकृत समुदाय लक्षित कृषि विशेष कार्यक्रम </v>
      </c>
      <c r="E230" s="34"/>
      <c r="F230" s="434"/>
      <c r="G230" s="34"/>
      <c r="H230" s="727"/>
      <c r="I230" s="34"/>
      <c r="J230" s="364"/>
      <c r="K230" s="218"/>
      <c r="L230" s="25" t="e">
        <f>'Programe Budget 2073-74'!#REF!</f>
        <v>#REF!</v>
      </c>
    </row>
    <row r="231" spans="1:12">
      <c r="A231" s="25"/>
      <c r="B231" s="25"/>
      <c r="C231" s="29">
        <f>'Programe Budget 2073-74'!C228</f>
        <v>1</v>
      </c>
      <c r="D231" s="404" t="str">
        <f>'Programe Budget 2073-74'!D228</f>
        <v>जि.कृ.वि.का. झापा</v>
      </c>
      <c r="E231" s="34">
        <f>'Programe Budget 2073-74'!K228</f>
        <v>265</v>
      </c>
      <c r="F231" s="434">
        <f t="shared" si="16"/>
        <v>265</v>
      </c>
      <c r="G231" s="34">
        <f t="shared" si="17"/>
        <v>0.27473182545302238</v>
      </c>
      <c r="H231" s="727">
        <v>100</v>
      </c>
      <c r="I231" s="34">
        <f t="shared" si="14"/>
        <v>0.27473182545302238</v>
      </c>
      <c r="J231" s="364"/>
      <c r="K231" s="218"/>
      <c r="L231" s="25"/>
    </row>
    <row r="232" spans="1:12">
      <c r="A232" s="25"/>
      <c r="B232" s="25"/>
      <c r="C232" s="29">
        <f>'Programe Budget 2073-74'!C229</f>
        <v>2</v>
      </c>
      <c r="D232" s="404" t="str">
        <f>'Programe Budget 2073-74'!D229</f>
        <v>जि.कृ.वि.का. रामेछाप</v>
      </c>
      <c r="E232" s="34">
        <f>'Programe Budget 2073-74'!K229</f>
        <v>265</v>
      </c>
      <c r="F232" s="434">
        <f t="shared" si="16"/>
        <v>265</v>
      </c>
      <c r="G232" s="34">
        <f t="shared" si="17"/>
        <v>0.27473182545302238</v>
      </c>
      <c r="H232" s="727">
        <v>100</v>
      </c>
      <c r="I232" s="34">
        <f t="shared" si="14"/>
        <v>0.27473182545302238</v>
      </c>
      <c r="J232" s="364"/>
      <c r="K232" s="218"/>
      <c r="L232" s="25"/>
    </row>
    <row r="233" spans="1:12">
      <c r="A233" s="25"/>
      <c r="B233" s="25"/>
      <c r="C233" s="29">
        <f>'Programe Budget 2073-74'!C230</f>
        <v>3</v>
      </c>
      <c r="D233" s="404" t="str">
        <f>'Programe Budget 2073-74'!D230</f>
        <v>जि.कृ.वि.का. मकवानपुर</v>
      </c>
      <c r="E233" s="34">
        <f>'Programe Budget 2073-74'!K230</f>
        <v>265</v>
      </c>
      <c r="F233" s="434">
        <f t="shared" si="16"/>
        <v>265</v>
      </c>
      <c r="G233" s="34">
        <f t="shared" si="17"/>
        <v>0.27473182545302238</v>
      </c>
      <c r="H233" s="727">
        <v>100</v>
      </c>
      <c r="I233" s="34">
        <f t="shared" si="14"/>
        <v>0.27473182545302238</v>
      </c>
      <c r="J233" s="364"/>
      <c r="K233" s="218"/>
      <c r="L233" s="25"/>
    </row>
    <row r="234" spans="1:12">
      <c r="A234" s="25"/>
      <c r="B234" s="25"/>
      <c r="C234" s="29">
        <f>'Programe Budget 2073-74'!C231</f>
        <v>4</v>
      </c>
      <c r="D234" s="404" t="str">
        <f>'Programe Budget 2073-74'!D231</f>
        <v>जि.कृ.वि.का. दैलेख</v>
      </c>
      <c r="E234" s="34">
        <f>'Programe Budget 2073-74'!K231</f>
        <v>265</v>
      </c>
      <c r="F234" s="434">
        <f t="shared" si="16"/>
        <v>265</v>
      </c>
      <c r="G234" s="34">
        <f t="shared" si="17"/>
        <v>0.27473182545302238</v>
      </c>
      <c r="H234" s="727">
        <v>6</v>
      </c>
      <c r="I234" s="34">
        <f t="shared" si="14"/>
        <v>1.6483909527181342E-2</v>
      </c>
      <c r="J234" s="364"/>
      <c r="K234" s="218"/>
      <c r="L234" s="25"/>
    </row>
    <row r="235" spans="1:12" s="105" customFormat="1">
      <c r="A235" s="52"/>
      <c r="B235" s="52"/>
      <c r="C235" s="60">
        <f>'Programe Budget 2073-74'!C232</f>
        <v>32</v>
      </c>
      <c r="D235" s="399" t="s">
        <v>434</v>
      </c>
      <c r="E235" s="57">
        <f>SUM(E184:E230)</f>
        <v>96457.700000000012</v>
      </c>
      <c r="F235" s="435">
        <f>SUM(F184:F230)</f>
        <v>96457.700000000012</v>
      </c>
      <c r="G235" s="57">
        <f>SUM(G184:G230)</f>
        <v>100.0000000000001</v>
      </c>
      <c r="H235" s="727"/>
      <c r="I235" s="57">
        <f>SUM(I184:I230)</f>
        <v>79.382632858542152</v>
      </c>
      <c r="J235" s="57"/>
      <c r="K235" s="373"/>
      <c r="L235" s="52"/>
    </row>
    <row r="236" spans="1:12">
      <c r="A236" s="272"/>
      <c r="B236" s="272"/>
      <c r="C236" s="54"/>
      <c r="D236" s="402" t="s">
        <v>321</v>
      </c>
      <c r="E236" s="57" t="e">
        <f>E692</f>
        <v>#REF!</v>
      </c>
      <c r="F236" s="437">
        <f>F692</f>
        <v>2016521.8999999997</v>
      </c>
      <c r="G236" s="58">
        <f>F235/F236*100</f>
        <v>4.7833698210765787</v>
      </c>
      <c r="H236" s="727"/>
      <c r="I236" s="89">
        <f>I235*G236/100</f>
        <v>3.7971649033315256</v>
      </c>
      <c r="J236" s="89">
        <f>I236</f>
        <v>3.7971649033315256</v>
      </c>
      <c r="K236" s="368"/>
      <c r="L236" s="272"/>
    </row>
    <row r="237" spans="1:12">
      <c r="A237" s="1">
        <f>'Programe Budget 2073-74'!A233</f>
        <v>5</v>
      </c>
      <c r="B237" s="1" t="str">
        <f>'Programe Budget 2073-74'!B233</f>
        <v>312110-3/4</v>
      </c>
      <c r="C237" s="56"/>
      <c r="D237" s="392" t="str">
        <f>'Programe Budget 2073-74'!D233</f>
        <v xml:space="preserve">मत्स्य विकास कार्यक्रम </v>
      </c>
      <c r="E237" s="34"/>
      <c r="F237" s="434"/>
      <c r="G237" s="34"/>
      <c r="H237" s="727"/>
      <c r="I237" s="34"/>
      <c r="J237" s="34"/>
      <c r="K237" s="218"/>
      <c r="L237" s="25" t="str">
        <f>'Programe Budget 2073-74'!Q233</f>
        <v>ना</v>
      </c>
    </row>
    <row r="238" spans="1:12">
      <c r="A238" s="82"/>
      <c r="B238" s="333"/>
      <c r="C238" s="334">
        <f>'Programe Budget 2073-74'!C234</f>
        <v>1</v>
      </c>
      <c r="D238" s="407" t="str">
        <f>'Programe Budget 2073-74'!D234</f>
        <v>मत्स्य विकास निर्देशनालय, बालाजु</v>
      </c>
      <c r="E238" s="34">
        <f>'Programe Budget 2073-74'!K234</f>
        <v>55945.2</v>
      </c>
      <c r="F238" s="430">
        <f>E238</f>
        <v>55945.2</v>
      </c>
      <c r="G238" s="30">
        <f t="shared" ref="G238:G250" si="18">SUM(F238/$F$251*100)</f>
        <v>44.538739688337408</v>
      </c>
      <c r="H238" s="727">
        <v>100</v>
      </c>
      <c r="I238" s="30">
        <f t="shared" ref="I238:I250" si="19">SUM(G238*H238/100)</f>
        <v>44.538739688337408</v>
      </c>
      <c r="J238" s="30"/>
      <c r="K238" s="367"/>
      <c r="L238" s="82" t="str">
        <f>'Programe Budget 2073-74'!Q234</f>
        <v>नि</v>
      </c>
    </row>
    <row r="239" spans="1:12">
      <c r="A239" s="25"/>
      <c r="B239" s="11"/>
      <c r="C239" s="110">
        <f>'Programe Budget 2073-74'!C235</f>
        <v>2</v>
      </c>
      <c r="D239" s="408" t="str">
        <f>'Programe Budget 2073-74'!D235</f>
        <v>राष्ट्रिय प्राकृतिक तथा कृत्रिम जलाशय मत्स्य विकास कार्यक्रम, बालाजु</v>
      </c>
      <c r="E239" s="34">
        <f>'Programe Budget 2073-74'!K235</f>
        <v>10658.4</v>
      </c>
      <c r="F239" s="434">
        <f t="shared" ref="F239:F250" si="20">E239</f>
        <v>10658.4</v>
      </c>
      <c r="G239" s="34">
        <f t="shared" si="18"/>
        <v>8.4852981684608419</v>
      </c>
      <c r="H239" s="727">
        <v>18.07</v>
      </c>
      <c r="I239" s="34">
        <f t="shared" si="19"/>
        <v>1.5332933790408743</v>
      </c>
      <c r="J239" s="57"/>
      <c r="K239" s="218"/>
      <c r="L239" s="25" t="str">
        <f>'Programe Budget 2073-74'!Q235</f>
        <v>नि</v>
      </c>
    </row>
    <row r="240" spans="1:12">
      <c r="A240" s="25"/>
      <c r="B240" s="11"/>
      <c r="C240" s="110">
        <f>'Programe Budget 2073-74'!C236</f>
        <v>3</v>
      </c>
      <c r="D240" s="408" t="str">
        <f>'Programe Budget 2073-74'!D236</f>
        <v>केन्द्रीय मत्स्य प्रयोगशाला, बालाजु</v>
      </c>
      <c r="E240" s="34">
        <f>'Programe Budget 2073-74'!K236</f>
        <v>10658.6</v>
      </c>
      <c r="F240" s="434">
        <f t="shared" si="20"/>
        <v>10658.6</v>
      </c>
      <c r="G240" s="34">
        <f t="shared" si="18"/>
        <v>8.4854573911991231</v>
      </c>
      <c r="H240" s="727">
        <v>78.349999999999994</v>
      </c>
      <c r="I240" s="34">
        <f t="shared" si="19"/>
        <v>6.648355866004513</v>
      </c>
      <c r="J240" s="59"/>
      <c r="K240" s="218"/>
      <c r="L240" s="25" t="str">
        <f>'Programe Budget 2073-74'!Q236</f>
        <v>नि</v>
      </c>
    </row>
    <row r="241" spans="1:12">
      <c r="A241" s="25"/>
      <c r="B241" s="25"/>
      <c r="C241" s="110">
        <f>'Programe Budget 2073-74'!C237</f>
        <v>4</v>
      </c>
      <c r="D241" s="408" t="str">
        <f>'Programe Budget 2073-74'!D237</f>
        <v>मत्स्य विकास तथा तालिम केन्द्र, जनकपुर</v>
      </c>
      <c r="E241" s="34">
        <f>'Programe Budget 2073-74'!K237</f>
        <v>8902.2000000000007</v>
      </c>
      <c r="F241" s="434">
        <f t="shared" si="20"/>
        <v>8902.2000000000007</v>
      </c>
      <c r="G241" s="34">
        <f t="shared" si="18"/>
        <v>7.0871633036170643</v>
      </c>
      <c r="H241" s="727">
        <v>88.36</v>
      </c>
      <c r="I241" s="34">
        <f t="shared" si="19"/>
        <v>6.2622174950760385</v>
      </c>
      <c r="J241" s="59"/>
      <c r="K241" s="218"/>
      <c r="L241" s="25" t="str">
        <f>'Programe Budget 2073-74'!Q237</f>
        <v>नि</v>
      </c>
    </row>
    <row r="242" spans="1:12">
      <c r="A242" s="25"/>
      <c r="B242" s="25"/>
      <c r="C242" s="110">
        <f>'Programe Budget 2073-74'!C238</f>
        <v>5</v>
      </c>
      <c r="D242" s="408" t="str">
        <f>'Programe Budget 2073-74'!D238</f>
        <v>मत्स्य विकास केन्द्र, फत्तेपुर, सप्तरी</v>
      </c>
      <c r="E242" s="34">
        <f>'Programe Budget 2073-74'!K238</f>
        <v>4617</v>
      </c>
      <c r="F242" s="434">
        <f t="shared" si="20"/>
        <v>4617</v>
      </c>
      <c r="G242" s="34">
        <f t="shared" si="18"/>
        <v>3.6756569132124621</v>
      </c>
      <c r="H242" s="727">
        <v>100</v>
      </c>
      <c r="I242" s="34">
        <f t="shared" si="19"/>
        <v>3.6756569132124621</v>
      </c>
      <c r="J242" s="59"/>
      <c r="K242" s="218"/>
      <c r="L242" s="25" t="str">
        <f>'Programe Budget 2073-74'!Q238</f>
        <v>नि</v>
      </c>
    </row>
    <row r="243" spans="1:12">
      <c r="A243" s="25"/>
      <c r="B243" s="25"/>
      <c r="C243" s="110">
        <f>'Programe Budget 2073-74'!C239</f>
        <v>6</v>
      </c>
      <c r="D243" s="408" t="str">
        <f>'Programe Budget 2073-74'!D239</f>
        <v>मत्स्य विकास केन्द्र, लाहान, सिराहा</v>
      </c>
      <c r="E243" s="34">
        <f>'Programe Budget 2073-74'!K239</f>
        <v>4981.8</v>
      </c>
      <c r="F243" s="434">
        <f t="shared" si="20"/>
        <v>4981.8</v>
      </c>
      <c r="G243" s="34">
        <f t="shared" si="18"/>
        <v>3.9660791878366566</v>
      </c>
      <c r="H243" s="727">
        <v>92</v>
      </c>
      <c r="I243" s="34">
        <f t="shared" si="19"/>
        <v>3.648792852809724</v>
      </c>
      <c r="J243" s="59"/>
      <c r="K243" s="218"/>
      <c r="L243" s="25" t="str">
        <f>'Programe Budget 2073-74'!Q239</f>
        <v>नि</v>
      </c>
    </row>
    <row r="244" spans="1:12">
      <c r="A244" s="25"/>
      <c r="B244" s="25"/>
      <c r="C244" s="110">
        <f>'Programe Budget 2073-74'!C240</f>
        <v>7</v>
      </c>
      <c r="D244" s="408" t="str">
        <f>'Programe Budget 2073-74'!D240</f>
        <v>मत्स्य विकास केन्द्र, हेटौंडा</v>
      </c>
      <c r="E244" s="34">
        <f>'Programe Budget 2073-74'!K240</f>
        <v>7867.8</v>
      </c>
      <c r="F244" s="434">
        <f t="shared" si="20"/>
        <v>7867.8</v>
      </c>
      <c r="G244" s="34">
        <f t="shared" si="18"/>
        <v>6.2636633012287222</v>
      </c>
      <c r="H244" s="727">
        <v>85.54</v>
      </c>
      <c r="I244" s="34">
        <f t="shared" si="19"/>
        <v>5.3579375878710493</v>
      </c>
      <c r="J244" s="59"/>
      <c r="K244" s="218"/>
      <c r="L244" s="25" t="str">
        <f>'Programe Budget 2073-74'!Q240</f>
        <v>नि</v>
      </c>
    </row>
    <row r="245" spans="1:12">
      <c r="A245" s="25"/>
      <c r="B245" s="25"/>
      <c r="C245" s="110">
        <f>'Programe Budget 2073-74'!C241</f>
        <v>8</v>
      </c>
      <c r="D245" s="408" t="str">
        <f>'Programe Budget 2073-74'!D241</f>
        <v>मत्स्य विकास केन्द्र, भण्डारा, चितवन</v>
      </c>
      <c r="E245" s="34">
        <f>'Programe Budget 2073-74'!K241</f>
        <v>3947</v>
      </c>
      <c r="F245" s="434">
        <f t="shared" si="20"/>
        <v>3947</v>
      </c>
      <c r="G245" s="34">
        <f t="shared" si="18"/>
        <v>3.1422607399717544</v>
      </c>
      <c r="H245" s="727">
        <v>100</v>
      </c>
      <c r="I245" s="34">
        <f t="shared" si="19"/>
        <v>3.1422607399717544</v>
      </c>
      <c r="J245" s="59"/>
      <c r="K245" s="218"/>
      <c r="L245" s="25" t="str">
        <f>'Programe Budget 2073-74'!Q241</f>
        <v>नि</v>
      </c>
    </row>
    <row r="246" spans="1:12">
      <c r="A246" s="25"/>
      <c r="B246" s="25"/>
      <c r="C246" s="110">
        <f>'Programe Budget 2073-74'!C242</f>
        <v>9</v>
      </c>
      <c r="D246" s="408" t="str">
        <f>'Programe Budget 2073-74'!D242</f>
        <v>रिजरभ्वायर मत्स्य विकास केन्द्र, कुलेखानी, मकवानपुर</v>
      </c>
      <c r="E246" s="34">
        <f>'Programe Budget 2073-74'!K242</f>
        <v>2554.6</v>
      </c>
      <c r="F246" s="434">
        <f t="shared" si="20"/>
        <v>2554.6</v>
      </c>
      <c r="G246" s="34">
        <f t="shared" si="18"/>
        <v>2.0337520360607657</v>
      </c>
      <c r="H246" s="727">
        <v>100</v>
      </c>
      <c r="I246" s="34">
        <f t="shared" si="19"/>
        <v>2.0337520360607657</v>
      </c>
      <c r="J246" s="59"/>
      <c r="K246" s="218"/>
      <c r="L246" s="25" t="str">
        <f>'Programe Budget 2073-74'!Q242</f>
        <v>नि</v>
      </c>
    </row>
    <row r="247" spans="1:12">
      <c r="A247" s="25"/>
      <c r="B247" s="25"/>
      <c r="C247" s="110">
        <f>'Programe Budget 2073-74'!C243</f>
        <v>10</v>
      </c>
      <c r="D247" s="408" t="str">
        <f>'Programe Budget 2073-74'!D243</f>
        <v>मत्स्य विकास केन्द्र, रुपन्देही भैरहवा</v>
      </c>
      <c r="E247" s="34">
        <f>'Programe Budget 2073-74'!K243</f>
        <v>6001.6</v>
      </c>
      <c r="F247" s="434">
        <f t="shared" si="20"/>
        <v>6001.6</v>
      </c>
      <c r="G247" s="34">
        <f t="shared" si="18"/>
        <v>4.7779559303304993</v>
      </c>
      <c r="H247" s="727">
        <v>96.89</v>
      </c>
      <c r="I247" s="34">
        <f t="shared" si="19"/>
        <v>4.6293615008972209</v>
      </c>
      <c r="J247" s="59"/>
      <c r="K247" s="218"/>
      <c r="L247" s="25" t="str">
        <f>'Programe Budget 2073-74'!Q243</f>
        <v>नि</v>
      </c>
    </row>
    <row r="248" spans="1:12">
      <c r="A248" s="25"/>
      <c r="B248" s="25"/>
      <c r="C248" s="110">
        <f>'Programe Budget 2073-74'!C244</f>
        <v>11</v>
      </c>
      <c r="D248" s="408" t="str">
        <f>'Programe Budget 2073-74'!D244</f>
        <v>चिसो पानी मत्स्य विकास केन्द्र, बेलटारी, स्याङ्गजा</v>
      </c>
      <c r="E248" s="34">
        <f>'Programe Budget 2073-74'!K244</f>
        <v>1601.2</v>
      </c>
      <c r="F248" s="434">
        <f t="shared" si="20"/>
        <v>1601.2</v>
      </c>
      <c r="G248" s="34">
        <f t="shared" si="18"/>
        <v>1.2747372426761521</v>
      </c>
      <c r="H248" s="727">
        <v>100</v>
      </c>
      <c r="I248" s="34">
        <f t="shared" si="19"/>
        <v>1.2747372426761521</v>
      </c>
      <c r="J248" s="59"/>
      <c r="K248" s="218"/>
      <c r="L248" s="25" t="str">
        <f>'Programe Budget 2073-74'!Q244</f>
        <v>नि</v>
      </c>
    </row>
    <row r="249" spans="1:12">
      <c r="A249" s="25"/>
      <c r="B249" s="25"/>
      <c r="C249" s="110">
        <f>'Programe Budget 2073-74'!C245</f>
        <v>12</v>
      </c>
      <c r="D249" s="408" t="str">
        <f>'Programe Budget 2073-74'!D245</f>
        <v>मत्स्य विकास केन्द्र, महादेबपुरी, बाँके</v>
      </c>
      <c r="E249" s="34">
        <f>'Programe Budget 2073-74'!K245</f>
        <v>2832.4</v>
      </c>
      <c r="F249" s="434">
        <f t="shared" si="20"/>
        <v>2832.4</v>
      </c>
      <c r="G249" s="34">
        <f t="shared" si="18"/>
        <v>2.2549124195328085</v>
      </c>
      <c r="H249" s="727">
        <v>100</v>
      </c>
      <c r="I249" s="34">
        <f t="shared" si="19"/>
        <v>2.2549124195328085</v>
      </c>
      <c r="J249" s="57"/>
      <c r="K249" s="218"/>
      <c r="L249" s="25" t="str">
        <f>'Programe Budget 2073-74'!Q245</f>
        <v>नि</v>
      </c>
    </row>
    <row r="250" spans="1:12">
      <c r="A250" s="25"/>
      <c r="B250" s="25"/>
      <c r="C250" s="110">
        <f>'Programe Budget 2073-74'!C246</f>
        <v>13</v>
      </c>
      <c r="D250" s="408" t="str">
        <f>'Programe Budget 2073-74'!D246</f>
        <v>मत्स्य विकास केन्द्र, गेटा, धनगढी</v>
      </c>
      <c r="E250" s="34">
        <f>'Programe Budget 2073-74'!K246</f>
        <v>5042.3999999999996</v>
      </c>
      <c r="F250" s="434">
        <f t="shared" si="20"/>
        <v>5042.3999999999996</v>
      </c>
      <c r="G250" s="34">
        <f t="shared" si="18"/>
        <v>4.0143236775357414</v>
      </c>
      <c r="H250" s="727">
        <v>100</v>
      </c>
      <c r="I250" s="34">
        <f t="shared" si="19"/>
        <v>4.0143236775357414</v>
      </c>
      <c r="J250" s="59"/>
      <c r="K250" s="218"/>
      <c r="L250" s="25" t="str">
        <f>'Programe Budget 2073-74'!Q246</f>
        <v>नि</v>
      </c>
    </row>
    <row r="251" spans="1:12" s="105" customFormat="1">
      <c r="A251" s="52"/>
      <c r="B251" s="52"/>
      <c r="C251" s="359">
        <f>'Programe Budget 2073-74'!C247</f>
        <v>13</v>
      </c>
      <c r="D251" s="409" t="str">
        <f>'Programe Budget 2073-74'!D247</f>
        <v>मत्स्य विकास कार्यक्रमको जम्मा</v>
      </c>
      <c r="E251" s="435">
        <f>SUM(E238:E250)</f>
        <v>125610.2</v>
      </c>
      <c r="F251" s="435">
        <f>SUM(F238:F250)</f>
        <v>125610.2</v>
      </c>
      <c r="G251" s="57">
        <f>SUM(G238:G250)</f>
        <v>100.00000000000001</v>
      </c>
      <c r="H251" s="727"/>
      <c r="I251" s="57">
        <f>SUM(I238:I250)</f>
        <v>89.01434139902652</v>
      </c>
      <c r="J251" s="57"/>
      <c r="K251" s="373"/>
      <c r="L251" s="52"/>
    </row>
    <row r="252" spans="1:12">
      <c r="A252" s="272"/>
      <c r="B252" s="272"/>
      <c r="C252" s="54"/>
      <c r="D252" s="402" t="s">
        <v>321</v>
      </c>
      <c r="E252" s="57" t="e">
        <f>E692</f>
        <v>#REF!</v>
      </c>
      <c r="F252" s="437">
        <f>F692</f>
        <v>2016521.8999999997</v>
      </c>
      <c r="G252" s="58">
        <f>F251/F252*100</f>
        <v>6.22905211195574</v>
      </c>
      <c r="H252" s="727"/>
      <c r="I252" s="89">
        <f>I251*G252/100</f>
        <v>5.5447497128595549</v>
      </c>
      <c r="J252" s="89">
        <f>I252</f>
        <v>5.5447497128595549</v>
      </c>
      <c r="K252" s="368"/>
      <c r="L252" s="272"/>
    </row>
    <row r="253" spans="1:12">
      <c r="A253" s="1">
        <f>'Programe Budget 2073-74'!A248</f>
        <v>6</v>
      </c>
      <c r="B253" s="1" t="str">
        <f>'Programe Budget 2073-74'!B248</f>
        <v>312112-3/4</v>
      </c>
      <c r="C253" s="56"/>
      <c r="D253" s="392" t="str">
        <f>'Programe Budget 2073-74'!D248</f>
        <v xml:space="preserve">बाली संरक्षण कार्यक्रम </v>
      </c>
      <c r="E253" s="34"/>
      <c r="F253" s="434"/>
      <c r="G253" s="34"/>
      <c r="H253" s="727"/>
      <c r="I253" s="34"/>
      <c r="J253" s="34"/>
      <c r="K253" s="218"/>
      <c r="L253" s="25" t="str">
        <f>'Programe Budget 2073-74'!Q248</f>
        <v>ना</v>
      </c>
    </row>
    <row r="254" spans="1:12">
      <c r="A254" s="82"/>
      <c r="B254" s="329"/>
      <c r="C254" s="31">
        <f>'Programe Budget 2073-74'!C249</f>
        <v>1</v>
      </c>
      <c r="D254" s="407" t="str">
        <f>'Programe Budget 2073-74'!D249</f>
        <v>वाली संरक्षण निर्देशनालय, हरिहरभवन</v>
      </c>
      <c r="E254" s="34">
        <f>'Programe Budget 2073-74'!K249</f>
        <v>16506.3</v>
      </c>
      <c r="F254" s="430">
        <f>E254</f>
        <v>16506.3</v>
      </c>
      <c r="G254" s="30">
        <f t="shared" ref="G254:G277" si="21">SUM(F254/$F$289*100)</f>
        <v>20.031431275939909</v>
      </c>
      <c r="H254" s="727">
        <v>95.58</v>
      </c>
      <c r="I254" s="30">
        <f t="shared" ref="I254:I279" si="22">SUM(G254*H254/100)</f>
        <v>19.146042013543365</v>
      </c>
      <c r="J254" s="30"/>
      <c r="K254" s="27"/>
      <c r="L254" s="25" t="str">
        <f>'Programe Budget 2073-74'!Q249</f>
        <v>नि</v>
      </c>
    </row>
    <row r="255" spans="1:12">
      <c r="A255" s="25"/>
      <c r="B255" s="11"/>
      <c r="C255" s="33">
        <f>'Programe Budget 2073-74'!C250</f>
        <v>2</v>
      </c>
      <c r="D255" s="408" t="str">
        <f>'Programe Budget 2073-74'!D250</f>
        <v>पोष्ट हार्भेष्ट व्यवस्थापन निर्देशनालय, श्रीमहल, पुल्चोक</v>
      </c>
      <c r="E255" s="34">
        <f>'Programe Budget 2073-74'!K250</f>
        <v>26159</v>
      </c>
      <c r="F255" s="434">
        <f t="shared" ref="F255:F277" si="23">E255</f>
        <v>26159</v>
      </c>
      <c r="G255" s="30">
        <f t="shared" si="21"/>
        <v>31.745588699303429</v>
      </c>
      <c r="H255" s="727">
        <v>40</v>
      </c>
      <c r="I255" s="34">
        <f>SUM(G255*H255/100)</f>
        <v>12.698235479721372</v>
      </c>
      <c r="J255" s="34"/>
      <c r="K255" s="218"/>
      <c r="L255" s="25" t="str">
        <f>'Programe Budget 2073-74'!Q250</f>
        <v>नि</v>
      </c>
    </row>
    <row r="256" spans="1:12">
      <c r="A256" s="25"/>
      <c r="B256" s="25"/>
      <c r="C256" s="33">
        <f>'Programe Budget 2073-74'!C251</f>
        <v>3</v>
      </c>
      <c r="D256" s="408" t="str">
        <f>'Programe Budget 2073-74'!D251</f>
        <v>विषादी पञ्जीकरण तथा व्यवस्थापन शाखा, हरिहरभवन</v>
      </c>
      <c r="E256" s="34">
        <f>'Programe Budget 2073-74'!K251</f>
        <v>2165.8000000000002</v>
      </c>
      <c r="F256" s="434">
        <f t="shared" si="23"/>
        <v>2165.8000000000002</v>
      </c>
      <c r="G256" s="30">
        <f t="shared" si="21"/>
        <v>2.6283342637314639</v>
      </c>
      <c r="H256" s="727">
        <v>91.72</v>
      </c>
      <c r="I256" s="34">
        <f>SUM(G256*H256/100)</f>
        <v>2.4107081866944986</v>
      </c>
      <c r="J256" s="34"/>
      <c r="K256" s="218"/>
      <c r="L256" s="25" t="str">
        <f>'Programe Budget 2073-74'!Q251</f>
        <v>नि</v>
      </c>
    </row>
    <row r="257" spans="1:12">
      <c r="A257" s="25"/>
      <c r="B257" s="25"/>
      <c r="C257" s="33">
        <f>'Programe Budget 2073-74'!C252</f>
        <v>4</v>
      </c>
      <c r="D257" s="408" t="str">
        <f>'Programe Budget 2073-74'!D252</f>
        <v>क्षेत्रीय वाली संरक्षण प्रयोगशाला, बिराटनगर</v>
      </c>
      <c r="E257" s="34">
        <f>'Programe Budget 2073-74'!K252</f>
        <v>2554.9</v>
      </c>
      <c r="F257" s="434">
        <f t="shared" si="23"/>
        <v>2554.9</v>
      </c>
      <c r="G257" s="30">
        <f t="shared" si="21"/>
        <v>3.1005315404965912</v>
      </c>
      <c r="H257" s="727">
        <v>64.900000000000006</v>
      </c>
      <c r="I257" s="34">
        <f t="shared" si="22"/>
        <v>2.0122449697822877</v>
      </c>
      <c r="J257" s="34"/>
      <c r="K257" s="218"/>
      <c r="L257" s="25" t="str">
        <f>'Programe Budget 2073-74'!Q252</f>
        <v>नि</v>
      </c>
    </row>
    <row r="258" spans="1:12">
      <c r="A258" s="25"/>
      <c r="B258" s="25"/>
      <c r="C258" s="33">
        <f>'Programe Budget 2073-74'!C253</f>
        <v>5</v>
      </c>
      <c r="D258" s="408" t="str">
        <f>'Programe Budget 2073-74'!D253</f>
        <v>क्षेत्रीय वाली संरक्षण प्रयोगशाला, हरिहरभवन</v>
      </c>
      <c r="E258" s="34">
        <f>'Programe Budget 2073-74'!K253</f>
        <v>2352.3000000000002</v>
      </c>
      <c r="F258" s="434">
        <f t="shared" si="23"/>
        <v>2352.3000000000002</v>
      </c>
      <c r="G258" s="30">
        <f t="shared" si="21"/>
        <v>2.8546637217543274</v>
      </c>
      <c r="H258" s="727">
        <v>100</v>
      </c>
      <c r="I258" s="34">
        <f t="shared" si="22"/>
        <v>2.8546637217543274</v>
      </c>
      <c r="J258" s="34"/>
      <c r="K258" s="218"/>
      <c r="L258" s="25" t="str">
        <f>'Programe Budget 2073-74'!Q253</f>
        <v>नि</v>
      </c>
    </row>
    <row r="259" spans="1:12">
      <c r="A259" s="25"/>
      <c r="B259" s="25"/>
      <c r="C259" s="33">
        <f>'Programe Budget 2073-74'!C254</f>
        <v>6</v>
      </c>
      <c r="D259" s="408" t="str">
        <f>'Programe Budget 2073-74'!D254</f>
        <v>क्षेत्रीय वाली संरक्षण प्रयोगशाला, पोखरा</v>
      </c>
      <c r="E259" s="34">
        <f>'Programe Budget 2073-74'!K254</f>
        <v>3041.1</v>
      </c>
      <c r="F259" s="434">
        <f t="shared" si="23"/>
        <v>3041.1</v>
      </c>
      <c r="G259" s="30">
        <f t="shared" si="21"/>
        <v>3.6905657629669193</v>
      </c>
      <c r="H259" s="727">
        <v>100</v>
      </c>
      <c r="I259" s="34">
        <f t="shared" si="22"/>
        <v>3.6905657629669189</v>
      </c>
      <c r="J259" s="34"/>
      <c r="K259" s="218"/>
      <c r="L259" s="25" t="str">
        <f>'Programe Budget 2073-74'!Q254</f>
        <v>नि</v>
      </c>
    </row>
    <row r="260" spans="1:12">
      <c r="A260" s="25"/>
      <c r="B260" s="25"/>
      <c r="C260" s="33">
        <f>'Programe Budget 2073-74'!C255</f>
        <v>7</v>
      </c>
      <c r="D260" s="408" t="str">
        <f>'Programe Budget 2073-74'!D255</f>
        <v>क्षेत्रीय वाली संरक्षण प्रयोगशाला, खजुरा, बाँके</v>
      </c>
      <c r="E260" s="34">
        <f>'Programe Budget 2073-74'!K255</f>
        <v>3464.5</v>
      </c>
      <c r="F260" s="434">
        <f t="shared" si="23"/>
        <v>3464.5</v>
      </c>
      <c r="G260" s="30">
        <f t="shared" si="21"/>
        <v>4.2043882430038124</v>
      </c>
      <c r="H260" s="727">
        <v>100</v>
      </c>
      <c r="I260" s="34">
        <f t="shared" si="22"/>
        <v>4.2043882430038124</v>
      </c>
      <c r="J260" s="34"/>
      <c r="K260" s="218"/>
      <c r="L260" s="25" t="str">
        <f>'Programe Budget 2073-74'!Q255</f>
        <v>नि</v>
      </c>
    </row>
    <row r="261" spans="1:12">
      <c r="A261" s="25"/>
      <c r="B261" s="25"/>
      <c r="C261" s="33">
        <f>'Programe Budget 2073-74'!C256</f>
        <v>8</v>
      </c>
      <c r="D261" s="408" t="str">
        <f>'Programe Budget 2073-74'!D256</f>
        <v>क्षेत्रीय वाली संरक्षण प्रयोगशाला, सुन्दरपुर, कन्चनपुर</v>
      </c>
      <c r="E261" s="34">
        <f>'Programe Budget 2073-74'!K256</f>
        <v>2296.6999999999998</v>
      </c>
      <c r="F261" s="434">
        <f t="shared" si="23"/>
        <v>2296.6999999999998</v>
      </c>
      <c r="G261" s="30">
        <f t="shared" si="21"/>
        <v>2.7871896313196287</v>
      </c>
      <c r="H261" s="727">
        <v>68.62</v>
      </c>
      <c r="I261" s="34">
        <f t="shared" si="22"/>
        <v>1.9125695250115293</v>
      </c>
      <c r="J261" s="34"/>
      <c r="K261" s="218"/>
      <c r="L261" s="25" t="str">
        <f>'Programe Budget 2073-74'!Q256</f>
        <v>नि</v>
      </c>
    </row>
    <row r="262" spans="1:12">
      <c r="A262" s="25"/>
      <c r="B262" s="25"/>
      <c r="C262" s="33">
        <f>'Programe Budget 2073-74'!C257</f>
        <v>9</v>
      </c>
      <c r="D262" s="408" t="str">
        <f>'Programe Budget 2073-74'!D257</f>
        <v>राष्ट्रिय प्लाण्ट क्वारेन्टीन कार्यक्रम, हरिहरभवन</v>
      </c>
      <c r="E262" s="34">
        <f>'Programe Budget 2073-74'!K257</f>
        <v>5150</v>
      </c>
      <c r="F262" s="434">
        <f t="shared" si="23"/>
        <v>5150</v>
      </c>
      <c r="G262" s="30">
        <f t="shared" si="21"/>
        <v>6.2498483046528017</v>
      </c>
      <c r="H262" s="727">
        <v>87.5</v>
      </c>
      <c r="I262" s="34">
        <f t="shared" si="22"/>
        <v>5.4686172665712016</v>
      </c>
      <c r="J262" s="34"/>
      <c r="K262" s="218"/>
      <c r="L262" s="25" t="str">
        <f>'Programe Budget 2073-74'!Q257</f>
        <v>नि</v>
      </c>
    </row>
    <row r="263" spans="1:12">
      <c r="A263" s="25"/>
      <c r="B263" s="25"/>
      <c r="C263" s="33">
        <f>'Programe Budget 2073-74'!C258</f>
        <v>10</v>
      </c>
      <c r="D263" s="408" t="str">
        <f>'Programe Budget 2073-74'!D258</f>
        <v>क्षेत्रीय प्लाण्ट क्वारेन्टीन कार्यालय, काकडभिट्टा</v>
      </c>
      <c r="E263" s="34">
        <f>'Programe Budget 2073-74'!K258</f>
        <v>1059.8</v>
      </c>
      <c r="F263" s="434">
        <f t="shared" si="23"/>
        <v>1059.8</v>
      </c>
      <c r="G263" s="30">
        <f t="shared" si="21"/>
        <v>1.2861338317031143</v>
      </c>
      <c r="H263" s="727">
        <v>100</v>
      </c>
      <c r="I263" s="34">
        <f t="shared" si="22"/>
        <v>1.2861338317031143</v>
      </c>
      <c r="J263" s="34"/>
      <c r="K263" s="218"/>
      <c r="L263" s="25" t="str">
        <f>'Programe Budget 2073-74'!Q258</f>
        <v>नि</v>
      </c>
    </row>
    <row r="264" spans="1:12">
      <c r="A264" s="25"/>
      <c r="B264" s="25"/>
      <c r="C264" s="33">
        <f>'Programe Budget 2073-74'!C259</f>
        <v>11</v>
      </c>
      <c r="D264" s="408" t="str">
        <f>'Programe Budget 2073-74'!D259</f>
        <v>क्षेत्रीय प्लाण्ट क्वारेन्टीन कार्यालय, बिरगन्ज</v>
      </c>
      <c r="E264" s="34">
        <f>'Programe Budget 2073-74'!K259</f>
        <v>1896.4</v>
      </c>
      <c r="F264" s="434">
        <f t="shared" si="23"/>
        <v>1896.4</v>
      </c>
      <c r="G264" s="30">
        <f t="shared" si="21"/>
        <v>2.3014004514453545</v>
      </c>
      <c r="H264" s="727">
        <v>100</v>
      </c>
      <c r="I264" s="34">
        <f t="shared" si="22"/>
        <v>2.3014004514453545</v>
      </c>
      <c r="J264" s="34"/>
      <c r="K264" s="218"/>
      <c r="L264" s="25" t="str">
        <f>'Programe Budget 2073-74'!Q259</f>
        <v>नि</v>
      </c>
    </row>
    <row r="265" spans="1:12">
      <c r="A265" s="25"/>
      <c r="B265" s="25"/>
      <c r="C265" s="33">
        <f>'Programe Budget 2073-74'!C260</f>
        <v>12</v>
      </c>
      <c r="D265" s="408" t="str">
        <f>'Programe Budget 2073-74'!D260</f>
        <v>क्षेत्रीय प्लाण्ट क्वारेन्टीन कार्यालय, रुपन्देही</v>
      </c>
      <c r="E265" s="34">
        <f>'Programe Budget 2073-74'!K260</f>
        <v>2736.8</v>
      </c>
      <c r="F265" s="434">
        <f t="shared" si="23"/>
        <v>2736.8</v>
      </c>
      <c r="G265" s="30">
        <f t="shared" si="21"/>
        <v>3.3212786097424831</v>
      </c>
      <c r="H265" s="727">
        <v>100</v>
      </c>
      <c r="I265" s="34">
        <f t="shared" si="22"/>
        <v>3.3212786097424836</v>
      </c>
      <c r="J265" s="34"/>
      <c r="K265" s="218"/>
      <c r="L265" s="25" t="str">
        <f>'Programe Budget 2073-74'!Q260</f>
        <v>नि</v>
      </c>
    </row>
    <row r="266" spans="1:12">
      <c r="A266" s="25"/>
      <c r="B266" s="25"/>
      <c r="C266" s="33">
        <f>'Programe Budget 2073-74'!C261</f>
        <v>13</v>
      </c>
      <c r="D266" s="408" t="str">
        <f>'Programe Budget 2073-74'!D261</f>
        <v>क्षेत्रीय प्लाण्ट क्वारेन्टीन कार्यालय, नेपालगन्ज</v>
      </c>
      <c r="E266" s="34">
        <f>'Programe Budget 2073-74'!K261</f>
        <v>1544.4</v>
      </c>
      <c r="F266" s="434">
        <f t="shared" si="23"/>
        <v>1544.4</v>
      </c>
      <c r="G266" s="30">
        <f t="shared" si="21"/>
        <v>1.8742263537292791</v>
      </c>
      <c r="H266" s="727">
        <v>100</v>
      </c>
      <c r="I266" s="34">
        <f t="shared" si="22"/>
        <v>1.8742263537292791</v>
      </c>
      <c r="J266" s="34"/>
      <c r="K266" s="218"/>
      <c r="L266" s="25" t="str">
        <f>'Programe Budget 2073-74'!Q261</f>
        <v>नि</v>
      </c>
    </row>
    <row r="267" spans="1:12">
      <c r="A267" s="25"/>
      <c r="B267" s="25"/>
      <c r="C267" s="33">
        <f>'Programe Budget 2073-74'!C262</f>
        <v>14</v>
      </c>
      <c r="D267" s="408" t="str">
        <f>'Programe Budget 2073-74'!D262</f>
        <v>क्षेत्रीय प्लाण्ट क्वारेन्टीन कार्यालय, गड्डाचौकी, कन्चनपुर</v>
      </c>
      <c r="E267" s="34">
        <f>'Programe Budget 2073-74'!K262</f>
        <v>1159.2</v>
      </c>
      <c r="F267" s="434">
        <f t="shared" si="23"/>
        <v>1159.2</v>
      </c>
      <c r="G267" s="30">
        <f t="shared" si="21"/>
        <v>1.4067619717968016</v>
      </c>
      <c r="H267" s="727">
        <v>100</v>
      </c>
      <c r="I267" s="34">
        <f t="shared" si="22"/>
        <v>1.4067619717968016</v>
      </c>
      <c r="J267" s="34"/>
      <c r="K267" s="218"/>
      <c r="L267" s="25" t="str">
        <f>'Programe Budget 2073-74'!Q262</f>
        <v>नि</v>
      </c>
    </row>
    <row r="268" spans="1:12">
      <c r="A268" s="25"/>
      <c r="B268" s="25"/>
      <c r="C268" s="33">
        <f>'Programe Budget 2073-74'!C263</f>
        <v>15</v>
      </c>
      <c r="D268" s="408" t="str">
        <f>'Programe Budget 2073-74'!D263</f>
        <v>प्लान्ट क्वारेन्टीन चेकपोष्ट, बिराटनगर</v>
      </c>
      <c r="E268" s="34">
        <f>'Programe Budget 2073-74'!K263</f>
        <v>1733.2</v>
      </c>
      <c r="F268" s="434">
        <f t="shared" si="23"/>
        <v>1733.2</v>
      </c>
      <c r="G268" s="30">
        <f t="shared" si="21"/>
        <v>2.1033470061406283</v>
      </c>
      <c r="H268" s="727">
        <v>100</v>
      </c>
      <c r="I268" s="34">
        <f t="shared" si="22"/>
        <v>2.1033470061406283</v>
      </c>
      <c r="J268" s="34"/>
      <c r="K268" s="218"/>
      <c r="L268" s="25" t="str">
        <f>'Programe Budget 2073-74'!Q263</f>
        <v>नि</v>
      </c>
    </row>
    <row r="269" spans="1:12">
      <c r="A269" s="25"/>
      <c r="B269" s="25"/>
      <c r="C269" s="33">
        <f>'Programe Budget 2073-74'!C264</f>
        <v>16</v>
      </c>
      <c r="D269" s="408" t="str">
        <f>'Programe Budget 2073-74'!D264</f>
        <v>प्लान्ट क्वारेन्टीन चेकपोष्ट, भण्टाबारी, सुनसरी</v>
      </c>
      <c r="E269" s="34">
        <f>'Programe Budget 2073-74'!K264</f>
        <v>556.6</v>
      </c>
      <c r="F269" s="434">
        <f t="shared" si="23"/>
        <v>556.6</v>
      </c>
      <c r="G269" s="30">
        <f t="shared" si="21"/>
        <v>0.67546904201354363</v>
      </c>
      <c r="H269" s="727">
        <v>100</v>
      </c>
      <c r="I269" s="34">
        <f t="shared" si="22"/>
        <v>0.67546904201354363</v>
      </c>
      <c r="J269" s="34"/>
      <c r="K269" s="218"/>
      <c r="L269" s="25" t="str">
        <f>'Programe Budget 2073-74'!Q264</f>
        <v>नि</v>
      </c>
    </row>
    <row r="270" spans="1:12">
      <c r="A270" s="25"/>
      <c r="B270" s="25"/>
      <c r="C270" s="33">
        <f>'Programe Budget 2073-74'!C265</f>
        <v>17</v>
      </c>
      <c r="D270" s="408" t="str">
        <f>'Programe Budget 2073-74'!D265</f>
        <v>प्लान्ट क्वारेन्टीन चेकपोष्ट, जलेश्वर, महोतरी</v>
      </c>
      <c r="E270" s="34">
        <f>'Programe Budget 2073-74'!K265</f>
        <v>918.8</v>
      </c>
      <c r="F270" s="434">
        <f t="shared" si="23"/>
        <v>918.8</v>
      </c>
      <c r="G270" s="30">
        <f t="shared" si="21"/>
        <v>1.115021480061164</v>
      </c>
      <c r="H270" s="727">
        <v>100</v>
      </c>
      <c r="I270" s="34">
        <f t="shared" si="22"/>
        <v>1.115021480061164</v>
      </c>
      <c r="J270" s="34"/>
      <c r="K270" s="218"/>
      <c r="L270" s="25" t="str">
        <f>'Programe Budget 2073-74'!Q265</f>
        <v>नि</v>
      </c>
    </row>
    <row r="271" spans="1:12">
      <c r="A271" s="25"/>
      <c r="B271" s="25"/>
      <c r="C271" s="33">
        <f>'Programe Budget 2073-74'!C266</f>
        <v>18</v>
      </c>
      <c r="D271" s="408" t="str">
        <f>'Programe Budget 2073-74'!D266</f>
        <v>प्लान्ट क्वारेन्टीन चेकपोष्ट, मलङ्गवा, र्सलाही</v>
      </c>
      <c r="E271" s="34">
        <f>'Programe Budget 2073-74'!K266</f>
        <v>889.2</v>
      </c>
      <c r="F271" s="434">
        <f t="shared" si="23"/>
        <v>889.2</v>
      </c>
      <c r="G271" s="30">
        <f t="shared" si="21"/>
        <v>1.0791000218441305</v>
      </c>
      <c r="H271" s="727">
        <v>100</v>
      </c>
      <c r="I271" s="34">
        <f t="shared" si="22"/>
        <v>1.0791000218441305</v>
      </c>
      <c r="J271" s="34"/>
      <c r="K271" s="218"/>
      <c r="L271" s="25" t="str">
        <f>'Programe Budget 2073-74'!Q266</f>
        <v>नि</v>
      </c>
    </row>
    <row r="272" spans="1:12">
      <c r="A272" s="25"/>
      <c r="B272" s="25"/>
      <c r="C272" s="33">
        <f>'Programe Budget 2073-74'!C267</f>
        <v>19</v>
      </c>
      <c r="D272" s="408" t="str">
        <f>'Programe Budget 2073-74'!D267</f>
        <v>प्लान्ट क्वारेन्टीन चेकपोष्ट, तातोपानी, सिन्धुपाल्चोक</v>
      </c>
      <c r="E272" s="34">
        <f>'Programe Budget 2073-74'!K267</f>
        <v>956.4</v>
      </c>
      <c r="F272" s="434">
        <f t="shared" si="23"/>
        <v>956.4</v>
      </c>
      <c r="G272" s="30">
        <f t="shared" si="21"/>
        <v>1.1606514404990174</v>
      </c>
      <c r="H272" s="727">
        <v>80</v>
      </c>
      <c r="I272" s="34">
        <f t="shared" si="22"/>
        <v>0.92852115239921384</v>
      </c>
      <c r="J272" s="34"/>
      <c r="K272" s="218"/>
      <c r="L272" s="25" t="str">
        <f>'Programe Budget 2073-74'!Q267</f>
        <v>नि</v>
      </c>
    </row>
    <row r="273" spans="1:12">
      <c r="A273" s="25"/>
      <c r="B273" s="25"/>
      <c r="C273" s="33">
        <f>'Programe Budget 2073-74'!C268</f>
        <v>20</v>
      </c>
      <c r="D273" s="408" t="str">
        <f>'Programe Budget 2073-74'!D268</f>
        <v>प्लान्ट क्वारेन्टीन चेकपोष्ट, एयरपोर्ट, काठमाण्डौ</v>
      </c>
      <c r="E273" s="34">
        <f>'Programe Budget 2073-74'!K268</f>
        <v>1266.2</v>
      </c>
      <c r="F273" s="434">
        <f t="shared" si="23"/>
        <v>1266.2</v>
      </c>
      <c r="G273" s="30">
        <f t="shared" si="21"/>
        <v>1.5366131890002677</v>
      </c>
      <c r="H273" s="727">
        <v>100</v>
      </c>
      <c r="I273" s="34">
        <f t="shared" si="22"/>
        <v>1.5366131890002677</v>
      </c>
      <c r="J273" s="34"/>
      <c r="K273" s="218"/>
      <c r="L273" s="25" t="str">
        <f>'Programe Budget 2073-74'!Q268</f>
        <v>नि</v>
      </c>
    </row>
    <row r="274" spans="1:12">
      <c r="A274" s="25"/>
      <c r="B274" s="25"/>
      <c r="C274" s="33">
        <f>'Programe Budget 2073-74'!C269</f>
        <v>21</v>
      </c>
      <c r="D274" s="408" t="str">
        <f>'Programe Budget 2073-74'!D269</f>
        <v>प्लान्ट क्वारेन्टीन चेकपोष्ट, टिमुरे, रसुवा</v>
      </c>
      <c r="E274" s="34">
        <f>'Programe Budget 2073-74'!K269</f>
        <v>721.4</v>
      </c>
      <c r="F274" s="434">
        <f t="shared" si="23"/>
        <v>721.4</v>
      </c>
      <c r="G274" s="30">
        <f t="shared" si="21"/>
        <v>0.87546418776243329</v>
      </c>
      <c r="H274" s="727">
        <v>100</v>
      </c>
      <c r="I274" s="34">
        <f t="shared" si="22"/>
        <v>0.87546418776243329</v>
      </c>
      <c r="J274" s="34"/>
      <c r="K274" s="218"/>
      <c r="L274" s="25" t="str">
        <f>'Programe Budget 2073-74'!Q269</f>
        <v>नि</v>
      </c>
    </row>
    <row r="275" spans="1:12">
      <c r="A275" s="25"/>
      <c r="B275" s="25"/>
      <c r="C275" s="33">
        <f>'Programe Budget 2073-74'!C270</f>
        <v>22</v>
      </c>
      <c r="D275" s="408" t="str">
        <f>'Programe Budget 2073-74'!D270</f>
        <v>प्लान्ट क्वारेन्टीन चेकपोष्ट, कृष्णनगर, कपिलवस्तु</v>
      </c>
      <c r="E275" s="34">
        <f>'Programe Budget 2073-74'!K270</f>
        <v>776.4</v>
      </c>
      <c r="F275" s="434">
        <f t="shared" si="23"/>
        <v>776.4</v>
      </c>
      <c r="G275" s="30">
        <f t="shared" si="21"/>
        <v>0.94221014053056995</v>
      </c>
      <c r="H275" s="727">
        <v>100</v>
      </c>
      <c r="I275" s="34">
        <f t="shared" si="22"/>
        <v>0.94221014053056995</v>
      </c>
      <c r="J275" s="34"/>
      <c r="K275" s="218"/>
      <c r="L275" s="25" t="str">
        <f>'Programe Budget 2073-74'!Q270</f>
        <v>नि</v>
      </c>
    </row>
    <row r="276" spans="1:12">
      <c r="A276" s="25"/>
      <c r="B276" s="25"/>
      <c r="C276" s="33">
        <f>'Programe Budget 2073-74'!C271</f>
        <v>23</v>
      </c>
      <c r="D276" s="408" t="str">
        <f>'Programe Budget 2073-74'!D271</f>
        <v>प्लान्ट क्वारेन्टीन उप-चेकपोष्ट, लोमानथान, मुस्ताङ्ग</v>
      </c>
      <c r="E276" s="34">
        <f>'Programe Budget 2073-74'!K271</f>
        <v>377.4</v>
      </c>
      <c r="F276" s="434">
        <f t="shared" si="23"/>
        <v>377.4</v>
      </c>
      <c r="G276" s="30">
        <f t="shared" si="21"/>
        <v>0.4579985922671781</v>
      </c>
      <c r="H276" s="727">
        <v>100</v>
      </c>
      <c r="I276" s="34">
        <f t="shared" si="22"/>
        <v>0.4579985922671781</v>
      </c>
      <c r="J276" s="34"/>
      <c r="K276" s="218"/>
      <c r="L276" s="25" t="str">
        <f>'Programe Budget 2073-74'!Q271</f>
        <v>नि</v>
      </c>
    </row>
    <row r="277" spans="1:12">
      <c r="A277" s="25"/>
      <c r="B277" s="25"/>
      <c r="C277" s="33">
        <f>'Programe Budget 2073-74'!C272</f>
        <v>24</v>
      </c>
      <c r="D277" s="408" t="str">
        <f>'Programe Budget 2073-74'!D272</f>
        <v>प्लान्ट क्वारेन्टीन उप-चेकपोष्ट, झुलाघाट, बैतडी</v>
      </c>
      <c r="E277" s="34">
        <f>'Programe Budget 2073-74'!K272</f>
        <v>479.2</v>
      </c>
      <c r="F277" s="434">
        <f t="shared" si="23"/>
        <v>479.2</v>
      </c>
      <c r="G277" s="30">
        <f t="shared" si="21"/>
        <v>0.58153928302711122</v>
      </c>
      <c r="H277" s="727">
        <v>100</v>
      </c>
      <c r="I277" s="34">
        <f t="shared" si="22"/>
        <v>0.58153928302711122</v>
      </c>
      <c r="J277" s="34"/>
      <c r="K277" s="218"/>
      <c r="L277" s="25" t="str">
        <f>'Programe Budget 2073-74'!Q272</f>
        <v>नि</v>
      </c>
    </row>
    <row r="278" spans="1:12">
      <c r="A278" s="25"/>
      <c r="B278" s="25"/>
      <c r="C278" s="33">
        <f>'Programe Budget 2073-74'!C273</f>
        <v>0</v>
      </c>
      <c r="D278" s="409" t="str">
        <f>'Programe Budget 2073-74'!D273</f>
        <v>बाली संरक्षण (राष्ट्रिय आई.पि.एम्) कार्यक्रम (९)</v>
      </c>
      <c r="E278" s="34">
        <f>'Programe Budget 2073-74'!K273</f>
        <v>0</v>
      </c>
      <c r="F278" s="434"/>
      <c r="G278" s="30"/>
      <c r="H278" s="727"/>
      <c r="I278" s="34"/>
      <c r="J278" s="59"/>
      <c r="K278" s="218"/>
      <c r="L278" s="25">
        <f>'Programe Budget 2073-74'!Q273</f>
        <v>0</v>
      </c>
    </row>
    <row r="279" spans="1:12">
      <c r="A279" s="25"/>
      <c r="B279" s="25"/>
      <c r="C279" s="33">
        <f>'Programe Budget 2073-74'!C274</f>
        <v>25</v>
      </c>
      <c r="D279" s="404" t="str">
        <f>'Programe Budget 2073-74'!D274</f>
        <v>जिल्ला कृषि विकास कार्यालय, झापा</v>
      </c>
      <c r="E279" s="34">
        <f>'Programe Budget 2073-74'!K274</f>
        <v>149</v>
      </c>
      <c r="F279" s="434">
        <f t="shared" ref="F279:F287" si="24">E279</f>
        <v>149</v>
      </c>
      <c r="G279" s="30">
        <f t="shared" ref="G279:G288" si="25">SUM(F279/$F$289*100)</f>
        <v>0.18082085386277039</v>
      </c>
      <c r="H279" s="727">
        <v>100</v>
      </c>
      <c r="I279" s="34">
        <f t="shared" si="22"/>
        <v>0.18082085386277039</v>
      </c>
      <c r="J279" s="59"/>
      <c r="K279" s="218"/>
      <c r="L279" s="25" t="str">
        <f>'Programe Budget 2073-74'!Q274</f>
        <v>वि</v>
      </c>
    </row>
    <row r="280" spans="1:12">
      <c r="A280" s="272"/>
      <c r="B280" s="272"/>
      <c r="C280" s="54">
        <f>'Programe Budget 2073-74'!C275</f>
        <v>26</v>
      </c>
      <c r="D280" s="406" t="str">
        <f>'Programe Budget 2073-74'!D275</f>
        <v xml:space="preserve">जिल्ला कृषि विकास कार्यालय, कपिलबस्तु </v>
      </c>
      <c r="E280" s="34">
        <f>'Programe Budget 2073-74'!K275</f>
        <v>179</v>
      </c>
      <c r="F280" s="436">
        <f t="shared" si="24"/>
        <v>179</v>
      </c>
      <c r="G280" s="30">
        <f t="shared" si="25"/>
        <v>0.21722773719084496</v>
      </c>
      <c r="H280" s="727">
        <v>100</v>
      </c>
      <c r="I280" s="88">
        <f t="shared" ref="I280:I287" si="26">H280*G280/100</f>
        <v>0.21722773719084498</v>
      </c>
      <c r="J280" s="58"/>
      <c r="K280" s="368"/>
      <c r="L280" s="25" t="str">
        <f>'Programe Budget 2073-74'!Q275</f>
        <v>प</v>
      </c>
    </row>
    <row r="281" spans="1:12">
      <c r="A281" s="25"/>
      <c r="B281" s="25"/>
      <c r="C281" s="33">
        <f>'Programe Budget 2073-74'!C276</f>
        <v>27</v>
      </c>
      <c r="D281" s="404" t="str">
        <f>'Programe Budget 2073-74'!D276</f>
        <v>जिल्ला कृषि विकास कार्यालय, बाँके</v>
      </c>
      <c r="E281" s="34">
        <f>'Programe Budget 2073-74'!K276</f>
        <v>149</v>
      </c>
      <c r="F281" s="434">
        <f t="shared" si="24"/>
        <v>149</v>
      </c>
      <c r="G281" s="30">
        <f t="shared" si="25"/>
        <v>0.18082085386277039</v>
      </c>
      <c r="H281" s="727">
        <v>100</v>
      </c>
      <c r="I281" s="34">
        <f t="shared" si="26"/>
        <v>0.18082085386277039</v>
      </c>
      <c r="J281" s="59"/>
      <c r="K281" s="218"/>
      <c r="L281" s="25" t="str">
        <f>'Programe Budget 2073-74'!Q276</f>
        <v>सु</v>
      </c>
    </row>
    <row r="282" spans="1:12">
      <c r="A282" s="74"/>
      <c r="B282" s="74"/>
      <c r="C282" s="109">
        <f>'Programe Budget 2073-74'!C277</f>
        <v>28</v>
      </c>
      <c r="D282" s="403" t="str">
        <f>'Programe Budget 2073-74'!D277</f>
        <v>जिल्ला कृषि विकास कार्यालय, कैलाली</v>
      </c>
      <c r="E282" s="34">
        <f>'Programe Budget 2073-74'!K277</f>
        <v>149</v>
      </c>
      <c r="F282" s="433">
        <f t="shared" si="24"/>
        <v>149</v>
      </c>
      <c r="G282" s="30">
        <f t="shared" si="25"/>
        <v>0.18082085386277039</v>
      </c>
      <c r="H282" s="727">
        <v>100</v>
      </c>
      <c r="I282" s="90">
        <f t="shared" si="26"/>
        <v>0.18082085386277039</v>
      </c>
      <c r="J282" s="365"/>
      <c r="K282" s="369"/>
      <c r="L282" s="25" t="str">
        <f>'Programe Budget 2073-74'!Q277</f>
        <v>दि</v>
      </c>
    </row>
    <row r="283" spans="1:12">
      <c r="A283" s="25"/>
      <c r="B283" s="25"/>
      <c r="C283" s="33">
        <f>'Programe Budget 2073-74'!C278</f>
        <v>29</v>
      </c>
      <c r="D283" s="404" t="str">
        <f>'Programe Budget 2073-74'!D278</f>
        <v>जिल्ला कृषि विकास कार्यालय, काभ्रेपलाञ्चोक</v>
      </c>
      <c r="E283" s="34">
        <f>'Programe Budget 2073-74'!K278</f>
        <v>179</v>
      </c>
      <c r="F283" s="434">
        <f t="shared" si="24"/>
        <v>179</v>
      </c>
      <c r="G283" s="30">
        <f t="shared" si="25"/>
        <v>0.21722773719084496</v>
      </c>
      <c r="H283" s="727">
        <v>100</v>
      </c>
      <c r="I283" s="34">
        <f t="shared" si="26"/>
        <v>0.21722773719084498</v>
      </c>
      <c r="J283" s="59"/>
      <c r="K283" s="218"/>
      <c r="L283" s="25" t="str">
        <f>'Programe Budget 2073-74'!Q278</f>
        <v>का</v>
      </c>
    </row>
    <row r="284" spans="1:12">
      <c r="A284" s="25"/>
      <c r="B284" s="25"/>
      <c r="C284" s="33">
        <f>'Programe Budget 2073-74'!C279</f>
        <v>30</v>
      </c>
      <c r="D284" s="404" t="str">
        <f>'Programe Budget 2073-74'!D279</f>
        <v>जिल्ला कृषि विकास कार्यालय, धादिङ्ग</v>
      </c>
      <c r="E284" s="34">
        <f>'Programe Budget 2073-74'!K279</f>
        <v>179</v>
      </c>
      <c r="F284" s="434">
        <f t="shared" si="24"/>
        <v>179</v>
      </c>
      <c r="G284" s="30">
        <f t="shared" si="25"/>
        <v>0.21722773719084496</v>
      </c>
      <c r="H284" s="727">
        <v>100</v>
      </c>
      <c r="I284" s="34">
        <f t="shared" si="26"/>
        <v>0.21722773719084498</v>
      </c>
      <c r="J284" s="59"/>
      <c r="K284" s="218"/>
      <c r="L284" s="25" t="str">
        <f>'Programe Budget 2073-74'!Q279</f>
        <v>का</v>
      </c>
    </row>
    <row r="285" spans="1:12">
      <c r="A285" s="25"/>
      <c r="B285" s="25"/>
      <c r="C285" s="33">
        <f>'Programe Budget 2073-74'!C280</f>
        <v>31</v>
      </c>
      <c r="D285" s="404" t="str">
        <f>'Programe Budget 2073-74'!D280</f>
        <v>जिल्ला कृषि विकास कार्यालय, तनहुँ</v>
      </c>
      <c r="E285" s="34">
        <f>'Programe Budget 2073-74'!K280</f>
        <v>149</v>
      </c>
      <c r="F285" s="434">
        <f t="shared" si="24"/>
        <v>149</v>
      </c>
      <c r="G285" s="30">
        <f t="shared" si="25"/>
        <v>0.18082085386277039</v>
      </c>
      <c r="H285" s="727">
        <v>100</v>
      </c>
      <c r="I285" s="34">
        <f t="shared" si="26"/>
        <v>0.18082085386277039</v>
      </c>
      <c r="J285" s="59"/>
      <c r="K285" s="218"/>
      <c r="L285" s="25" t="str">
        <f>'Programe Budget 2073-74'!Q280</f>
        <v>प</v>
      </c>
    </row>
    <row r="286" spans="1:12">
      <c r="A286" s="272"/>
      <c r="B286" s="272"/>
      <c r="C286" s="54">
        <f>'Programe Budget 2073-74'!C281</f>
        <v>32</v>
      </c>
      <c r="D286" s="406" t="str">
        <f>'Programe Budget 2073-74'!D281</f>
        <v>जिल्ला कृषि विकास कार्यालय, चितवन</v>
      </c>
      <c r="E286" s="34">
        <f>'Programe Budget 2073-74'!K281</f>
        <v>179</v>
      </c>
      <c r="F286" s="436">
        <f t="shared" si="24"/>
        <v>179</v>
      </c>
      <c r="G286" s="30">
        <f t="shared" si="25"/>
        <v>0.21722773719084496</v>
      </c>
      <c r="H286" s="727">
        <v>100</v>
      </c>
      <c r="I286" s="88">
        <f t="shared" si="26"/>
        <v>0.21722773719084498</v>
      </c>
      <c r="J286" s="58"/>
      <c r="K286" s="368"/>
      <c r="L286" s="25" t="str">
        <f>'Programe Budget 2073-74'!Q281</f>
        <v>का</v>
      </c>
    </row>
    <row r="287" spans="1:12">
      <c r="A287" s="25"/>
      <c r="B287" s="25"/>
      <c r="C287" s="33">
        <f>'Programe Budget 2073-74'!C282</f>
        <v>33</v>
      </c>
      <c r="D287" s="404" t="str">
        <f>'Programe Budget 2073-74'!D282</f>
        <v>जिल्ला कृषि विकास कार्यालय, बारा</v>
      </c>
      <c r="E287" s="34">
        <f>'Programe Budget 2073-74'!K282</f>
        <v>179</v>
      </c>
      <c r="F287" s="434">
        <f t="shared" si="24"/>
        <v>179</v>
      </c>
      <c r="G287" s="30">
        <f t="shared" si="25"/>
        <v>0.21722773719084496</v>
      </c>
      <c r="H287" s="727">
        <v>100</v>
      </c>
      <c r="I287" s="34">
        <f t="shared" si="26"/>
        <v>0.21722773719084498</v>
      </c>
      <c r="J287" s="59"/>
      <c r="K287" s="218"/>
      <c r="L287" s="25" t="str">
        <f>'Programe Budget 2073-74'!Q282</f>
        <v>प</v>
      </c>
    </row>
    <row r="288" spans="1:12">
      <c r="A288" s="82"/>
      <c r="B288" s="82"/>
      <c r="C288" s="31">
        <f>'Programe Budget 2073-74'!C283</f>
        <v>34</v>
      </c>
      <c r="D288" s="400" t="str">
        <f>'Programe Budget 2073-74'!D283</f>
        <v>जिल्ला कृषि विकास कार्यालय, गोरखा</v>
      </c>
      <c r="E288" s="34">
        <f>'Programe Budget 2073-74'!K283</f>
        <v>149</v>
      </c>
      <c r="F288" s="430">
        <f>E288</f>
        <v>149</v>
      </c>
      <c r="G288" s="30">
        <f t="shared" si="25"/>
        <v>0.18082085386277039</v>
      </c>
      <c r="H288" s="727">
        <v>100</v>
      </c>
      <c r="I288" s="30">
        <f>H288*G288/100</f>
        <v>0.18082085386277039</v>
      </c>
      <c r="J288" s="363"/>
      <c r="K288" s="367"/>
      <c r="L288" s="25" t="str">
        <f>'Programe Budget 2073-74'!Q283</f>
        <v>प</v>
      </c>
    </row>
    <row r="289" spans="1:12">
      <c r="A289" s="25"/>
      <c r="B289" s="25"/>
      <c r="C289" s="33"/>
      <c r="D289" s="399" t="s">
        <v>344</v>
      </c>
      <c r="E289" s="57">
        <f>SUM(E254:E288)</f>
        <v>82401.999999999971</v>
      </c>
      <c r="F289" s="435">
        <f>SUM(F254:F288)</f>
        <v>82401.999999999971</v>
      </c>
      <c r="G289" s="57">
        <f>SUM(G254:G288)</f>
        <v>99.999999999999986</v>
      </c>
      <c r="H289" s="727">
        <v>100</v>
      </c>
      <c r="I289" s="57">
        <f>SUM(I254:I288)</f>
        <v>76.873363437780611</v>
      </c>
      <c r="J289" s="59"/>
      <c r="K289" s="218"/>
      <c r="L289" s="25"/>
    </row>
    <row r="290" spans="1:12">
      <c r="A290" s="272"/>
      <c r="B290" s="272"/>
      <c r="C290" s="54"/>
      <c r="D290" s="402" t="s">
        <v>321</v>
      </c>
      <c r="E290" s="57" t="e">
        <f>E692</f>
        <v>#REF!</v>
      </c>
      <c r="F290" s="437">
        <f>F692</f>
        <v>2016521.8999999997</v>
      </c>
      <c r="G290" s="58">
        <f>F289/F290*100</f>
        <v>4.0863429254103307</v>
      </c>
      <c r="H290" s="727"/>
      <c r="I290" s="89">
        <f>I289*G290/100</f>
        <v>3.14130924836472</v>
      </c>
      <c r="J290" s="58">
        <f>I290</f>
        <v>3.14130924836472</v>
      </c>
      <c r="K290" s="368"/>
      <c r="L290" s="272"/>
    </row>
    <row r="291" spans="1:12">
      <c r="A291" s="1">
        <f>'Programe Budget 2073-74'!A285</f>
        <v>7</v>
      </c>
      <c r="B291" s="11" t="str">
        <f>'Programe Budget 2073-74'!B285</f>
        <v>312114-3/4</v>
      </c>
      <c r="C291" s="33"/>
      <c r="D291" s="392" t="str">
        <f>'Programe Budget 2073-74'!D285</f>
        <v xml:space="preserve">बाली विकास कार्यक्रम </v>
      </c>
      <c r="E291" s="57"/>
      <c r="F291" s="435"/>
      <c r="G291" s="34"/>
      <c r="H291" s="727"/>
      <c r="I291" s="34"/>
      <c r="J291" s="34"/>
      <c r="K291" s="218"/>
      <c r="L291" s="25" t="str">
        <f>'Programe Budget 2073-74'!Q285</f>
        <v>ना</v>
      </c>
    </row>
    <row r="292" spans="1:12">
      <c r="A292" s="82"/>
      <c r="B292" s="82"/>
      <c r="C292" s="330">
        <f>'Programe Budget 2073-74'!C286</f>
        <v>1</v>
      </c>
      <c r="D292" s="400" t="str">
        <f>'Programe Budget 2073-74'!D286</f>
        <v>बाली विकास निर्देशनालय, हरिहरभवन</v>
      </c>
      <c r="E292" s="34">
        <f>'Programe Budget 2073-74'!K286</f>
        <v>12389.400000000001</v>
      </c>
      <c r="F292" s="430">
        <f t="shared" ref="F292:F355" si="27">E292</f>
        <v>12389.400000000001</v>
      </c>
      <c r="G292" s="30">
        <f t="shared" ref="G292:G355" si="28">F292/$F$370*100</f>
        <v>8.3601898037183382</v>
      </c>
      <c r="H292" s="727">
        <v>92.98</v>
      </c>
      <c r="I292" s="30">
        <f t="shared" ref="I292:I355" si="29">H292*G292/100</f>
        <v>7.7733044794973116</v>
      </c>
      <c r="J292" s="30"/>
      <c r="K292" s="367"/>
      <c r="L292" s="82" t="str">
        <f>'Programe Budget 2073-74'!Q286</f>
        <v>नि</v>
      </c>
    </row>
    <row r="293" spans="1:12">
      <c r="A293" s="25"/>
      <c r="B293" s="25"/>
      <c r="C293" s="29">
        <f>'Programe Budget 2073-74'!C287</f>
        <v>2</v>
      </c>
      <c r="D293" s="404" t="str">
        <f>'Programe Budget 2073-74'!D287</f>
        <v>राष्ट्रिय औद्योगिक वाली विकास कार्यक्रम, हरिहरभवन</v>
      </c>
      <c r="E293" s="34">
        <f>'Programe Budget 2073-74'!K287</f>
        <v>7024.4</v>
      </c>
      <c r="F293" s="434">
        <f t="shared" si="27"/>
        <v>7024.4</v>
      </c>
      <c r="G293" s="34">
        <f t="shared" si="28"/>
        <v>4.7399645872470897</v>
      </c>
      <c r="H293" s="727">
        <v>81.08</v>
      </c>
      <c r="I293" s="34">
        <f t="shared" si="29"/>
        <v>3.8431632873399399</v>
      </c>
      <c r="J293" s="34"/>
      <c r="K293" s="218"/>
      <c r="L293" s="25" t="str">
        <f>'Programe Budget 2073-74'!Q287</f>
        <v>नि</v>
      </c>
    </row>
    <row r="294" spans="1:12">
      <c r="A294" s="25"/>
      <c r="B294" s="25"/>
      <c r="C294" s="29">
        <f>'Programe Budget 2073-74'!C288</f>
        <v>3</v>
      </c>
      <c r="D294" s="404" t="str">
        <f>'Programe Budget 2073-74'!D288</f>
        <v>क्षेत्रीय वीउ विजन प्रयोगशाला, झुम्का, सुनसरी</v>
      </c>
      <c r="E294" s="34">
        <f>'Programe Budget 2073-74'!K288</f>
        <v>3119.8</v>
      </c>
      <c r="F294" s="434">
        <f t="shared" si="27"/>
        <v>3119.8</v>
      </c>
      <c r="G294" s="34">
        <f t="shared" si="28"/>
        <v>2.1051963896266548</v>
      </c>
      <c r="H294" s="727">
        <v>81</v>
      </c>
      <c r="I294" s="34">
        <f t="shared" si="29"/>
        <v>1.7052090755975902</v>
      </c>
      <c r="J294" s="34"/>
      <c r="K294" s="218"/>
      <c r="L294" s="25" t="str">
        <f>'Programe Budget 2073-74'!Q288</f>
        <v>नि</v>
      </c>
    </row>
    <row r="295" spans="1:12">
      <c r="A295" s="25"/>
      <c r="B295" s="25"/>
      <c r="C295" s="29">
        <f>'Programe Budget 2073-74'!C289</f>
        <v>4</v>
      </c>
      <c r="D295" s="404" t="str">
        <f>'Programe Budget 2073-74'!D289</f>
        <v>क्षेत्रीय वीउ विजन प्रयोगशाला, हेटौंडा, मकवानपुर</v>
      </c>
      <c r="E295" s="34">
        <f>'Programe Budget 2073-74'!K289</f>
        <v>8414.4000000000015</v>
      </c>
      <c r="F295" s="434">
        <f t="shared" si="27"/>
        <v>8414.4000000000015</v>
      </c>
      <c r="G295" s="34">
        <f t="shared" si="28"/>
        <v>5.6779166936580951</v>
      </c>
      <c r="H295" s="727">
        <v>87</v>
      </c>
      <c r="I295" s="34">
        <f t="shared" si="29"/>
        <v>4.9397875234825426</v>
      </c>
      <c r="J295" s="34"/>
      <c r="K295" s="218"/>
      <c r="L295" s="25" t="str">
        <f>'Programe Budget 2073-74'!Q289</f>
        <v>नि</v>
      </c>
    </row>
    <row r="296" spans="1:12">
      <c r="A296" s="25"/>
      <c r="B296" s="25"/>
      <c r="C296" s="29">
        <f>'Programe Budget 2073-74'!C290</f>
        <v>5</v>
      </c>
      <c r="D296" s="404" t="str">
        <f>'Programe Budget 2073-74'!D290</f>
        <v>क्षेत्रीय वीउ विजन प्रयोगशाला, भैरहवा</v>
      </c>
      <c r="E296" s="34">
        <f>'Programe Budget 2073-74'!K290</f>
        <v>2600.4</v>
      </c>
      <c r="F296" s="434">
        <f t="shared" si="27"/>
        <v>2600.4</v>
      </c>
      <c r="G296" s="34">
        <f t="shared" si="28"/>
        <v>1.7547127032454493</v>
      </c>
      <c r="H296" s="727">
        <v>80</v>
      </c>
      <c r="I296" s="34">
        <f t="shared" si="29"/>
        <v>1.4037701625963594</v>
      </c>
      <c r="J296" s="34"/>
      <c r="K296" s="218"/>
      <c r="L296" s="25" t="str">
        <f>'Programe Budget 2073-74'!Q290</f>
        <v>नि</v>
      </c>
    </row>
    <row r="297" spans="1:12">
      <c r="A297" s="25"/>
      <c r="B297" s="25"/>
      <c r="C297" s="29">
        <f>'Programe Budget 2073-74'!C291</f>
        <v>6</v>
      </c>
      <c r="D297" s="404" t="str">
        <f>'Programe Budget 2073-74'!D291</f>
        <v>क्षेत्रीय वीउ विजन प्रयोगशाला, बाँके</v>
      </c>
      <c r="E297" s="34">
        <f>'Programe Budget 2073-74'!K291</f>
        <v>3216.2999999999997</v>
      </c>
      <c r="F297" s="434">
        <f t="shared" si="27"/>
        <v>3216.2999999999997</v>
      </c>
      <c r="G297" s="34">
        <f t="shared" si="28"/>
        <v>2.1703132085249721</v>
      </c>
      <c r="H297" s="727">
        <v>86</v>
      </c>
      <c r="I297" s="34">
        <f t="shared" si="29"/>
        <v>1.8664693593314761</v>
      </c>
      <c r="J297" s="34"/>
      <c r="K297" s="218"/>
      <c r="L297" s="25" t="str">
        <f>'Programe Budget 2073-74'!Q291</f>
        <v>नि</v>
      </c>
    </row>
    <row r="298" spans="1:12">
      <c r="A298" s="25"/>
      <c r="B298" s="25"/>
      <c r="C298" s="29">
        <f>'Programe Budget 2073-74'!C292</f>
        <v>7</v>
      </c>
      <c r="D298" s="404" t="str">
        <f>'Programe Budget 2073-74'!D292</f>
        <v>क्षेत्रीय वीउ विजन प्रयोगशाला, सुन्दरपुर</v>
      </c>
      <c r="E298" s="34">
        <f>'Programe Budget 2073-74'!K292</f>
        <v>3660</v>
      </c>
      <c r="F298" s="434">
        <f t="shared" si="27"/>
        <v>3660</v>
      </c>
      <c r="G298" s="34">
        <f t="shared" si="28"/>
        <v>2.4697156183196216</v>
      </c>
      <c r="H298" s="727">
        <v>94.6</v>
      </c>
      <c r="I298" s="34">
        <f t="shared" si="29"/>
        <v>2.3363509749303621</v>
      </c>
      <c r="J298" s="34"/>
      <c r="K298" s="218"/>
      <c r="L298" s="25" t="str">
        <f>'Programe Budget 2073-74'!Q292</f>
        <v>नि</v>
      </c>
    </row>
    <row r="299" spans="1:12">
      <c r="A299" s="39"/>
      <c r="B299" s="26"/>
      <c r="C299" s="29">
        <f>'Programe Budget 2073-74'!C293</f>
        <v>8</v>
      </c>
      <c r="D299" s="404" t="str">
        <f>'Programe Budget 2073-74'!D293</f>
        <v>चन्द्रडाँगी बीउ बिजन तथा दुग्ध विकास समिति</v>
      </c>
      <c r="E299" s="34">
        <f>'Programe Budget 2073-74'!K293</f>
        <v>2000</v>
      </c>
      <c r="F299" s="434">
        <f t="shared" si="27"/>
        <v>2000</v>
      </c>
      <c r="G299" s="34">
        <f t="shared" si="28"/>
        <v>1.3495713761309407</v>
      </c>
      <c r="H299" s="727">
        <v>100</v>
      </c>
      <c r="I299" s="34">
        <f t="shared" si="29"/>
        <v>1.3495713761309407</v>
      </c>
      <c r="J299" s="218"/>
      <c r="K299" s="218"/>
      <c r="L299" s="25" t="str">
        <f>'Programe Budget 2073-74'!Q293</f>
        <v>नि</v>
      </c>
    </row>
    <row r="300" spans="1:12">
      <c r="A300" s="1"/>
      <c r="B300" s="280"/>
      <c r="C300" s="29">
        <f>'Programe Budget 2073-74'!C294</f>
        <v>9</v>
      </c>
      <c r="D300" s="404" t="str">
        <f>'Programe Budget 2073-74'!D294</f>
        <v>क्षेत्रीय कृषि निर्देशनालय, बिराटनगर</v>
      </c>
      <c r="E300" s="34">
        <f>'Programe Budget 2073-74'!K294</f>
        <v>72</v>
      </c>
      <c r="F300" s="434">
        <f t="shared" si="27"/>
        <v>72</v>
      </c>
      <c r="G300" s="34">
        <f t="shared" si="28"/>
        <v>4.8584569540713864E-2</v>
      </c>
      <c r="H300" s="727">
        <v>50</v>
      </c>
      <c r="I300" s="34">
        <f t="shared" si="29"/>
        <v>2.4292284770356932E-2</v>
      </c>
      <c r="J300" s="218"/>
      <c r="K300" s="218"/>
      <c r="L300" s="25" t="str">
        <f>'Programe Budget 2073-74'!Q294</f>
        <v>वि</v>
      </c>
    </row>
    <row r="301" spans="1:12">
      <c r="A301" s="25"/>
      <c r="B301" s="26"/>
      <c r="C301" s="29">
        <f>'Programe Budget 2073-74'!C295</f>
        <v>10</v>
      </c>
      <c r="D301" s="404" t="str">
        <f>'Programe Budget 2073-74'!D295</f>
        <v>क्षेत्रीय कृषि निर्देशनालय, हरिहरभवन</v>
      </c>
      <c r="E301" s="34">
        <f>'Programe Budget 2073-74'!K295</f>
        <v>48</v>
      </c>
      <c r="F301" s="434">
        <f t="shared" si="27"/>
        <v>48</v>
      </c>
      <c r="G301" s="34">
        <f t="shared" si="28"/>
        <v>3.238971302714258E-2</v>
      </c>
      <c r="H301" s="727">
        <v>9.6199999999999992</v>
      </c>
      <c r="I301" s="34">
        <f t="shared" si="29"/>
        <v>3.1158903932111161E-3</v>
      </c>
      <c r="J301" s="218"/>
      <c r="K301" s="218"/>
      <c r="L301" s="25" t="str">
        <f>'Programe Budget 2073-74'!Q295</f>
        <v>का</v>
      </c>
    </row>
    <row r="302" spans="1:12">
      <c r="A302" s="272"/>
      <c r="B302" s="272"/>
      <c r="C302" s="331">
        <f>'Programe Budget 2073-74'!C296</f>
        <v>11</v>
      </c>
      <c r="D302" s="406" t="str">
        <f>'Programe Budget 2073-74'!D296</f>
        <v>क्षेत्रीय कृषि निर्देशनालय, पोखरा</v>
      </c>
      <c r="E302" s="34">
        <f>'Programe Budget 2073-74'!K296</f>
        <v>48</v>
      </c>
      <c r="F302" s="436">
        <f t="shared" si="27"/>
        <v>48</v>
      </c>
      <c r="G302" s="88">
        <f t="shared" si="28"/>
        <v>3.238971302714258E-2</v>
      </c>
      <c r="H302" s="727">
        <v>100</v>
      </c>
      <c r="I302" s="88">
        <f t="shared" si="29"/>
        <v>3.238971302714258E-2</v>
      </c>
      <c r="J302" s="58"/>
      <c r="K302" s="368"/>
      <c r="L302" s="272" t="str">
        <f>'Programe Budget 2073-74'!Q296</f>
        <v>प</v>
      </c>
    </row>
    <row r="303" spans="1:12">
      <c r="A303" s="25"/>
      <c r="B303" s="25"/>
      <c r="C303" s="29">
        <f>'Programe Budget 2073-74'!C297</f>
        <v>12</v>
      </c>
      <c r="D303" s="404" t="str">
        <f>'Programe Budget 2073-74'!D297</f>
        <v>क्षेत्रीय कृषि निर्देशनालय, सुर्खेत</v>
      </c>
      <c r="E303" s="34">
        <f>'Programe Budget 2073-74'!K297</f>
        <v>45</v>
      </c>
      <c r="F303" s="434">
        <f t="shared" si="27"/>
        <v>45</v>
      </c>
      <c r="G303" s="34">
        <f t="shared" si="28"/>
        <v>3.0365355962946167E-2</v>
      </c>
      <c r="H303" s="727">
        <v>100</v>
      </c>
      <c r="I303" s="34">
        <f t="shared" si="29"/>
        <v>3.0365355962946164E-2</v>
      </c>
      <c r="J303" s="59"/>
      <c r="K303" s="218"/>
      <c r="L303" s="25" t="str">
        <f>'Programe Budget 2073-74'!Q297</f>
        <v>सु</v>
      </c>
    </row>
    <row r="304" spans="1:12">
      <c r="A304" s="82"/>
      <c r="B304" s="82"/>
      <c r="C304" s="330">
        <f>'Programe Budget 2073-74'!C298</f>
        <v>13</v>
      </c>
      <c r="D304" s="400" t="str">
        <f>'Programe Budget 2073-74'!D298</f>
        <v>क्षेत्रीय कृषि निर्देशनालय, डोटी</v>
      </c>
      <c r="E304" s="34">
        <f>'Programe Budget 2073-74'!K298</f>
        <v>42</v>
      </c>
      <c r="F304" s="430">
        <f t="shared" si="27"/>
        <v>42</v>
      </c>
      <c r="G304" s="30">
        <f t="shared" si="28"/>
        <v>2.8340998898749758E-2</v>
      </c>
      <c r="H304" s="727">
        <v>97</v>
      </c>
      <c r="I304" s="30">
        <f t="shared" si="29"/>
        <v>2.7490768931787268E-2</v>
      </c>
      <c r="J304" s="363"/>
      <c r="K304" s="367"/>
      <c r="L304" s="82" t="str">
        <f>'Programe Budget 2073-74'!Q298</f>
        <v>दि</v>
      </c>
    </row>
    <row r="305" spans="1:12">
      <c r="A305" s="25"/>
      <c r="B305" s="25"/>
      <c r="C305" s="29">
        <f>'Programe Budget 2073-74'!C299</f>
        <v>14</v>
      </c>
      <c r="D305" s="404" t="str">
        <f>'Programe Budget 2073-74'!D299</f>
        <v>जिल्ला कृषि बिकास कार्यालय, पाँचधर</v>
      </c>
      <c r="E305" s="34">
        <f>'Programe Budget 2073-74'!K299</f>
        <v>1727</v>
      </c>
      <c r="F305" s="434">
        <f t="shared" si="27"/>
        <v>1727</v>
      </c>
      <c r="G305" s="34">
        <f t="shared" si="28"/>
        <v>1.1653548832890672</v>
      </c>
      <c r="H305" s="727">
        <v>98.5</v>
      </c>
      <c r="I305" s="34">
        <f t="shared" si="29"/>
        <v>1.1478745600397311</v>
      </c>
      <c r="J305" s="59"/>
      <c r="K305" s="218"/>
      <c r="L305" s="25" t="str">
        <f>'Programe Budget 2073-74'!Q299</f>
        <v>वि</v>
      </c>
    </row>
    <row r="306" spans="1:12">
      <c r="A306" s="25"/>
      <c r="B306" s="25"/>
      <c r="C306" s="29">
        <f>'Programe Budget 2073-74'!C300</f>
        <v>15</v>
      </c>
      <c r="D306" s="404" t="str">
        <f>'Programe Budget 2073-74'!D300</f>
        <v>जिल्ला कृषि बिकास कार्यालय, झापा</v>
      </c>
      <c r="E306" s="34">
        <f>'Programe Budget 2073-74'!K300</f>
        <v>957</v>
      </c>
      <c r="F306" s="434">
        <f t="shared" si="27"/>
        <v>957</v>
      </c>
      <c r="G306" s="34">
        <f t="shared" si="28"/>
        <v>0.64576990347865515</v>
      </c>
      <c r="H306" s="727">
        <v>80.78</v>
      </c>
      <c r="I306" s="34">
        <f t="shared" si="29"/>
        <v>0.52165292803005758</v>
      </c>
      <c r="J306" s="59"/>
      <c r="K306" s="218"/>
      <c r="L306" s="25" t="str">
        <f>'Programe Budget 2073-74'!Q300</f>
        <v>वि</v>
      </c>
    </row>
    <row r="307" spans="1:12">
      <c r="A307" s="25"/>
      <c r="B307" s="25"/>
      <c r="C307" s="29">
        <f>'Programe Budget 2073-74'!C301</f>
        <v>16</v>
      </c>
      <c r="D307" s="404" t="str">
        <f>'Programe Budget 2073-74'!D301</f>
        <v>जिल्ला कृषि बिकास कार्यालय, ईलाम</v>
      </c>
      <c r="E307" s="34">
        <f>'Programe Budget 2073-74'!K301</f>
        <v>1635.0000000000002</v>
      </c>
      <c r="F307" s="434">
        <f t="shared" si="27"/>
        <v>1635.0000000000002</v>
      </c>
      <c r="G307" s="34">
        <f t="shared" si="28"/>
        <v>1.1032745999870441</v>
      </c>
      <c r="H307" s="727">
        <v>100</v>
      </c>
      <c r="I307" s="34">
        <f t="shared" si="29"/>
        <v>1.1032745999870441</v>
      </c>
      <c r="J307" s="59"/>
      <c r="K307" s="218"/>
      <c r="L307" s="25" t="str">
        <f>'Programe Budget 2073-74'!Q301</f>
        <v>वि</v>
      </c>
    </row>
    <row r="308" spans="1:12">
      <c r="A308" s="25"/>
      <c r="B308" s="25"/>
      <c r="C308" s="29">
        <f>'Programe Budget 2073-74'!C302</f>
        <v>17</v>
      </c>
      <c r="D308" s="404" t="str">
        <f>'Programe Budget 2073-74'!D302</f>
        <v>जिल्ला कृषि बिकास कार्यालय, सखुवासभा</v>
      </c>
      <c r="E308" s="34">
        <f>'Programe Budget 2073-74'!K302</f>
        <v>78</v>
      </c>
      <c r="F308" s="434">
        <f t="shared" si="27"/>
        <v>78</v>
      </c>
      <c r="G308" s="34">
        <f t="shared" si="28"/>
        <v>5.263328366910669E-2</v>
      </c>
      <c r="H308" s="727">
        <v>0</v>
      </c>
      <c r="I308" s="34">
        <f t="shared" si="29"/>
        <v>0</v>
      </c>
      <c r="J308" s="59"/>
      <c r="K308" s="218"/>
      <c r="L308" s="25" t="str">
        <f>'Programe Budget 2073-74'!Q302</f>
        <v>वि</v>
      </c>
    </row>
    <row r="309" spans="1:12">
      <c r="A309" s="25"/>
      <c r="B309" s="25"/>
      <c r="C309" s="29">
        <f>'Programe Budget 2073-74'!C303</f>
        <v>18</v>
      </c>
      <c r="D309" s="404" t="str">
        <f>'Programe Budget 2073-74'!D303</f>
        <v>जिल्ला कृषि बिकास कार्यालय, तेह्रथुम</v>
      </c>
      <c r="E309" s="34">
        <f>'Programe Budget 2073-74'!K303</f>
        <v>1788</v>
      </c>
      <c r="F309" s="434">
        <f t="shared" si="27"/>
        <v>1788</v>
      </c>
      <c r="G309" s="34">
        <f t="shared" si="28"/>
        <v>1.2065168102610611</v>
      </c>
      <c r="H309" s="727">
        <v>79.98</v>
      </c>
      <c r="I309" s="34">
        <f t="shared" si="29"/>
        <v>0.96497214484679672</v>
      </c>
      <c r="J309" s="59"/>
      <c r="K309" s="218"/>
      <c r="L309" s="25" t="str">
        <f>'Programe Budget 2073-74'!Q303</f>
        <v>वि</v>
      </c>
    </row>
    <row r="310" spans="1:12">
      <c r="A310" s="25"/>
      <c r="B310" s="25"/>
      <c r="C310" s="29">
        <f>'Programe Budget 2073-74'!C304</f>
        <v>19</v>
      </c>
      <c r="D310" s="404" t="str">
        <f>'Programe Budget 2073-74'!D304</f>
        <v>जिल्ला कृषि बिकास कार्यालय, भोजपुर</v>
      </c>
      <c r="E310" s="34">
        <f>'Programe Budget 2073-74'!K304</f>
        <v>1296</v>
      </c>
      <c r="F310" s="434">
        <f t="shared" si="27"/>
        <v>1296</v>
      </c>
      <c r="G310" s="34">
        <f t="shared" si="28"/>
        <v>0.8745222517328497</v>
      </c>
      <c r="H310" s="727">
        <v>100</v>
      </c>
      <c r="I310" s="34">
        <f t="shared" si="29"/>
        <v>0.8745222517328497</v>
      </c>
      <c r="J310" s="59"/>
      <c r="K310" s="218"/>
      <c r="L310" s="25" t="str">
        <f>'Programe Budget 2073-74'!Q304</f>
        <v>वि</v>
      </c>
    </row>
    <row r="311" spans="1:12">
      <c r="A311" s="25"/>
      <c r="B311" s="25"/>
      <c r="C311" s="29">
        <f>'Programe Budget 2073-74'!C305</f>
        <v>20</v>
      </c>
      <c r="D311" s="404" t="str">
        <f>'Programe Budget 2073-74'!D305</f>
        <v>जिल्ला कृषि बिकास कार्यालय, मोरङ्ग</v>
      </c>
      <c r="E311" s="34">
        <f>'Programe Budget 2073-74'!K305</f>
        <v>2122</v>
      </c>
      <c r="F311" s="434">
        <f t="shared" si="27"/>
        <v>2122</v>
      </c>
      <c r="G311" s="34">
        <f t="shared" si="28"/>
        <v>1.4318952300749281</v>
      </c>
      <c r="H311" s="727">
        <v>100</v>
      </c>
      <c r="I311" s="34">
        <f t="shared" si="29"/>
        <v>1.4318952300749281</v>
      </c>
      <c r="J311" s="59"/>
      <c r="K311" s="218"/>
      <c r="L311" s="25" t="str">
        <f>'Programe Budget 2073-74'!Q305</f>
        <v>वि</v>
      </c>
    </row>
    <row r="312" spans="1:12">
      <c r="A312" s="25"/>
      <c r="B312" s="25"/>
      <c r="C312" s="29">
        <f>'Programe Budget 2073-74'!C306</f>
        <v>21</v>
      </c>
      <c r="D312" s="404" t="str">
        <f>'Programe Budget 2073-74'!D306</f>
        <v>जिल्ला कृषि बिकास कार्यालय, सुनसरी</v>
      </c>
      <c r="E312" s="34">
        <f>'Programe Budget 2073-74'!K306</f>
        <v>781</v>
      </c>
      <c r="F312" s="434">
        <f t="shared" si="27"/>
        <v>781</v>
      </c>
      <c r="G312" s="34">
        <f t="shared" si="28"/>
        <v>0.52700762237913235</v>
      </c>
      <c r="H312" s="727">
        <v>2.5</v>
      </c>
      <c r="I312" s="34">
        <f t="shared" si="29"/>
        <v>1.3175190559478309E-2</v>
      </c>
      <c r="J312" s="59"/>
      <c r="K312" s="218"/>
      <c r="L312" s="25" t="str">
        <f>'Programe Budget 2073-74'!Q306</f>
        <v>वि</v>
      </c>
    </row>
    <row r="313" spans="1:12">
      <c r="A313" s="25"/>
      <c r="B313" s="25"/>
      <c r="C313" s="29">
        <f>'Programe Budget 2073-74'!C307</f>
        <v>22</v>
      </c>
      <c r="D313" s="404" t="str">
        <f>'Programe Budget 2073-74'!D307</f>
        <v>जिल्ला कृषि बिकास कार्यालय, धनकुटा</v>
      </c>
      <c r="E313" s="34">
        <f>'Programe Budget 2073-74'!K307</f>
        <v>1122</v>
      </c>
      <c r="F313" s="434">
        <f t="shared" si="27"/>
        <v>1122</v>
      </c>
      <c r="G313" s="34">
        <f t="shared" si="28"/>
        <v>0.75710954200945768</v>
      </c>
      <c r="H313" s="727">
        <v>100</v>
      </c>
      <c r="I313" s="34">
        <f t="shared" si="29"/>
        <v>0.75710954200945768</v>
      </c>
      <c r="J313" s="59"/>
      <c r="K313" s="218"/>
      <c r="L313" s="25" t="str">
        <f>'Programe Budget 2073-74'!Q307</f>
        <v>वि</v>
      </c>
    </row>
    <row r="314" spans="1:12">
      <c r="A314" s="25"/>
      <c r="B314" s="25"/>
      <c r="C314" s="29">
        <f>'Programe Budget 2073-74'!C308</f>
        <v>23</v>
      </c>
      <c r="D314" s="404" t="str">
        <f>'Programe Budget 2073-74'!D308</f>
        <v>जिल्ला कृषि बिकास कार्यालय, सोलुखुम्बु</v>
      </c>
      <c r="E314" s="34">
        <f>'Programe Budget 2073-74'!K308</f>
        <v>1394</v>
      </c>
      <c r="F314" s="434">
        <f t="shared" si="27"/>
        <v>1394</v>
      </c>
      <c r="G314" s="34">
        <f t="shared" si="28"/>
        <v>0.9406512491632657</v>
      </c>
      <c r="H314" s="727">
        <v>61.53</v>
      </c>
      <c r="I314" s="34">
        <f t="shared" si="29"/>
        <v>0.57878271361015743</v>
      </c>
      <c r="J314" s="59"/>
      <c r="K314" s="218"/>
      <c r="L314" s="25" t="str">
        <f>'Programe Budget 2073-74'!Q308</f>
        <v>वि</v>
      </c>
    </row>
    <row r="315" spans="1:12">
      <c r="A315" s="25"/>
      <c r="B315" s="25"/>
      <c r="C315" s="29">
        <f>'Programe Budget 2073-74'!C309</f>
        <v>24</v>
      </c>
      <c r="D315" s="404" t="str">
        <f>'Programe Budget 2073-74'!D309</f>
        <v>जिल्ला कृषि बिकास कार्यालय, खोटाङ्ग</v>
      </c>
      <c r="E315" s="34">
        <f>'Programe Budget 2073-74'!K309</f>
        <v>1555</v>
      </c>
      <c r="F315" s="434">
        <f t="shared" si="27"/>
        <v>1555</v>
      </c>
      <c r="G315" s="34">
        <f t="shared" si="28"/>
        <v>1.0492917449418064</v>
      </c>
      <c r="H315" s="727">
        <v>87.97</v>
      </c>
      <c r="I315" s="34">
        <f t="shared" si="29"/>
        <v>0.92306194802530717</v>
      </c>
      <c r="J315" s="57"/>
      <c r="K315" s="218"/>
      <c r="L315" s="25" t="str">
        <f>'Programe Budget 2073-74'!Q309</f>
        <v>वि</v>
      </c>
    </row>
    <row r="316" spans="1:12">
      <c r="A316" s="25"/>
      <c r="B316" s="25"/>
      <c r="C316" s="29">
        <f>'Programe Budget 2073-74'!C310</f>
        <v>25</v>
      </c>
      <c r="D316" s="404" t="str">
        <f>'Programe Budget 2073-74'!D310</f>
        <v xml:space="preserve">जिल्ला कृषि बिकास कार्यालय, उदयपुर                               </v>
      </c>
      <c r="E316" s="34">
        <f>'Programe Budget 2073-74'!K310</f>
        <v>1498</v>
      </c>
      <c r="F316" s="434">
        <f t="shared" si="27"/>
        <v>1498</v>
      </c>
      <c r="G316" s="34">
        <f t="shared" si="28"/>
        <v>1.0108289607220746</v>
      </c>
      <c r="H316" s="727">
        <v>100</v>
      </c>
      <c r="I316" s="34">
        <f t="shared" si="29"/>
        <v>1.0108289607220746</v>
      </c>
      <c r="J316" s="57"/>
      <c r="K316" s="218"/>
      <c r="L316" s="25" t="str">
        <f>'Programe Budget 2073-74'!Q310</f>
        <v>वि</v>
      </c>
    </row>
    <row r="317" spans="1:12">
      <c r="A317" s="25"/>
      <c r="B317" s="25"/>
      <c r="C317" s="29">
        <f>'Programe Budget 2073-74'!C311</f>
        <v>26</v>
      </c>
      <c r="D317" s="404" t="str">
        <f>'Programe Budget 2073-74'!D311</f>
        <v>जिल्ला कृषि बिकास कार्यालय, ओखलढुङगा</v>
      </c>
      <c r="E317" s="34">
        <f>'Programe Budget 2073-74'!K311</f>
        <v>4004.9999999999995</v>
      </c>
      <c r="F317" s="434">
        <f t="shared" si="27"/>
        <v>4004.9999999999995</v>
      </c>
      <c r="G317" s="34">
        <f t="shared" si="28"/>
        <v>2.7025166807022085</v>
      </c>
      <c r="H317" s="727">
        <v>53.68</v>
      </c>
      <c r="I317" s="34">
        <f t="shared" si="29"/>
        <v>1.4507109542009458</v>
      </c>
      <c r="J317" s="59"/>
      <c r="K317" s="218"/>
      <c r="L317" s="25" t="str">
        <f>'Programe Budget 2073-74'!Q311</f>
        <v>वि</v>
      </c>
    </row>
    <row r="318" spans="1:12">
      <c r="A318" s="39"/>
      <c r="B318" s="26"/>
      <c r="C318" s="29">
        <f>'Programe Budget 2073-74'!C312</f>
        <v>27</v>
      </c>
      <c r="D318" s="404" t="str">
        <f>'Programe Budget 2073-74'!D312</f>
        <v>जिल्ला कृषि बिकास कार्यालय, सिराहा</v>
      </c>
      <c r="E318" s="34">
        <f>'Programe Budget 2073-74'!K312</f>
        <v>254.99999999999997</v>
      </c>
      <c r="F318" s="434">
        <f t="shared" si="27"/>
        <v>254.99999999999997</v>
      </c>
      <c r="G318" s="34">
        <f t="shared" si="28"/>
        <v>0.17207035045669491</v>
      </c>
      <c r="H318" s="727">
        <v>100</v>
      </c>
      <c r="I318" s="34">
        <f t="shared" si="29"/>
        <v>0.17207035045669491</v>
      </c>
      <c r="J318" s="59"/>
      <c r="K318" s="218"/>
      <c r="L318" s="25" t="str">
        <f>'Programe Budget 2073-74'!Q312</f>
        <v>वि</v>
      </c>
    </row>
    <row r="319" spans="1:12">
      <c r="A319" s="25"/>
      <c r="B319" s="26"/>
      <c r="C319" s="29">
        <f>'Programe Budget 2073-74'!C313</f>
        <v>28</v>
      </c>
      <c r="D319" s="404" t="str">
        <f>'Programe Budget 2073-74'!D313</f>
        <v>जिल्ला कृषि बिकास कार्यालय, नुवाकोट</v>
      </c>
      <c r="E319" s="34">
        <f>'Programe Budget 2073-74'!K313</f>
        <v>2484</v>
      </c>
      <c r="F319" s="434">
        <f t="shared" si="27"/>
        <v>2484</v>
      </c>
      <c r="G319" s="34">
        <f t="shared" si="28"/>
        <v>1.6761676491546282</v>
      </c>
      <c r="H319" s="727">
        <v>100</v>
      </c>
      <c r="I319" s="34">
        <f t="shared" si="29"/>
        <v>1.6761676491546282</v>
      </c>
      <c r="J319" s="59"/>
      <c r="K319" s="218"/>
      <c r="L319" s="25" t="str">
        <f>'Programe Budget 2073-74'!Q313</f>
        <v>का</v>
      </c>
    </row>
    <row r="320" spans="1:12">
      <c r="A320" s="25"/>
      <c r="B320" s="25"/>
      <c r="C320" s="29">
        <f>'Programe Budget 2073-74'!C314</f>
        <v>29</v>
      </c>
      <c r="D320" s="404" t="str">
        <f>'Programe Budget 2073-74'!D314</f>
        <v>जिल्ला कृषि बिकास कार्यालय, सिन्धुपाल्चोक</v>
      </c>
      <c r="E320" s="34">
        <f>'Programe Budget 2073-74'!K314</f>
        <v>1937</v>
      </c>
      <c r="F320" s="434">
        <f t="shared" si="27"/>
        <v>1937</v>
      </c>
      <c r="G320" s="34">
        <f t="shared" si="28"/>
        <v>1.307059877782816</v>
      </c>
      <c r="H320" s="727">
        <v>100</v>
      </c>
      <c r="I320" s="34">
        <f t="shared" si="29"/>
        <v>1.3070598777828162</v>
      </c>
      <c r="J320" s="59"/>
      <c r="K320" s="218"/>
      <c r="L320" s="25" t="str">
        <f>'Programe Budget 2073-74'!Q314</f>
        <v>का</v>
      </c>
    </row>
    <row r="321" spans="1:12">
      <c r="A321" s="25"/>
      <c r="B321" s="25"/>
      <c r="C321" s="29">
        <f>'Programe Budget 2073-74'!C315</f>
        <v>30</v>
      </c>
      <c r="D321" s="404" t="str">
        <f>'Programe Budget 2073-74'!D315</f>
        <v>जिल्ला कृषि बिकास कार्यालय, धादिङ्ग</v>
      </c>
      <c r="E321" s="34">
        <f>'Programe Budget 2073-74'!K315</f>
        <v>1789.9999999999998</v>
      </c>
      <c r="F321" s="434">
        <f t="shared" si="27"/>
        <v>1789.9999999999998</v>
      </c>
      <c r="G321" s="34">
        <f t="shared" si="28"/>
        <v>1.2078663816371917</v>
      </c>
      <c r="H321" s="727">
        <v>100</v>
      </c>
      <c r="I321" s="34">
        <f t="shared" si="29"/>
        <v>1.2078663816371917</v>
      </c>
      <c r="J321" s="59"/>
      <c r="K321" s="218"/>
      <c r="L321" s="25" t="str">
        <f>'Programe Budget 2073-74'!Q315</f>
        <v>का</v>
      </c>
    </row>
    <row r="322" spans="1:12">
      <c r="A322" s="25"/>
      <c r="B322" s="25"/>
      <c r="C322" s="29">
        <f>'Programe Budget 2073-74'!C316</f>
        <v>31</v>
      </c>
      <c r="D322" s="404" t="str">
        <f>'Programe Budget 2073-74'!D316</f>
        <v>जिल्ला कृषि बिकास कार्यालय, रामेछाप</v>
      </c>
      <c r="E322" s="34">
        <f>'Programe Budget 2073-74'!K316</f>
        <v>1294</v>
      </c>
      <c r="F322" s="434">
        <f t="shared" si="27"/>
        <v>1294</v>
      </c>
      <c r="G322" s="34">
        <f t="shared" si="28"/>
        <v>0.87317268035671869</v>
      </c>
      <c r="H322" s="727">
        <v>100</v>
      </c>
      <c r="I322" s="34">
        <f t="shared" si="29"/>
        <v>0.87317268035671869</v>
      </c>
      <c r="J322" s="59"/>
      <c r="K322" s="218"/>
      <c r="L322" s="25" t="str">
        <f>'Programe Budget 2073-74'!Q316</f>
        <v>का</v>
      </c>
    </row>
    <row r="323" spans="1:12">
      <c r="A323" s="25"/>
      <c r="B323" s="25"/>
      <c r="C323" s="29">
        <f>'Programe Budget 2073-74'!C317</f>
        <v>32</v>
      </c>
      <c r="D323" s="404" t="str">
        <f>'Programe Budget 2073-74'!D317</f>
        <v>जिल्ला कृषि बिकास कार्यालय, सिन्धुली</v>
      </c>
      <c r="E323" s="34">
        <f>'Programe Budget 2073-74'!K317</f>
        <v>1579</v>
      </c>
      <c r="F323" s="434">
        <f t="shared" si="27"/>
        <v>1579</v>
      </c>
      <c r="G323" s="34">
        <f t="shared" si="28"/>
        <v>1.0654866014553777</v>
      </c>
      <c r="H323" s="727">
        <v>75.55</v>
      </c>
      <c r="I323" s="34">
        <f t="shared" si="29"/>
        <v>0.8049751273995378</v>
      </c>
      <c r="J323" s="59"/>
      <c r="K323" s="218"/>
      <c r="L323" s="25" t="str">
        <f>'Programe Budget 2073-74'!Q317</f>
        <v>का</v>
      </c>
    </row>
    <row r="324" spans="1:12">
      <c r="A324" s="25"/>
      <c r="B324" s="25"/>
      <c r="C324" s="29">
        <f>'Programe Budget 2073-74'!C318</f>
        <v>33</v>
      </c>
      <c r="D324" s="404" t="str">
        <f>'Programe Budget 2073-74'!D318</f>
        <v xml:space="preserve">जिल्ला कृषि बिकास कार्यालय, ललितपुर                            </v>
      </c>
      <c r="E324" s="34">
        <f>'Programe Budget 2073-74'!K318</f>
        <v>2278.5</v>
      </c>
      <c r="F324" s="434">
        <f t="shared" si="27"/>
        <v>2278.5</v>
      </c>
      <c r="G324" s="34">
        <f t="shared" si="28"/>
        <v>1.5374991902571742</v>
      </c>
      <c r="H324" s="727">
        <v>100</v>
      </c>
      <c r="I324" s="34">
        <f t="shared" si="29"/>
        <v>1.5374991902571742</v>
      </c>
      <c r="J324" s="59"/>
      <c r="K324" s="218"/>
      <c r="L324" s="25" t="str">
        <f>'Programe Budget 2073-74'!Q318</f>
        <v>का</v>
      </c>
    </row>
    <row r="325" spans="1:12">
      <c r="A325" s="25"/>
      <c r="B325" s="25"/>
      <c r="C325" s="29">
        <f>'Programe Budget 2073-74'!C319</f>
        <v>34</v>
      </c>
      <c r="D325" s="404" t="str">
        <f>'Programe Budget 2073-74'!D319</f>
        <v>जिल्ला कृषि बिकास कार्यालय, पर्सा</v>
      </c>
      <c r="E325" s="34">
        <f>'Programe Budget 2073-74'!K319</f>
        <v>225.99999999999997</v>
      </c>
      <c r="F325" s="434">
        <f t="shared" si="27"/>
        <v>225.99999999999997</v>
      </c>
      <c r="G325" s="34">
        <f t="shared" si="28"/>
        <v>0.15250156550279628</v>
      </c>
      <c r="H325" s="727">
        <v>55</v>
      </c>
      <c r="I325" s="34">
        <f t="shared" si="29"/>
        <v>8.3875861026537948E-2</v>
      </c>
      <c r="J325" s="59"/>
      <c r="K325" s="218"/>
      <c r="L325" s="25" t="str">
        <f>'Programe Budget 2073-74'!Q319</f>
        <v>का</v>
      </c>
    </row>
    <row r="326" spans="1:12">
      <c r="A326" s="25"/>
      <c r="B326" s="25"/>
      <c r="C326" s="29">
        <f>'Programe Budget 2073-74'!C320</f>
        <v>35</v>
      </c>
      <c r="D326" s="404" t="str">
        <f>'Programe Budget 2073-74'!D320</f>
        <v>जिल्ला कृषि बिकास कार्यालय, चितवन</v>
      </c>
      <c r="E326" s="34">
        <f>'Programe Budget 2073-74'!K320</f>
        <v>739</v>
      </c>
      <c r="F326" s="434">
        <f t="shared" si="27"/>
        <v>739</v>
      </c>
      <c r="G326" s="34">
        <f t="shared" si="28"/>
        <v>0.49866662348038254</v>
      </c>
      <c r="H326" s="727">
        <v>60.54</v>
      </c>
      <c r="I326" s="34">
        <f t="shared" si="29"/>
        <v>0.30189277385502356</v>
      </c>
      <c r="J326" s="59"/>
      <c r="K326" s="218"/>
      <c r="L326" s="25" t="str">
        <f>'Programe Budget 2073-74'!Q320</f>
        <v>का</v>
      </c>
    </row>
    <row r="327" spans="1:12">
      <c r="A327" s="25"/>
      <c r="B327" s="25"/>
      <c r="C327" s="29">
        <f>'Programe Budget 2073-74'!C321</f>
        <v>36</v>
      </c>
      <c r="D327" s="404" t="str">
        <f>'Programe Budget 2073-74'!D321</f>
        <v>जिल्ला कृषि बिकास कार्यालय, बारा</v>
      </c>
      <c r="E327" s="34">
        <f>'Programe Budget 2073-74'!K321</f>
        <v>787</v>
      </c>
      <c r="F327" s="434">
        <f t="shared" si="27"/>
        <v>787</v>
      </c>
      <c r="G327" s="34">
        <f t="shared" si="28"/>
        <v>0.53105633650752515</v>
      </c>
      <c r="H327" s="727">
        <v>100</v>
      </c>
      <c r="I327" s="34">
        <f t="shared" si="29"/>
        <v>0.53105633650752515</v>
      </c>
      <c r="J327" s="59"/>
      <c r="K327" s="218"/>
      <c r="L327" s="25" t="str">
        <f>'Programe Budget 2073-74'!Q321</f>
        <v>का</v>
      </c>
    </row>
    <row r="328" spans="1:12">
      <c r="A328" s="25"/>
      <c r="B328" s="25"/>
      <c r="C328" s="29">
        <f>'Programe Budget 2073-74'!C322</f>
        <v>37</v>
      </c>
      <c r="D328" s="404" t="str">
        <f>'Programe Budget 2073-74'!D322</f>
        <v>जिल्ला कृषि बिकास कार्यालय, रौतहट</v>
      </c>
      <c r="E328" s="34">
        <f>'Programe Budget 2073-74'!K322</f>
        <v>379</v>
      </c>
      <c r="F328" s="434">
        <f t="shared" si="27"/>
        <v>379</v>
      </c>
      <c r="G328" s="34">
        <f t="shared" si="28"/>
        <v>0.25574377577681329</v>
      </c>
      <c r="H328" s="727">
        <v>0</v>
      </c>
      <c r="I328" s="34">
        <f t="shared" si="29"/>
        <v>0</v>
      </c>
      <c r="J328" s="59"/>
      <c r="K328" s="218"/>
      <c r="L328" s="25" t="str">
        <f>'Programe Budget 2073-74'!Q322</f>
        <v>का</v>
      </c>
    </row>
    <row r="329" spans="1:12">
      <c r="A329" s="25"/>
      <c r="B329" s="25"/>
      <c r="C329" s="29">
        <f>'Programe Budget 2073-74'!C323</f>
        <v>38</v>
      </c>
      <c r="D329" s="404" t="str">
        <f>'Programe Budget 2073-74'!D323</f>
        <v>जिल्ला कृषि विकास कार्यालय, मकवानपुर</v>
      </c>
      <c r="E329" s="34">
        <f>'Programe Budget 2073-74'!K323</f>
        <v>2013</v>
      </c>
      <c r="F329" s="434">
        <f t="shared" si="27"/>
        <v>2013</v>
      </c>
      <c r="G329" s="34">
        <f t="shared" si="28"/>
        <v>1.3583435900757919</v>
      </c>
      <c r="H329" s="727">
        <v>100</v>
      </c>
      <c r="I329" s="34">
        <f t="shared" si="29"/>
        <v>1.3583435900757919</v>
      </c>
      <c r="J329" s="59"/>
      <c r="K329" s="218"/>
      <c r="L329" s="25" t="str">
        <f>'Programe Budget 2073-74'!Q323</f>
        <v>का</v>
      </c>
    </row>
    <row r="330" spans="1:12">
      <c r="A330" s="25"/>
      <c r="B330" s="25"/>
      <c r="C330" s="29">
        <f>'Programe Budget 2073-74'!C324</f>
        <v>39</v>
      </c>
      <c r="D330" s="404" t="str">
        <f>'Programe Budget 2073-74'!D324</f>
        <v>जिल्ला कृषि विकास कार्यालय, काभ्रेपलाञ्चोक</v>
      </c>
      <c r="E330" s="34">
        <f>'Programe Budget 2073-74'!K324</f>
        <v>1727</v>
      </c>
      <c r="F330" s="434">
        <f t="shared" si="27"/>
        <v>1727</v>
      </c>
      <c r="G330" s="34">
        <f t="shared" si="28"/>
        <v>1.1653548832890672</v>
      </c>
      <c r="H330" s="727">
        <v>100</v>
      </c>
      <c r="I330" s="34">
        <f t="shared" si="29"/>
        <v>1.1653548832890672</v>
      </c>
      <c r="J330" s="59"/>
      <c r="K330" s="218"/>
      <c r="L330" s="25" t="str">
        <f>'Programe Budget 2073-74'!Q324</f>
        <v>का</v>
      </c>
    </row>
    <row r="331" spans="1:12">
      <c r="A331" s="25"/>
      <c r="B331" s="25"/>
      <c r="C331" s="29">
        <f>'Programe Budget 2073-74'!C325</f>
        <v>40</v>
      </c>
      <c r="D331" s="404" t="str">
        <f>'Programe Budget 2073-74'!D325</f>
        <v>जिल्ला कृषि विकास कार्यालय, काठमाण्डौ</v>
      </c>
      <c r="E331" s="34">
        <f>'Programe Budget 2073-74'!K325</f>
        <v>69</v>
      </c>
      <c r="F331" s="434">
        <f t="shared" si="27"/>
        <v>69</v>
      </c>
      <c r="G331" s="34">
        <f t="shared" si="28"/>
        <v>4.6560212476517454E-2</v>
      </c>
      <c r="H331" s="727">
        <v>59.99</v>
      </c>
      <c r="I331" s="34">
        <f t="shared" si="29"/>
        <v>2.7931471464662821E-2</v>
      </c>
      <c r="J331" s="59"/>
      <c r="K331" s="218"/>
      <c r="L331" s="25" t="str">
        <f>'Programe Budget 2073-74'!Q325</f>
        <v>का</v>
      </c>
    </row>
    <row r="332" spans="1:12">
      <c r="A332" s="25"/>
      <c r="B332" s="25"/>
      <c r="C332" s="29">
        <f>'Programe Budget 2073-74'!C326</f>
        <v>41</v>
      </c>
      <c r="D332" s="404" t="str">
        <f>'Programe Budget 2073-74'!D326</f>
        <v>जिल्ला कृषि विकास कार्यालय, र्सलाही</v>
      </c>
      <c r="E332" s="34">
        <f>'Programe Budget 2073-74'!K326</f>
        <v>691</v>
      </c>
      <c r="F332" s="434">
        <f t="shared" si="27"/>
        <v>691</v>
      </c>
      <c r="G332" s="34">
        <f t="shared" si="28"/>
        <v>0.46627691045323999</v>
      </c>
      <c r="H332" s="727">
        <v>93.54</v>
      </c>
      <c r="I332" s="34">
        <f t="shared" si="29"/>
        <v>0.43615542203796076</v>
      </c>
      <c r="J332" s="59"/>
      <c r="K332" s="218"/>
      <c r="L332" s="25" t="str">
        <f>'Programe Budget 2073-74'!Q326</f>
        <v>का</v>
      </c>
    </row>
    <row r="333" spans="1:12">
      <c r="A333" s="25"/>
      <c r="B333" s="25"/>
      <c r="C333" s="29">
        <f>'Programe Budget 2073-74'!C327</f>
        <v>42</v>
      </c>
      <c r="D333" s="404" t="str">
        <f>'Programe Budget 2073-74'!D327</f>
        <v>जिल्ला कृषि विकास कार्यालय, धनुषा</v>
      </c>
      <c r="E333" s="34">
        <f>'Programe Budget 2073-74'!K327</f>
        <v>113.99999999999999</v>
      </c>
      <c r="F333" s="434">
        <f t="shared" si="27"/>
        <v>113.99999999999999</v>
      </c>
      <c r="G333" s="34">
        <f t="shared" si="28"/>
        <v>7.6925568439463604E-2</v>
      </c>
      <c r="H333" s="727">
        <v>100</v>
      </c>
      <c r="I333" s="34">
        <f t="shared" si="29"/>
        <v>7.6925568439463604E-2</v>
      </c>
      <c r="J333" s="59"/>
      <c r="K333" s="218"/>
      <c r="L333" s="25" t="str">
        <f>'Programe Budget 2073-74'!Q327</f>
        <v>का</v>
      </c>
    </row>
    <row r="334" spans="1:12">
      <c r="A334" s="25"/>
      <c r="B334" s="25"/>
      <c r="C334" s="29">
        <f>'Programe Budget 2073-74'!C328</f>
        <v>43</v>
      </c>
      <c r="D334" s="404" t="str">
        <f>'Programe Budget 2073-74'!D328</f>
        <v>जिल्ला कृषि विकास कार्यालय, दोलखा</v>
      </c>
      <c r="E334" s="34">
        <f>'Programe Budget 2073-74'!K328</f>
        <v>1518</v>
      </c>
      <c r="F334" s="434">
        <f t="shared" si="27"/>
        <v>1518</v>
      </c>
      <c r="G334" s="34">
        <f t="shared" si="28"/>
        <v>1.024324674483384</v>
      </c>
      <c r="H334" s="727">
        <v>100</v>
      </c>
      <c r="I334" s="34">
        <f t="shared" si="29"/>
        <v>1.024324674483384</v>
      </c>
      <c r="J334" s="59"/>
      <c r="K334" s="218"/>
      <c r="L334" s="25" t="str">
        <f>'Programe Budget 2073-74'!Q328</f>
        <v>का</v>
      </c>
    </row>
    <row r="335" spans="1:12">
      <c r="A335" s="25"/>
      <c r="B335" s="25"/>
      <c r="C335" s="29">
        <f>'Programe Budget 2073-74'!C329</f>
        <v>44</v>
      </c>
      <c r="D335" s="404" t="str">
        <f>'Programe Budget 2073-74'!D329</f>
        <v>जिल्ला कृषि विकास कार्यालय, म्याग्दी</v>
      </c>
      <c r="E335" s="34">
        <f>'Programe Budget 2073-74'!K329</f>
        <v>3736</v>
      </c>
      <c r="F335" s="434">
        <f t="shared" si="27"/>
        <v>3736</v>
      </c>
      <c r="G335" s="34">
        <f t="shared" si="28"/>
        <v>2.5209993306125971</v>
      </c>
      <c r="H335" s="727">
        <v>69.900000000000006</v>
      </c>
      <c r="I335" s="34">
        <f t="shared" si="29"/>
        <v>1.7621785320982055</v>
      </c>
      <c r="J335" s="59"/>
      <c r="K335" s="218"/>
      <c r="L335" s="25" t="str">
        <f>'Programe Budget 2073-74'!Q329</f>
        <v>प</v>
      </c>
    </row>
    <row r="336" spans="1:12">
      <c r="A336" s="25"/>
      <c r="B336" s="25"/>
      <c r="C336" s="29">
        <f>'Programe Budget 2073-74'!C330</f>
        <v>45</v>
      </c>
      <c r="D336" s="404" t="str">
        <f>'Programe Budget 2073-74'!D330</f>
        <v>जिल्ला कृषि विकास कार्यालय, बागलुङ्ग</v>
      </c>
      <c r="E336" s="34">
        <f>'Programe Budget 2073-74'!K330</f>
        <v>1487</v>
      </c>
      <c r="F336" s="434">
        <f t="shared" si="27"/>
        <v>1487</v>
      </c>
      <c r="G336" s="34">
        <f t="shared" si="28"/>
        <v>1.0034063181533543</v>
      </c>
      <c r="H336" s="727">
        <v>80.400000000000006</v>
      </c>
      <c r="I336" s="34">
        <f t="shared" si="29"/>
        <v>0.8067386797952969</v>
      </c>
      <c r="J336" s="59"/>
      <c r="K336" s="218"/>
      <c r="L336" s="25" t="str">
        <f>'Programe Budget 2073-74'!Q330</f>
        <v>प</v>
      </c>
    </row>
    <row r="337" spans="1:12">
      <c r="A337" s="25"/>
      <c r="B337" s="25"/>
      <c r="C337" s="29">
        <f>'Programe Budget 2073-74'!C331</f>
        <v>46</v>
      </c>
      <c r="D337" s="404" t="str">
        <f>'Programe Budget 2073-74'!D331</f>
        <v>जिल्ला कृषि विकास कार्यालय, पर्वत</v>
      </c>
      <c r="E337" s="34">
        <f>'Programe Budget 2073-74'!K331</f>
        <v>1723</v>
      </c>
      <c r="F337" s="434">
        <f t="shared" si="27"/>
        <v>1723</v>
      </c>
      <c r="G337" s="34">
        <f t="shared" si="28"/>
        <v>1.1626557405368054</v>
      </c>
      <c r="H337" s="727">
        <v>97</v>
      </c>
      <c r="I337" s="34">
        <f t="shared" si="29"/>
        <v>1.1277760683207012</v>
      </c>
      <c r="J337" s="59"/>
      <c r="K337" s="218"/>
      <c r="L337" s="25" t="str">
        <f>'Programe Budget 2073-74'!Q331</f>
        <v>प</v>
      </c>
    </row>
    <row r="338" spans="1:12">
      <c r="A338" s="25"/>
      <c r="B338" s="25"/>
      <c r="C338" s="29">
        <f>'Programe Budget 2073-74'!C332</f>
        <v>47</v>
      </c>
      <c r="D338" s="404" t="str">
        <f>'Programe Budget 2073-74'!D332</f>
        <v>जिल्ला कृषि विकास कार्यालय, कास्की</v>
      </c>
      <c r="E338" s="34">
        <f>'Programe Budget 2073-74'!K332</f>
        <v>1254</v>
      </c>
      <c r="F338" s="434">
        <f t="shared" si="27"/>
        <v>1254</v>
      </c>
      <c r="G338" s="34">
        <f t="shared" si="28"/>
        <v>0.84618125283409984</v>
      </c>
      <c r="H338" s="727">
        <v>100</v>
      </c>
      <c r="I338" s="34">
        <f t="shared" si="29"/>
        <v>0.84618125283409984</v>
      </c>
      <c r="J338" s="59"/>
      <c r="K338" s="218"/>
      <c r="L338" s="25" t="str">
        <f>'Programe Budget 2073-74'!Q332</f>
        <v>प</v>
      </c>
    </row>
    <row r="339" spans="1:12">
      <c r="A339" s="25"/>
      <c r="B339" s="25"/>
      <c r="C339" s="29">
        <f>'Programe Budget 2073-74'!C333</f>
        <v>48</v>
      </c>
      <c r="D339" s="404" t="str">
        <f>'Programe Budget 2073-74'!D333</f>
        <v>जिल्ला कृषि विकास कार्यालय, तनहुँ</v>
      </c>
      <c r="E339" s="34">
        <f>'Programe Budget 2073-74'!K333</f>
        <v>574</v>
      </c>
      <c r="F339" s="434">
        <f t="shared" si="27"/>
        <v>574</v>
      </c>
      <c r="G339" s="34">
        <f t="shared" si="28"/>
        <v>0.38732698494958001</v>
      </c>
      <c r="H339" s="727">
        <v>94.8</v>
      </c>
      <c r="I339" s="34">
        <f t="shared" si="29"/>
        <v>0.36718598173220185</v>
      </c>
      <c r="J339" s="59"/>
      <c r="K339" s="218"/>
      <c r="L339" s="25" t="str">
        <f>'Programe Budget 2073-74'!Q333</f>
        <v>प</v>
      </c>
    </row>
    <row r="340" spans="1:12">
      <c r="A340" s="25"/>
      <c r="B340" s="25"/>
      <c r="C340" s="29">
        <f>'Programe Budget 2073-74'!C334</f>
        <v>49</v>
      </c>
      <c r="D340" s="404" t="str">
        <f>'Programe Budget 2073-74'!D334</f>
        <v>जिल्ला कृषि विकास कार्यालय, गोरखा</v>
      </c>
      <c r="E340" s="34">
        <f>'Programe Budget 2073-74'!K334</f>
        <v>1644.0000000000002</v>
      </c>
      <c r="F340" s="434">
        <f t="shared" si="27"/>
        <v>1644.0000000000002</v>
      </c>
      <c r="G340" s="34">
        <f t="shared" si="28"/>
        <v>1.1093476711796333</v>
      </c>
      <c r="H340" s="727">
        <v>100</v>
      </c>
      <c r="I340" s="34">
        <f t="shared" si="29"/>
        <v>1.1093476711796333</v>
      </c>
      <c r="J340" s="59"/>
      <c r="K340" s="218"/>
      <c r="L340" s="25" t="str">
        <f>'Programe Budget 2073-74'!Q334</f>
        <v>प</v>
      </c>
    </row>
    <row r="341" spans="1:12">
      <c r="A341" s="25"/>
      <c r="B341" s="25"/>
      <c r="C341" s="29">
        <f>'Programe Budget 2073-74'!C335</f>
        <v>50</v>
      </c>
      <c r="D341" s="404" t="str">
        <f>'Programe Budget 2073-74'!D335</f>
        <v>जिल्ला कृषि विकास कार्यालय, लमजुङ्ग</v>
      </c>
      <c r="E341" s="34">
        <f>'Programe Budget 2073-74'!K335</f>
        <v>1752</v>
      </c>
      <c r="F341" s="434">
        <f t="shared" si="27"/>
        <v>1752</v>
      </c>
      <c r="G341" s="34">
        <f t="shared" si="28"/>
        <v>1.182224525490704</v>
      </c>
      <c r="H341" s="727">
        <v>95.5</v>
      </c>
      <c r="I341" s="34">
        <f t="shared" si="29"/>
        <v>1.1290244218436223</v>
      </c>
      <c r="J341" s="59"/>
      <c r="K341" s="218"/>
      <c r="L341" s="25" t="str">
        <f>'Programe Budget 2073-74'!Q335</f>
        <v>प</v>
      </c>
    </row>
    <row r="342" spans="1:12">
      <c r="A342" s="25"/>
      <c r="B342" s="25"/>
      <c r="C342" s="29">
        <f>'Programe Budget 2073-74'!C336</f>
        <v>51</v>
      </c>
      <c r="D342" s="404" t="str">
        <f>'Programe Budget 2073-74'!D336</f>
        <v>जिल्ला कृषि विकास कार्यालय, नवलपरासी</v>
      </c>
      <c r="E342" s="34">
        <f>'Programe Budget 2073-74'!K336</f>
        <v>580</v>
      </c>
      <c r="F342" s="434">
        <f t="shared" si="27"/>
        <v>580</v>
      </c>
      <c r="G342" s="34">
        <f t="shared" si="28"/>
        <v>0.39137569907797282</v>
      </c>
      <c r="H342" s="727">
        <v>83.6</v>
      </c>
      <c r="I342" s="34">
        <f t="shared" si="29"/>
        <v>0.32719008442918524</v>
      </c>
      <c r="J342" s="59"/>
      <c r="K342" s="218"/>
      <c r="L342" s="25" t="str">
        <f>'Programe Budget 2073-74'!Q336</f>
        <v>प</v>
      </c>
    </row>
    <row r="343" spans="1:12">
      <c r="A343" s="25"/>
      <c r="B343" s="25"/>
      <c r="C343" s="29">
        <f>'Programe Budget 2073-74'!C337</f>
        <v>52</v>
      </c>
      <c r="D343" s="404" t="str">
        <f>'Programe Budget 2073-74'!D337</f>
        <v>जिल्ला कृषि बिकास कार्यालय, कपिलवस्तु</v>
      </c>
      <c r="E343" s="34">
        <f>'Programe Budget 2073-74'!K337</f>
        <v>493</v>
      </c>
      <c r="F343" s="434">
        <f t="shared" si="27"/>
        <v>493</v>
      </c>
      <c r="G343" s="34">
        <f t="shared" si="28"/>
        <v>0.33266934421627692</v>
      </c>
      <c r="H343" s="727">
        <v>85</v>
      </c>
      <c r="I343" s="34">
        <f t="shared" si="29"/>
        <v>0.28276894258383539</v>
      </c>
      <c r="J343" s="59"/>
      <c r="K343" s="218"/>
      <c r="L343" s="25" t="str">
        <f>'Programe Budget 2073-74'!Q337</f>
        <v>प</v>
      </c>
    </row>
    <row r="344" spans="1:12">
      <c r="A344" s="25"/>
      <c r="B344" s="25"/>
      <c r="C344" s="29">
        <f>'Programe Budget 2073-74'!C338</f>
        <v>53</v>
      </c>
      <c r="D344" s="404" t="str">
        <f>'Programe Budget 2073-74'!D338</f>
        <v>जिल्ला कृषि बिकास कार्यालय, रुपन्देही</v>
      </c>
      <c r="E344" s="34">
        <f>'Programe Budget 2073-74'!K338</f>
        <v>533</v>
      </c>
      <c r="F344" s="434">
        <f t="shared" si="27"/>
        <v>533</v>
      </c>
      <c r="G344" s="34">
        <f t="shared" si="28"/>
        <v>0.35966077173889571</v>
      </c>
      <c r="H344" s="727">
        <v>90.6</v>
      </c>
      <c r="I344" s="34">
        <f t="shared" si="29"/>
        <v>0.32585265919543949</v>
      </c>
      <c r="J344" s="59"/>
      <c r="K344" s="218"/>
      <c r="L344" s="25" t="str">
        <f>'Programe Budget 2073-74'!Q338</f>
        <v>प</v>
      </c>
    </row>
    <row r="345" spans="1:12">
      <c r="A345" s="25"/>
      <c r="B345" s="25"/>
      <c r="C345" s="29">
        <f>'Programe Budget 2073-74'!C339</f>
        <v>54</v>
      </c>
      <c r="D345" s="404" t="str">
        <f>'Programe Budget 2073-74'!D339</f>
        <v>जिल्ला कृषि बिकास कार्यालय, गुल्मी</v>
      </c>
      <c r="E345" s="34">
        <f>'Programe Budget 2073-74'!K339</f>
        <v>2107</v>
      </c>
      <c r="F345" s="434">
        <f t="shared" si="27"/>
        <v>2107</v>
      </c>
      <c r="G345" s="34">
        <f t="shared" si="28"/>
        <v>1.4217734447539461</v>
      </c>
      <c r="H345" s="727">
        <v>81.3</v>
      </c>
      <c r="I345" s="34">
        <f t="shared" si="29"/>
        <v>1.1559018105849581</v>
      </c>
      <c r="J345" s="59"/>
      <c r="K345" s="218"/>
      <c r="L345" s="25" t="str">
        <f>'Programe Budget 2073-74'!Q339</f>
        <v>प</v>
      </c>
    </row>
    <row r="346" spans="1:12">
      <c r="A346" s="25"/>
      <c r="B346" s="25"/>
      <c r="C346" s="29">
        <f>'Programe Budget 2073-74'!C340</f>
        <v>55</v>
      </c>
      <c r="D346" s="404" t="str">
        <f>'Programe Budget 2073-74'!D340</f>
        <v>जिल्ला कृषि बिकास कार्यालय, अर्घाँखाँची</v>
      </c>
      <c r="E346" s="34">
        <f>'Programe Budget 2073-74'!K340</f>
        <v>1888</v>
      </c>
      <c r="F346" s="434">
        <f t="shared" si="27"/>
        <v>1888</v>
      </c>
      <c r="G346" s="34">
        <f t="shared" si="28"/>
        <v>1.273995379067608</v>
      </c>
      <c r="H346" s="727">
        <v>100</v>
      </c>
      <c r="I346" s="34">
        <f t="shared" si="29"/>
        <v>1.273995379067608</v>
      </c>
      <c r="J346" s="59"/>
      <c r="K346" s="218"/>
      <c r="L346" s="25" t="str">
        <f>'Programe Budget 2073-74'!Q340</f>
        <v>प</v>
      </c>
    </row>
    <row r="347" spans="1:12">
      <c r="A347" s="25"/>
      <c r="B347" s="25"/>
      <c r="C347" s="29">
        <f>'Programe Budget 2073-74'!C341</f>
        <v>56</v>
      </c>
      <c r="D347" s="404" t="str">
        <f>'Programe Budget 2073-74'!D341</f>
        <v>जिल्ला कृषि बिकास कार्यालय, पाल्पा</v>
      </c>
      <c r="E347" s="34">
        <f>'Programe Budget 2073-74'!K341</f>
        <v>1668</v>
      </c>
      <c r="F347" s="434">
        <f t="shared" si="27"/>
        <v>1668</v>
      </c>
      <c r="G347" s="34">
        <f t="shared" si="28"/>
        <v>1.1255425276932045</v>
      </c>
      <c r="H347" s="727">
        <v>100</v>
      </c>
      <c r="I347" s="34">
        <f t="shared" si="29"/>
        <v>1.1255425276932045</v>
      </c>
      <c r="J347" s="59"/>
      <c r="K347" s="218"/>
      <c r="L347" s="25" t="str">
        <f>'Programe Budget 2073-74'!Q341</f>
        <v>प</v>
      </c>
    </row>
    <row r="348" spans="1:12">
      <c r="A348" s="272"/>
      <c r="B348" s="272"/>
      <c r="C348" s="331">
        <f>'Programe Budget 2073-74'!C342</f>
        <v>57</v>
      </c>
      <c r="D348" s="406" t="str">
        <f>'Programe Budget 2073-74'!D342</f>
        <v>जिल्ला कृषि बिकास कार्यालय, स्याङ्गजा</v>
      </c>
      <c r="E348" s="34">
        <f>'Programe Budget 2073-74'!K342</f>
        <v>2702</v>
      </c>
      <c r="F348" s="436">
        <f t="shared" si="27"/>
        <v>2702</v>
      </c>
      <c r="G348" s="88">
        <f t="shared" si="28"/>
        <v>1.8232709291529008</v>
      </c>
      <c r="H348" s="727">
        <v>100</v>
      </c>
      <c r="I348" s="88">
        <f t="shared" si="29"/>
        <v>1.8232709291529008</v>
      </c>
      <c r="J348" s="58"/>
      <c r="K348" s="368"/>
      <c r="L348" s="272" t="str">
        <f>'Programe Budget 2073-74'!Q342</f>
        <v>प</v>
      </c>
    </row>
    <row r="349" spans="1:12">
      <c r="A349" s="25"/>
      <c r="B349" s="25"/>
      <c r="C349" s="29">
        <f>'Programe Budget 2073-74'!C343</f>
        <v>58</v>
      </c>
      <c r="D349" s="404" t="str">
        <f>'Programe Budget 2073-74'!D343</f>
        <v xml:space="preserve">जिल्ला कृषि बिकास कार्यालय, कालिकोट </v>
      </c>
      <c r="E349" s="34">
        <f>'Programe Budget 2073-74'!K343</f>
        <v>1180</v>
      </c>
      <c r="F349" s="434">
        <f t="shared" si="27"/>
        <v>1180</v>
      </c>
      <c r="G349" s="34">
        <f t="shared" si="28"/>
        <v>0.79624711191725506</v>
      </c>
      <c r="H349" s="727">
        <v>100</v>
      </c>
      <c r="I349" s="34">
        <f t="shared" si="29"/>
        <v>0.79624711191725506</v>
      </c>
      <c r="J349" s="59"/>
      <c r="K349" s="218"/>
      <c r="L349" s="25" t="str">
        <f>'Programe Budget 2073-74'!Q343</f>
        <v>सु</v>
      </c>
    </row>
    <row r="350" spans="1:12">
      <c r="A350" s="25"/>
      <c r="B350" s="25"/>
      <c r="C350" s="29">
        <f>'Programe Budget 2073-74'!C344</f>
        <v>59</v>
      </c>
      <c r="D350" s="404" t="str">
        <f>'Programe Budget 2073-74'!D344</f>
        <v>जिल्ला कृषि बिकास कार्यालय, जुम्ला</v>
      </c>
      <c r="E350" s="34">
        <f>'Programe Budget 2073-74'!K344</f>
        <v>56.999999999999993</v>
      </c>
      <c r="F350" s="434">
        <f t="shared" si="27"/>
        <v>56.999999999999993</v>
      </c>
      <c r="G350" s="34">
        <f t="shared" si="28"/>
        <v>3.8462784219731802E-2</v>
      </c>
      <c r="H350" s="727">
        <v>99</v>
      </c>
      <c r="I350" s="34">
        <f t="shared" si="29"/>
        <v>3.8078156377534485E-2</v>
      </c>
      <c r="J350" s="59"/>
      <c r="K350" s="218"/>
      <c r="L350" s="25" t="str">
        <f>'Programe Budget 2073-74'!Q344</f>
        <v>सु</v>
      </c>
    </row>
    <row r="351" spans="1:12">
      <c r="A351" s="25"/>
      <c r="B351" s="25"/>
      <c r="C351" s="29">
        <f>'Programe Budget 2073-74'!C345</f>
        <v>60</v>
      </c>
      <c r="D351" s="404" t="str">
        <f>'Programe Budget 2073-74'!D345</f>
        <v>जिल्ला कृषि बिकास कार्यालय, रुकुम</v>
      </c>
      <c r="E351" s="34">
        <f>'Programe Budget 2073-74'!K345</f>
        <v>1434</v>
      </c>
      <c r="F351" s="434">
        <f t="shared" si="27"/>
        <v>1434</v>
      </c>
      <c r="G351" s="34">
        <f t="shared" si="28"/>
        <v>0.96764267668588455</v>
      </c>
      <c r="H351" s="727">
        <v>83</v>
      </c>
      <c r="I351" s="34">
        <f t="shared" si="29"/>
        <v>0.80314342164928421</v>
      </c>
      <c r="J351" s="59"/>
      <c r="K351" s="218"/>
      <c r="L351" s="25" t="str">
        <f>'Programe Budget 2073-74'!Q345</f>
        <v>सु</v>
      </c>
    </row>
    <row r="352" spans="1:12">
      <c r="A352" s="25"/>
      <c r="B352" s="25"/>
      <c r="C352" s="29">
        <f>'Programe Budget 2073-74'!C346</f>
        <v>61</v>
      </c>
      <c r="D352" s="404" t="str">
        <f>'Programe Budget 2073-74'!D346</f>
        <v>जिल्ला कृषि बिकास कार्यालय, दाङ्ग</v>
      </c>
      <c r="E352" s="34">
        <f>'Programe Budget 2073-74'!K346</f>
        <v>1219</v>
      </c>
      <c r="F352" s="434">
        <f t="shared" si="27"/>
        <v>1219</v>
      </c>
      <c r="G352" s="34">
        <f t="shared" si="28"/>
        <v>0.82256375375180835</v>
      </c>
      <c r="H352" s="727">
        <v>83</v>
      </c>
      <c r="I352" s="34">
        <f t="shared" si="29"/>
        <v>0.68272791561400092</v>
      </c>
      <c r="J352" s="59"/>
      <c r="K352" s="218"/>
      <c r="L352" s="25" t="str">
        <f>'Programe Budget 2073-74'!Q346</f>
        <v>सु</v>
      </c>
    </row>
    <row r="353" spans="1:12">
      <c r="A353" s="25"/>
      <c r="B353" s="25"/>
      <c r="C353" s="29">
        <f>'Programe Budget 2073-74'!C347</f>
        <v>62</v>
      </c>
      <c r="D353" s="404" t="str">
        <f>'Programe Budget 2073-74'!D347</f>
        <v>जिल्ला कृषि बिकास कार्यालय, राल्पा</v>
      </c>
      <c r="E353" s="34">
        <f>'Programe Budget 2073-74'!K347</f>
        <v>3888.0000000000005</v>
      </c>
      <c r="F353" s="434">
        <f t="shared" si="27"/>
        <v>3888.0000000000005</v>
      </c>
      <c r="G353" s="34">
        <f t="shared" si="28"/>
        <v>2.6235667551985489</v>
      </c>
      <c r="H353" s="727">
        <v>72</v>
      </c>
      <c r="I353" s="34">
        <f t="shared" si="29"/>
        <v>1.8889680637429551</v>
      </c>
      <c r="J353" s="59"/>
      <c r="K353" s="218"/>
      <c r="L353" s="25" t="str">
        <f>'Programe Budget 2073-74'!Q347</f>
        <v>सु</v>
      </c>
    </row>
    <row r="354" spans="1:12">
      <c r="A354" s="25"/>
      <c r="B354" s="25"/>
      <c r="C354" s="29">
        <f>'Programe Budget 2073-74'!C348</f>
        <v>63</v>
      </c>
      <c r="D354" s="404" t="str">
        <f>'Programe Budget 2073-74'!D348</f>
        <v>जिल्ला कृषि बिकास कार्यालय, प्यूठान</v>
      </c>
      <c r="E354" s="34">
        <f>'Programe Budget 2073-74'!K348</f>
        <v>3777.0000000000005</v>
      </c>
      <c r="F354" s="434">
        <f t="shared" si="27"/>
        <v>3777.0000000000005</v>
      </c>
      <c r="G354" s="34">
        <f t="shared" si="28"/>
        <v>2.5486655438232817</v>
      </c>
      <c r="H354" s="727">
        <v>63</v>
      </c>
      <c r="I354" s="34">
        <f t="shared" si="29"/>
        <v>1.6056592926086675</v>
      </c>
      <c r="J354" s="59"/>
      <c r="K354" s="218"/>
      <c r="L354" s="25" t="str">
        <f>'Programe Budget 2073-74'!Q348</f>
        <v>सु</v>
      </c>
    </row>
    <row r="355" spans="1:12">
      <c r="A355" s="25"/>
      <c r="B355" s="25"/>
      <c r="C355" s="29">
        <f>'Programe Budget 2073-74'!C349</f>
        <v>64</v>
      </c>
      <c r="D355" s="404" t="str">
        <f>'Programe Budget 2073-74'!D349</f>
        <v>जिल्ला कृषि बिकास कार्यालय, सल्यान</v>
      </c>
      <c r="E355" s="34">
        <f>'Programe Budget 2073-74'!K349</f>
        <v>1843</v>
      </c>
      <c r="F355" s="434">
        <f t="shared" si="27"/>
        <v>1843</v>
      </c>
      <c r="G355" s="34">
        <f t="shared" si="28"/>
        <v>1.2436300231046618</v>
      </c>
      <c r="H355" s="727">
        <v>97</v>
      </c>
      <c r="I355" s="34">
        <f t="shared" si="29"/>
        <v>1.2063211224115218</v>
      </c>
      <c r="J355" s="59"/>
      <c r="K355" s="218"/>
      <c r="L355" s="25" t="str">
        <f>'Programe Budget 2073-74'!Q349</f>
        <v>सु</v>
      </c>
    </row>
    <row r="356" spans="1:12">
      <c r="A356" s="25"/>
      <c r="B356" s="25"/>
      <c r="C356" s="29">
        <f>'Programe Budget 2073-74'!C350</f>
        <v>65</v>
      </c>
      <c r="D356" s="404" t="str">
        <f>'Programe Budget 2073-74'!D350</f>
        <v>जिल्ला कृषि बिकास कार्यालय, बर्दिया</v>
      </c>
      <c r="E356" s="34">
        <f>'Programe Budget 2073-74'!K350</f>
        <v>931</v>
      </c>
      <c r="F356" s="434">
        <f t="shared" ref="F356:F369" si="30">E356</f>
        <v>931</v>
      </c>
      <c r="G356" s="34">
        <f t="shared" ref="G356:G369" si="31">F356/$F$370*100</f>
        <v>0.62822547558895292</v>
      </c>
      <c r="H356" s="727">
        <v>92</v>
      </c>
      <c r="I356" s="34">
        <f t="shared" ref="I356:I369" si="32">H356*G356/100</f>
        <v>0.57796743754183666</v>
      </c>
      <c r="J356" s="59"/>
      <c r="K356" s="218"/>
      <c r="L356" s="25" t="str">
        <f>'Programe Budget 2073-74'!Q350</f>
        <v>सु</v>
      </c>
    </row>
    <row r="357" spans="1:12">
      <c r="A357" s="25"/>
      <c r="B357" s="25"/>
      <c r="C357" s="29">
        <f>'Programe Budget 2073-74'!C351</f>
        <v>66</v>
      </c>
      <c r="D357" s="404" t="str">
        <f>'Programe Budget 2073-74'!D351</f>
        <v>जिल्ला कृषि बिकास कार्यालय, बाँके</v>
      </c>
      <c r="E357" s="34">
        <f>'Programe Budget 2073-74'!K351</f>
        <v>1059</v>
      </c>
      <c r="F357" s="434">
        <f t="shared" si="30"/>
        <v>1059</v>
      </c>
      <c r="G357" s="34">
        <f t="shared" si="31"/>
        <v>0.71459804366133306</v>
      </c>
      <c r="H357" s="727">
        <v>100</v>
      </c>
      <c r="I357" s="34">
        <f t="shared" si="32"/>
        <v>0.71459804366133317</v>
      </c>
      <c r="J357" s="59"/>
      <c r="K357" s="218"/>
      <c r="L357" s="25" t="str">
        <f>'Programe Budget 2073-74'!Q351</f>
        <v>सु</v>
      </c>
    </row>
    <row r="358" spans="1:12">
      <c r="A358" s="25"/>
      <c r="B358" s="25"/>
      <c r="C358" s="29">
        <f>'Programe Budget 2073-74'!C352</f>
        <v>67</v>
      </c>
      <c r="D358" s="404" t="str">
        <f>'Programe Budget 2073-74'!D352</f>
        <v>जिल्ला कृषि बिकास कार्यालय, जाजरकोट</v>
      </c>
      <c r="E358" s="34">
        <f>'Programe Budget 2073-74'!K352</f>
        <v>3425</v>
      </c>
      <c r="F358" s="434">
        <f t="shared" si="30"/>
        <v>3425</v>
      </c>
      <c r="G358" s="34">
        <f t="shared" si="31"/>
        <v>2.3111409816242361</v>
      </c>
      <c r="H358" s="727">
        <v>89</v>
      </c>
      <c r="I358" s="34">
        <f t="shared" si="32"/>
        <v>2.0569154736455699</v>
      </c>
      <c r="J358" s="59"/>
      <c r="K358" s="218"/>
      <c r="L358" s="25" t="str">
        <f>'Programe Budget 2073-74'!Q352</f>
        <v>सु</v>
      </c>
    </row>
    <row r="359" spans="1:12">
      <c r="A359" s="25"/>
      <c r="B359" s="25"/>
      <c r="C359" s="29">
        <f>'Programe Budget 2073-74'!C353</f>
        <v>68</v>
      </c>
      <c r="D359" s="404" t="str">
        <f>'Programe Budget 2073-74'!D353</f>
        <v>जिल्ला कृषि बिकास कार्यालय, सुर्खेत</v>
      </c>
      <c r="E359" s="34">
        <f>'Programe Budget 2073-74'!K353</f>
        <v>1877</v>
      </c>
      <c r="F359" s="434">
        <f t="shared" si="30"/>
        <v>1877</v>
      </c>
      <c r="G359" s="34">
        <f t="shared" si="31"/>
        <v>1.2665727364988879</v>
      </c>
      <c r="H359" s="727">
        <v>3</v>
      </c>
      <c r="I359" s="34">
        <f t="shared" si="32"/>
        <v>3.7997182094966636E-2</v>
      </c>
      <c r="J359" s="59"/>
      <c r="K359" s="218"/>
      <c r="L359" s="25" t="str">
        <f>'Programe Budget 2073-74'!Q353</f>
        <v>सु</v>
      </c>
    </row>
    <row r="360" spans="1:12">
      <c r="A360" s="25"/>
      <c r="B360" s="25"/>
      <c r="C360" s="29">
        <f>'Programe Budget 2073-74'!C354</f>
        <v>69</v>
      </c>
      <c r="D360" s="404" t="str">
        <f>'Programe Budget 2073-74'!D354</f>
        <v>जिल्ला कृषि बिकास कार्यालय, दैलेख</v>
      </c>
      <c r="E360" s="34">
        <f>'Programe Budget 2073-74'!K354</f>
        <v>3053</v>
      </c>
      <c r="F360" s="434">
        <f t="shared" si="30"/>
        <v>3053</v>
      </c>
      <c r="G360" s="34">
        <f t="shared" si="31"/>
        <v>2.0601207056638811</v>
      </c>
      <c r="H360" s="727">
        <v>100</v>
      </c>
      <c r="I360" s="34">
        <f t="shared" si="32"/>
        <v>2.0601207056638811</v>
      </c>
      <c r="J360" s="59"/>
      <c r="K360" s="218"/>
      <c r="L360" s="25" t="str">
        <f>'Programe Budget 2073-74'!Q354</f>
        <v>सु</v>
      </c>
    </row>
    <row r="361" spans="1:12">
      <c r="A361" s="82"/>
      <c r="B361" s="82"/>
      <c r="C361" s="330">
        <f>'Programe Budget 2073-74'!C355</f>
        <v>70</v>
      </c>
      <c r="D361" s="400" t="str">
        <f>'Programe Budget 2073-74'!D355</f>
        <v>जिल्ला कृषि बिकास कार्यालय, कैलाली</v>
      </c>
      <c r="E361" s="34">
        <f>'Programe Budget 2073-74'!K355</f>
        <v>1266</v>
      </c>
      <c r="F361" s="430">
        <f t="shared" si="30"/>
        <v>1266</v>
      </c>
      <c r="G361" s="30">
        <f t="shared" si="31"/>
        <v>0.85427868109088545</v>
      </c>
      <c r="H361" s="727">
        <v>97.64</v>
      </c>
      <c r="I361" s="30">
        <f t="shared" si="32"/>
        <v>0.83411770421714049</v>
      </c>
      <c r="J361" s="363"/>
      <c r="K361" s="367"/>
      <c r="L361" s="82" t="str">
        <f>'Programe Budget 2073-74'!Q355</f>
        <v>दि</v>
      </c>
    </row>
    <row r="362" spans="1:12">
      <c r="A362" s="25"/>
      <c r="B362" s="25"/>
      <c r="C362" s="29">
        <f>'Programe Budget 2073-74'!C356</f>
        <v>71</v>
      </c>
      <c r="D362" s="404" t="str">
        <f>'Programe Budget 2073-74'!D356</f>
        <v>जिल्ला कृषि बिकास कार्यालय, डोटी</v>
      </c>
      <c r="E362" s="34">
        <f>'Programe Budget 2073-74'!K356</f>
        <v>3731</v>
      </c>
      <c r="F362" s="434">
        <f t="shared" si="30"/>
        <v>3731</v>
      </c>
      <c r="G362" s="34">
        <f t="shared" si="31"/>
        <v>2.5176254021722699</v>
      </c>
      <c r="H362" s="727">
        <v>100</v>
      </c>
      <c r="I362" s="34">
        <f t="shared" si="32"/>
        <v>2.5176254021722699</v>
      </c>
      <c r="J362" s="59"/>
      <c r="K362" s="218"/>
      <c r="L362" s="25" t="str">
        <f>'Programe Budget 2073-74'!Q356</f>
        <v>दि</v>
      </c>
    </row>
    <row r="363" spans="1:12">
      <c r="A363" s="25"/>
      <c r="B363" s="25"/>
      <c r="C363" s="29">
        <f>'Programe Budget 2073-74'!C357</f>
        <v>72</v>
      </c>
      <c r="D363" s="404" t="str">
        <f>'Programe Budget 2073-74'!D357</f>
        <v>जिल्ला कृषि बिकास कार्यालय, डडेलधुरा</v>
      </c>
      <c r="E363" s="34">
        <f>'Programe Budget 2073-74'!K357</f>
        <v>4233</v>
      </c>
      <c r="F363" s="434">
        <f t="shared" si="30"/>
        <v>4233</v>
      </c>
      <c r="G363" s="34">
        <f t="shared" si="31"/>
        <v>2.8563678175811362</v>
      </c>
      <c r="H363" s="727">
        <v>3.98</v>
      </c>
      <c r="I363" s="34">
        <f t="shared" si="32"/>
        <v>0.11368343913972921</v>
      </c>
      <c r="J363" s="59"/>
      <c r="K363" s="218"/>
      <c r="L363" s="25" t="str">
        <f>'Programe Budget 2073-74'!Q357</f>
        <v>दि</v>
      </c>
    </row>
    <row r="364" spans="1:12">
      <c r="A364" s="25"/>
      <c r="B364" s="25"/>
      <c r="C364" s="29">
        <f>'Programe Budget 2073-74'!C358</f>
        <v>73</v>
      </c>
      <c r="D364" s="404" t="str">
        <f>'Programe Budget 2073-74'!D358</f>
        <v>जिल्ला कृषि बिकास कार्यालय, कञ्चनपुर</v>
      </c>
      <c r="E364" s="34">
        <f>'Programe Budget 2073-74'!K358</f>
        <v>403</v>
      </c>
      <c r="F364" s="434">
        <f t="shared" si="30"/>
        <v>403</v>
      </c>
      <c r="G364" s="34">
        <f t="shared" si="31"/>
        <v>0.27193863229038456</v>
      </c>
      <c r="H364" s="727">
        <v>83.514774494556747</v>
      </c>
      <c r="I364" s="34">
        <f t="shared" si="32"/>
        <v>0.22710893552089653</v>
      </c>
      <c r="J364" s="59"/>
      <c r="K364" s="218"/>
      <c r="L364" s="25" t="str">
        <f>'Programe Budget 2073-74'!Q358</f>
        <v>दि</v>
      </c>
    </row>
    <row r="365" spans="1:12">
      <c r="A365" s="25"/>
      <c r="B365" s="25"/>
      <c r="C365" s="29">
        <f>'Programe Budget 2073-74'!C359</f>
        <v>74</v>
      </c>
      <c r="D365" s="404" t="str">
        <f>'Programe Budget 2073-74'!D359</f>
        <v>जिल्ला कृषि बिकास कार्यालय, बैतडी</v>
      </c>
      <c r="E365" s="34">
        <f>'Programe Budget 2073-74'!K359</f>
        <v>3740</v>
      </c>
      <c r="F365" s="434">
        <f t="shared" si="30"/>
        <v>3740</v>
      </c>
      <c r="G365" s="34">
        <f t="shared" si="31"/>
        <v>2.5236984733648589</v>
      </c>
      <c r="H365" s="727">
        <v>95.72</v>
      </c>
      <c r="I365" s="34">
        <f t="shared" si="32"/>
        <v>2.4156841787048431</v>
      </c>
      <c r="J365" s="59"/>
      <c r="K365" s="218"/>
      <c r="L365" s="25" t="str">
        <f>'Programe Budget 2073-74'!Q359</f>
        <v>दि</v>
      </c>
    </row>
    <row r="366" spans="1:12">
      <c r="A366" s="25"/>
      <c r="B366" s="25"/>
      <c r="C366" s="29">
        <f>'Programe Budget 2073-74'!C360</f>
        <v>75</v>
      </c>
      <c r="D366" s="404" t="str">
        <f>'Programe Budget 2073-74'!D360</f>
        <v>जिल्ला कृषि बिकास कार्यालय, अछाम</v>
      </c>
      <c r="E366" s="34">
        <f>'Programe Budget 2073-74'!K360</f>
        <v>3819</v>
      </c>
      <c r="F366" s="34">
        <f t="shared" si="30"/>
        <v>3819</v>
      </c>
      <c r="G366" s="34">
        <f t="shared" si="31"/>
        <v>2.5770065427220312</v>
      </c>
      <c r="H366" s="727">
        <v>3.2726045883940627</v>
      </c>
      <c r="I366" s="34">
        <f t="shared" si="32"/>
        <v>8.4335234360336381E-2</v>
      </c>
      <c r="J366" s="59"/>
      <c r="K366" s="218"/>
      <c r="L366" s="25" t="str">
        <f>'Programe Budget 2073-74'!Q360</f>
        <v>दि</v>
      </c>
    </row>
    <row r="367" spans="1:12">
      <c r="A367" s="25"/>
      <c r="B367" s="25"/>
      <c r="C367" s="29">
        <f>'Programe Budget 2073-74'!C361</f>
        <v>76</v>
      </c>
      <c r="D367" s="404" t="str">
        <f>'Programe Budget 2073-74'!D361</f>
        <v>जिल्ला कृषि बिकास कार्यालय, दार्चुला</v>
      </c>
      <c r="E367" s="115">
        <f>'Programe Budget 2073-74'!E361</f>
        <v>1238</v>
      </c>
      <c r="F367" s="34">
        <f t="shared" si="30"/>
        <v>1238</v>
      </c>
      <c r="G367" s="34">
        <f t="shared" si="31"/>
        <v>0.83538468182505232</v>
      </c>
      <c r="H367" s="727">
        <v>4.0199999999999996</v>
      </c>
      <c r="I367" s="34">
        <f t="shared" si="32"/>
        <v>3.3582464209367099E-2</v>
      </c>
      <c r="J367" s="59"/>
      <c r="K367" s="218"/>
      <c r="L367" s="25" t="str">
        <f>'Programe Budget 2073-74'!Q361</f>
        <v>दि</v>
      </c>
    </row>
    <row r="368" spans="1:12">
      <c r="A368" s="25"/>
      <c r="B368" s="25"/>
      <c r="C368" s="29">
        <f>'Programe Budget 2073-74'!C363</f>
        <v>77</v>
      </c>
      <c r="D368" s="404" t="str">
        <f>'Programe Budget 2073-74'!D362</f>
        <v>जिल्ला कृषि बिकास कार्यालय, सप्तरी</v>
      </c>
      <c r="E368" s="115">
        <f>'Programe Budget 2073-74'!E362</f>
        <v>1363</v>
      </c>
      <c r="F368" s="34">
        <f t="shared" si="30"/>
        <v>1363</v>
      </c>
      <c r="G368" s="34">
        <f t="shared" si="31"/>
        <v>0.91973289283323623</v>
      </c>
      <c r="H368" s="727">
        <v>75.819999999999993</v>
      </c>
      <c r="I368" s="34">
        <f t="shared" si="32"/>
        <v>0.69734147934615964</v>
      </c>
      <c r="J368" s="59"/>
      <c r="K368" s="218"/>
      <c r="L368" s="25" t="str">
        <f>'Programe Budget 2073-74'!Q363</f>
        <v>दि</v>
      </c>
    </row>
    <row r="369" spans="1:12">
      <c r="A369" s="25"/>
      <c r="B369" s="25"/>
      <c r="C369" s="29">
        <f>'Programe Budget 2073-74'!C364</f>
        <v>78</v>
      </c>
      <c r="D369" s="404" t="str">
        <f>'Programe Budget 2073-74'!D363</f>
        <v>जिल्ला कृषि बिकास कार्यालय, महोत्तरी</v>
      </c>
      <c r="E369" s="115">
        <f>'Programe Budget 2073-74'!E363</f>
        <v>1655</v>
      </c>
      <c r="F369" s="34">
        <f t="shared" si="30"/>
        <v>1655</v>
      </c>
      <c r="G369" s="34">
        <f t="shared" si="31"/>
        <v>1.1167703137483533</v>
      </c>
      <c r="H369" s="727">
        <v>0</v>
      </c>
      <c r="I369" s="34">
        <f t="shared" si="32"/>
        <v>0</v>
      </c>
      <c r="J369" s="59"/>
      <c r="K369" s="218"/>
      <c r="L369" s="25"/>
    </row>
    <row r="370" spans="1:12">
      <c r="A370" s="25"/>
      <c r="B370" s="25"/>
      <c r="C370" s="29"/>
      <c r="D370" s="399" t="str">
        <f>'Programe Budget 2073-74'!D364</f>
        <v>बाली विकास कार्यक्रमको जम्मा</v>
      </c>
      <c r="E370" s="57">
        <f>SUM(E292:E368)</f>
        <v>148195.20000000001</v>
      </c>
      <c r="F370" s="435">
        <f>SUM(F292:F368)</f>
        <v>148195.20000000001</v>
      </c>
      <c r="G370" s="57">
        <f>SUM(G292:G368)</f>
        <v>99.999999999999972</v>
      </c>
      <c r="H370" s="727"/>
      <c r="I370" s="57">
        <f>SUM(I292:I369)</f>
        <v>81.552990819165402</v>
      </c>
      <c r="J370" s="59"/>
      <c r="K370" s="218"/>
      <c r="L370" s="25"/>
    </row>
    <row r="371" spans="1:12">
      <c r="A371" s="272"/>
      <c r="B371" s="14"/>
      <c r="C371" s="54"/>
      <c r="D371" s="402" t="s">
        <v>321</v>
      </c>
      <c r="E371" s="57" t="e">
        <f>E692</f>
        <v>#REF!</v>
      </c>
      <c r="F371" s="437">
        <f>F692</f>
        <v>2016521.8999999997</v>
      </c>
      <c r="G371" s="58">
        <f>F370/F371*100</f>
        <v>7.3490498665052941</v>
      </c>
      <c r="H371" s="727"/>
      <c r="I371" s="89">
        <f>I370*G371/100</f>
        <v>5.9933699629269492</v>
      </c>
      <c r="J371" s="58">
        <f>I371</f>
        <v>5.9933699629269492</v>
      </c>
      <c r="K371" s="368"/>
      <c r="L371" s="272"/>
    </row>
    <row r="372" spans="1:12">
      <c r="A372" s="1">
        <f>'Programe Budget 2073-74'!A365</f>
        <v>8</v>
      </c>
      <c r="B372" s="11" t="str">
        <f>'Programe Budget 2073-74'!B365</f>
        <v>312116-3/4</v>
      </c>
      <c r="C372" s="33"/>
      <c r="D372" s="399" t="str">
        <f>'Programe Budget 2073-74'!D365</f>
        <v xml:space="preserve">कृषि प्रसार तथा तालीम कार्यक्रम </v>
      </c>
      <c r="E372" s="57"/>
      <c r="F372" s="435"/>
      <c r="G372" s="59"/>
      <c r="H372" s="727"/>
      <c r="I372" s="34"/>
      <c r="J372" s="59"/>
      <c r="K372" s="218"/>
      <c r="L372" s="25" t="str">
        <f>'Programe Budget 2073-74'!Q365</f>
        <v>ना</v>
      </c>
    </row>
    <row r="373" spans="1:12">
      <c r="A373" s="82"/>
      <c r="B373" s="337"/>
      <c r="C373" s="330">
        <f>'Programe Budget 2073-74'!C366</f>
        <v>1</v>
      </c>
      <c r="D373" s="400" t="str">
        <f>'Programe Budget 2073-74'!D366</f>
        <v>कृषि तालिम निर्देशनालय, हरिहरभवन</v>
      </c>
      <c r="E373" s="34">
        <f>'Programe Budget 2073-74'!K366</f>
        <v>8752.8000000000011</v>
      </c>
      <c r="F373" s="430">
        <f t="shared" ref="F373:F379" si="33">E373</f>
        <v>8752.8000000000011</v>
      </c>
      <c r="G373" s="30">
        <f>F373/$F$380*100</f>
        <v>17.11178928147611</v>
      </c>
      <c r="H373" s="727">
        <v>88.3</v>
      </c>
      <c r="I373" s="30">
        <f t="shared" ref="I373:I379" si="34">SUM(G373*H373/100)</f>
        <v>15.109709935543405</v>
      </c>
      <c r="J373" s="363"/>
      <c r="K373" s="367"/>
      <c r="L373" s="82" t="str">
        <f>'Programe Budget 2073-74'!Q366</f>
        <v>नि</v>
      </c>
    </row>
    <row r="374" spans="1:12">
      <c r="A374" s="25"/>
      <c r="B374" s="11"/>
      <c r="C374" s="29">
        <f>'Programe Budget 2073-74'!C367</f>
        <v>2</v>
      </c>
      <c r="D374" s="404" t="str">
        <f>'Programe Budget 2073-74'!D367</f>
        <v>कृषि प्रसार निर्देशनालय, हरिहरभवन</v>
      </c>
      <c r="E374" s="34">
        <f>'Programe Budget 2073-74'!K367</f>
        <v>3747.9</v>
      </c>
      <c r="F374" s="434">
        <f t="shared" si="33"/>
        <v>3747.9</v>
      </c>
      <c r="G374" s="34">
        <f t="shared" ref="G374:G379" si="35">F374/$F$380*100</f>
        <v>7.3271724531629081</v>
      </c>
      <c r="H374" s="727">
        <v>95.6</v>
      </c>
      <c r="I374" s="34">
        <f t="shared" si="34"/>
        <v>7.0047768652237403</v>
      </c>
      <c r="J374" s="59"/>
      <c r="K374" s="218"/>
      <c r="L374" s="25" t="str">
        <f>'Programe Budget 2073-74'!Q367</f>
        <v>नि</v>
      </c>
    </row>
    <row r="375" spans="1:12">
      <c r="A375" s="25"/>
      <c r="B375" s="25"/>
      <c r="C375" s="29">
        <f>'Programe Budget 2073-74'!C368</f>
        <v>3</v>
      </c>
      <c r="D375" s="404" t="str">
        <f>'Programe Budget 2073-74'!D368</f>
        <v>क्षेत्रीय कृषि तालिम केन्द्र झुम्का, सुनसरी</v>
      </c>
      <c r="E375" s="34">
        <f>'Programe Budget 2073-74'!K368</f>
        <v>5322.5</v>
      </c>
      <c r="F375" s="434">
        <f t="shared" si="33"/>
        <v>5322.5</v>
      </c>
      <c r="G375" s="34">
        <f t="shared" si="35"/>
        <v>10.405527197086256</v>
      </c>
      <c r="H375" s="727">
        <v>70.08</v>
      </c>
      <c r="I375" s="34">
        <f t="shared" si="34"/>
        <v>7.2921934597180487</v>
      </c>
      <c r="J375" s="59"/>
      <c r="K375" s="218"/>
      <c r="L375" s="25" t="str">
        <f>'Programe Budget 2073-74'!Q368</f>
        <v>नि</v>
      </c>
    </row>
    <row r="376" spans="1:12">
      <c r="A376" s="25"/>
      <c r="B376" s="25"/>
      <c r="C376" s="29">
        <f>'Programe Budget 2073-74'!C369</f>
        <v>4</v>
      </c>
      <c r="D376" s="404" t="str">
        <f>'Programe Budget 2073-74'!D369</f>
        <v>क्षेत्रीय कृषि तालिम केन्द्र, नक्टाझिज, धनुषा</v>
      </c>
      <c r="E376" s="34">
        <f>'Programe Budget 2073-74'!K369</f>
        <v>8301.2000000000007</v>
      </c>
      <c r="F376" s="434">
        <f t="shared" si="33"/>
        <v>8301.2000000000007</v>
      </c>
      <c r="G376" s="34">
        <f t="shared" si="35"/>
        <v>16.228907913283688</v>
      </c>
      <c r="H376" s="727">
        <v>59.06</v>
      </c>
      <c r="I376" s="34">
        <f t="shared" si="34"/>
        <v>9.5847930135853474</v>
      </c>
      <c r="J376" s="59"/>
      <c r="K376" s="218"/>
      <c r="L376" s="25" t="str">
        <f>'Programe Budget 2073-74'!Q369</f>
        <v>नि</v>
      </c>
    </row>
    <row r="377" spans="1:12">
      <c r="A377" s="25"/>
      <c r="B377" s="25"/>
      <c r="C377" s="29">
        <f>'Programe Budget 2073-74'!C370</f>
        <v>5</v>
      </c>
      <c r="D377" s="404" t="str">
        <f>'Programe Budget 2073-74'!D370</f>
        <v>क्षेत्रीय कृषि तालिम केन्द्र, लुम्ले, कास्की</v>
      </c>
      <c r="E377" s="34">
        <f>'Programe Budget 2073-74'!K370</f>
        <v>11784.5</v>
      </c>
      <c r="F377" s="434">
        <f t="shared" si="33"/>
        <v>11784.5</v>
      </c>
      <c r="G377" s="34">
        <f t="shared" si="35"/>
        <v>23.038785392966272</v>
      </c>
      <c r="H377" s="727">
        <v>85.57</v>
      </c>
      <c r="I377" s="34">
        <f t="shared" si="34"/>
        <v>19.714288660761238</v>
      </c>
      <c r="J377" s="59"/>
      <c r="K377" s="218"/>
      <c r="L377" s="25" t="str">
        <f>'Programe Budget 2073-74'!Q370</f>
        <v>नि</v>
      </c>
    </row>
    <row r="378" spans="1:12">
      <c r="A378" s="25"/>
      <c r="B378" s="25"/>
      <c r="C378" s="29">
        <f>'Programe Budget 2073-74'!C371</f>
        <v>6</v>
      </c>
      <c r="D378" s="404" t="str">
        <f>'Programe Budget 2073-74'!D371</f>
        <v>क्षेत्रीय कृषि तालिम केन्द्र, खजुरा, बाँके</v>
      </c>
      <c r="E378" s="34">
        <f>'Programe Budget 2073-74'!K371</f>
        <v>7242.4000000000005</v>
      </c>
      <c r="F378" s="434">
        <f t="shared" si="33"/>
        <v>7242.4000000000005</v>
      </c>
      <c r="G378" s="34">
        <f t="shared" si="35"/>
        <v>14.158946016379053</v>
      </c>
      <c r="H378" s="727">
        <v>86.29</v>
      </c>
      <c r="I378" s="34">
        <f t="shared" si="34"/>
        <v>12.217754517533486</v>
      </c>
      <c r="J378" s="59"/>
      <c r="K378" s="218"/>
      <c r="L378" s="25" t="str">
        <f>'Programe Budget 2073-74'!Q371</f>
        <v>नि</v>
      </c>
    </row>
    <row r="379" spans="1:12">
      <c r="A379" s="25"/>
      <c r="B379" s="25"/>
      <c r="C379" s="29">
        <f>'Programe Budget 2073-74'!C372</f>
        <v>7</v>
      </c>
      <c r="D379" s="404" t="str">
        <f>'Programe Budget 2073-74'!D372</f>
        <v>क्षेत्रीय कृषि तालिम केन्द, सुन्दरपुर, कन्चनपुर</v>
      </c>
      <c r="E379" s="34">
        <f>'Programe Budget 2073-74'!K372</f>
        <v>5999.4</v>
      </c>
      <c r="F379" s="434">
        <f t="shared" si="33"/>
        <v>5999.4</v>
      </c>
      <c r="G379" s="34">
        <f t="shared" si="35"/>
        <v>11.728871745645709</v>
      </c>
      <c r="H379" s="727">
        <v>90.93</v>
      </c>
      <c r="I379" s="34">
        <f t="shared" si="34"/>
        <v>10.665063078315644</v>
      </c>
      <c r="J379" s="59"/>
      <c r="K379" s="218"/>
      <c r="L379" s="25" t="str">
        <f>'Programe Budget 2073-74'!Q372</f>
        <v>नि</v>
      </c>
    </row>
    <row r="380" spans="1:12">
      <c r="A380" s="25"/>
      <c r="B380" s="25"/>
      <c r="C380" s="33"/>
      <c r="D380" s="399" t="str">
        <f>'Programe Budget 2073-74'!D373</f>
        <v>७ कार्यालयहरूको जम्मा</v>
      </c>
      <c r="E380" s="57">
        <f>SUM(E373:E379)</f>
        <v>51150.700000000004</v>
      </c>
      <c r="F380" s="435">
        <f>SUM(F373:F379)</f>
        <v>51150.700000000004</v>
      </c>
      <c r="G380" s="57">
        <f>SUM(G373:G379)</f>
        <v>99.999999999999986</v>
      </c>
      <c r="H380" s="727"/>
      <c r="I380" s="57">
        <f>SUM(I373:I379)</f>
        <v>81.588579530680917</v>
      </c>
      <c r="J380" s="57"/>
      <c r="K380" s="218"/>
      <c r="L380" s="25"/>
    </row>
    <row r="381" spans="1:12">
      <c r="A381" s="25"/>
      <c r="B381" s="25"/>
      <c r="C381" s="33"/>
      <c r="D381" s="401" t="s">
        <v>321</v>
      </c>
      <c r="E381" s="57" t="e">
        <f>E692</f>
        <v>#REF!</v>
      </c>
      <c r="F381" s="435">
        <f>F692</f>
        <v>2016521.8999999997</v>
      </c>
      <c r="G381" s="59">
        <f>F380/F381*100</f>
        <v>2.536580435848478</v>
      </c>
      <c r="H381" s="727"/>
      <c r="I381" s="57">
        <f>I380*G381/100</f>
        <v>2.0695599462619283</v>
      </c>
      <c r="J381" s="59">
        <f>I381</f>
        <v>2.0695599462619283</v>
      </c>
      <c r="K381" s="218"/>
      <c r="L381" s="25"/>
    </row>
    <row r="382" spans="1:12">
      <c r="A382" s="1">
        <f>'Programe Budget 2073-74'!A374</f>
        <v>9</v>
      </c>
      <c r="B382" s="11" t="str">
        <f>'Programe Budget 2073-74'!B374</f>
        <v>312117-3/4</v>
      </c>
      <c r="C382" s="33">
        <f>'Programe Budget 2073-74'!C374</f>
        <v>9</v>
      </c>
      <c r="D382" s="392" t="str">
        <f>'Programe Budget 2073-74'!D374</f>
        <v>समूदाय व्यवस्थित सिंचित कृषि क्षेत्र आयोजना कार्यक्रम</v>
      </c>
      <c r="E382" s="57"/>
      <c r="F382" s="435"/>
      <c r="G382" s="59"/>
      <c r="H382" s="727"/>
      <c r="I382" s="57"/>
      <c r="J382" s="59"/>
      <c r="K382" s="218"/>
      <c r="L382" s="25" t="str">
        <f>'Programe Budget 2073-74'!Q374</f>
        <v>ना</v>
      </c>
    </row>
    <row r="383" spans="1:12">
      <c r="A383" s="25"/>
      <c r="B383" s="280"/>
      <c r="C383" s="29">
        <f>'Programe Budget 2073-74'!C375</f>
        <v>1</v>
      </c>
      <c r="D383" s="404" t="str">
        <f>'Programe Budget 2073-74'!D375</f>
        <v xml:space="preserve">कृषि प्रसार निर्देशनालय, कार्यक्रम कार्यान्वयनर् इकाई </v>
      </c>
      <c r="E383" s="34">
        <f>'Programe Budget 2073-74'!K375</f>
        <v>12752</v>
      </c>
      <c r="F383" s="434">
        <f t="shared" ref="F383:F421" si="36">E383</f>
        <v>12752</v>
      </c>
      <c r="G383" s="34">
        <f t="shared" ref="G383:G421" si="37">SUM(F383/$F$422*100)</f>
        <v>37.785942870688629</v>
      </c>
      <c r="H383" s="727">
        <v>13</v>
      </c>
      <c r="I383" s="34">
        <f>SUM(G383*H383/100)</f>
        <v>4.9121725731895216</v>
      </c>
      <c r="J383" s="59"/>
      <c r="K383" s="218"/>
      <c r="L383" s="25" t="str">
        <f>'Programe Budget 2073-74'!Q375</f>
        <v>नि</v>
      </c>
    </row>
    <row r="384" spans="1:12">
      <c r="A384" s="25"/>
      <c r="B384" s="26"/>
      <c r="C384" s="29">
        <f>'Programe Budget 2073-74'!C376</f>
        <v>2</v>
      </c>
      <c r="D384" s="404" t="str">
        <f>'Programe Budget 2073-74'!D376</f>
        <v>क्षेत्रीय कृषि निर्देशनालय, बिराटनगर</v>
      </c>
      <c r="E384" s="34">
        <f>'Programe Budget 2073-74'!K376</f>
        <v>148</v>
      </c>
      <c r="F384" s="434">
        <f t="shared" si="36"/>
        <v>148</v>
      </c>
      <c r="G384" s="34">
        <f t="shared" si="37"/>
        <v>0.43854450634111652</v>
      </c>
      <c r="H384" s="727">
        <v>100</v>
      </c>
      <c r="I384" s="34">
        <f>SUM(G384*H384/100)</f>
        <v>0.43854450634111652</v>
      </c>
      <c r="J384" s="59"/>
      <c r="K384" s="218"/>
      <c r="L384" s="25" t="str">
        <f>'Programe Budget 2073-74'!Q376</f>
        <v>वि</v>
      </c>
    </row>
    <row r="385" spans="1:12">
      <c r="A385" s="25"/>
      <c r="B385" s="25"/>
      <c r="C385" s="29">
        <f>'Programe Budget 2073-74'!C377</f>
        <v>3</v>
      </c>
      <c r="D385" s="404" t="str">
        <f>'Programe Budget 2073-74'!D377</f>
        <v>क्षेत्रीय कृषि निर्देशनालय, हरिहरभवन</v>
      </c>
      <c r="E385" s="34">
        <f>'Programe Budget 2073-74'!K377</f>
        <v>148</v>
      </c>
      <c r="F385" s="434">
        <f t="shared" si="36"/>
        <v>148</v>
      </c>
      <c r="G385" s="34">
        <f t="shared" si="37"/>
        <v>0.43854450634111652</v>
      </c>
      <c r="H385" s="727">
        <v>100</v>
      </c>
      <c r="I385" s="34">
        <f>SUM(G385*H385/100)</f>
        <v>0.43854450634111652</v>
      </c>
      <c r="J385" s="59"/>
      <c r="K385" s="218"/>
      <c r="L385" s="25" t="str">
        <f>'Programe Budget 2073-74'!Q377</f>
        <v>का</v>
      </c>
    </row>
    <row r="386" spans="1:12">
      <c r="A386" s="25"/>
      <c r="B386" s="25"/>
      <c r="C386" s="29">
        <f>'Programe Budget 2073-74'!C378</f>
        <v>4</v>
      </c>
      <c r="D386" s="404" t="str">
        <f>'Programe Budget 2073-74'!D378</f>
        <v>जिल्ला कृषि बिकास कार्यालय, ताप्लेजुङ्ग</v>
      </c>
      <c r="E386" s="34">
        <f>'Programe Budget 2073-74'!K378</f>
        <v>400</v>
      </c>
      <c r="F386" s="434">
        <f t="shared" si="36"/>
        <v>400</v>
      </c>
      <c r="G386" s="34">
        <f t="shared" si="37"/>
        <v>1.1852554225435581</v>
      </c>
      <c r="H386" s="727">
        <v>100</v>
      </c>
      <c r="I386" s="34">
        <f t="shared" ref="I386:I403" si="38">SUM(G386*H386/100)</f>
        <v>1.1852554225435581</v>
      </c>
      <c r="J386" s="59"/>
      <c r="K386" s="374"/>
      <c r="L386" s="25" t="str">
        <f>'Programe Budget 2073-74'!Q378</f>
        <v>वि</v>
      </c>
    </row>
    <row r="387" spans="1:12">
      <c r="A387" s="25"/>
      <c r="B387" s="25"/>
      <c r="C387" s="29">
        <f>'Programe Budget 2073-74'!C379</f>
        <v>5</v>
      </c>
      <c r="D387" s="404" t="str">
        <f>'Programe Budget 2073-74'!D379</f>
        <v>जिल्ला कृषि बिकास कार्यालय, पाँचथर</v>
      </c>
      <c r="E387" s="34">
        <f>'Programe Budget 2073-74'!K379</f>
        <v>500</v>
      </c>
      <c r="F387" s="434">
        <f t="shared" si="36"/>
        <v>500</v>
      </c>
      <c r="G387" s="34">
        <f t="shared" si="37"/>
        <v>1.4815692781794476</v>
      </c>
      <c r="H387" s="727">
        <v>100</v>
      </c>
      <c r="I387" s="34">
        <f t="shared" si="38"/>
        <v>1.4815692781794476</v>
      </c>
      <c r="J387" s="59"/>
      <c r="K387" s="218"/>
      <c r="L387" s="25" t="str">
        <f>'Programe Budget 2073-74'!Q379</f>
        <v>वि</v>
      </c>
    </row>
    <row r="388" spans="1:12">
      <c r="A388" s="25"/>
      <c r="B388" s="25"/>
      <c r="C388" s="29">
        <f>'Programe Budget 2073-74'!C380</f>
        <v>6</v>
      </c>
      <c r="D388" s="404" t="str">
        <f>'Programe Budget 2073-74'!D380</f>
        <v>जिल्ला कृषि बिकास कार्यालय, इलाम</v>
      </c>
      <c r="E388" s="34">
        <f>'Programe Budget 2073-74'!K380</f>
        <v>600</v>
      </c>
      <c r="F388" s="434">
        <f t="shared" si="36"/>
        <v>600</v>
      </c>
      <c r="G388" s="34">
        <f t="shared" si="37"/>
        <v>1.7778831338153371</v>
      </c>
      <c r="H388" s="727">
        <v>80.39</v>
      </c>
      <c r="I388" s="34">
        <f t="shared" si="38"/>
        <v>1.4292402512741496</v>
      </c>
      <c r="J388" s="59"/>
      <c r="K388" s="218"/>
      <c r="L388" s="25" t="str">
        <f>'Programe Budget 2073-74'!Q380</f>
        <v>वि</v>
      </c>
    </row>
    <row r="389" spans="1:12">
      <c r="A389" s="25"/>
      <c r="B389" s="25"/>
      <c r="C389" s="29">
        <f>'Programe Budget 2073-74'!C381</f>
        <v>7</v>
      </c>
      <c r="D389" s="404" t="str">
        <f>'Programe Budget 2073-74'!D381</f>
        <v>जिल्ला कृषि बिकास कार्यालय, झापा</v>
      </c>
      <c r="E389" s="34">
        <f>'Programe Budget 2073-74'!K381</f>
        <v>1200</v>
      </c>
      <c r="F389" s="434">
        <f t="shared" si="36"/>
        <v>1200</v>
      </c>
      <c r="G389" s="34">
        <f t="shared" si="37"/>
        <v>3.5557662676306743</v>
      </c>
      <c r="H389" s="727">
        <v>77.48</v>
      </c>
      <c r="I389" s="34">
        <f t="shared" si="38"/>
        <v>2.7550077041602465</v>
      </c>
      <c r="J389" s="59"/>
      <c r="K389" s="218"/>
      <c r="L389" s="25" t="str">
        <f>'Programe Budget 2073-74'!Q381</f>
        <v>वि</v>
      </c>
    </row>
    <row r="390" spans="1:12">
      <c r="A390" s="25"/>
      <c r="B390" s="25"/>
      <c r="C390" s="29">
        <f>'Programe Budget 2073-74'!C382</f>
        <v>8</v>
      </c>
      <c r="D390" s="404" t="str">
        <f>'Programe Budget 2073-74'!D382</f>
        <v>जिल्ला कृषि बिकास कार्यालय, संखुवासभा</v>
      </c>
      <c r="E390" s="34">
        <f>'Programe Budget 2073-74'!K382</f>
        <v>600</v>
      </c>
      <c r="F390" s="434">
        <f t="shared" si="36"/>
        <v>600</v>
      </c>
      <c r="G390" s="34">
        <f t="shared" si="37"/>
        <v>1.7778831338153371</v>
      </c>
      <c r="H390" s="727">
        <v>100</v>
      </c>
      <c r="I390" s="34">
        <f t="shared" si="38"/>
        <v>1.7778831338153374</v>
      </c>
      <c r="J390" s="59"/>
      <c r="K390" s="218"/>
      <c r="L390" s="25" t="str">
        <f>'Programe Budget 2073-74'!Q382</f>
        <v>वि</v>
      </c>
    </row>
    <row r="391" spans="1:12">
      <c r="A391" s="25"/>
      <c r="B391" s="25"/>
      <c r="C391" s="29">
        <f>'Programe Budget 2073-74'!C383</f>
        <v>9</v>
      </c>
      <c r="D391" s="404" t="str">
        <f>'Programe Budget 2073-74'!D383</f>
        <v>जिल्ला कृषि बिकास कार्यालय, तेह्रथुम</v>
      </c>
      <c r="E391" s="34">
        <f>'Programe Budget 2073-74'!K383</f>
        <v>400</v>
      </c>
      <c r="F391" s="434">
        <f t="shared" si="36"/>
        <v>400</v>
      </c>
      <c r="G391" s="34">
        <f t="shared" si="37"/>
        <v>1.1852554225435581</v>
      </c>
      <c r="H391" s="727">
        <v>63.64</v>
      </c>
      <c r="I391" s="34">
        <f t="shared" si="38"/>
        <v>0.75429655090672043</v>
      </c>
      <c r="J391" s="59"/>
      <c r="K391" s="218"/>
      <c r="L391" s="25" t="str">
        <f>'Programe Budget 2073-74'!Q383</f>
        <v>वि</v>
      </c>
    </row>
    <row r="392" spans="1:12">
      <c r="A392" s="25"/>
      <c r="B392" s="25"/>
      <c r="C392" s="29">
        <f>'Programe Budget 2073-74'!C384</f>
        <v>10</v>
      </c>
      <c r="D392" s="404" t="str">
        <f>'Programe Budget 2073-74'!D384</f>
        <v xml:space="preserve">जिल्ला कृषि बिकास कार्यालय, भोजपुर                               </v>
      </c>
      <c r="E392" s="34">
        <f>'Programe Budget 2073-74'!K384</f>
        <v>700</v>
      </c>
      <c r="F392" s="434">
        <f t="shared" si="36"/>
        <v>700</v>
      </c>
      <c r="G392" s="34">
        <f t="shared" si="37"/>
        <v>2.0741969894512269</v>
      </c>
      <c r="H392" s="727">
        <v>100</v>
      </c>
      <c r="I392" s="34">
        <f t="shared" si="38"/>
        <v>2.0741969894512269</v>
      </c>
      <c r="J392" s="59"/>
      <c r="K392" s="218"/>
      <c r="L392" s="25" t="str">
        <f>'Programe Budget 2073-74'!Q384</f>
        <v>वि</v>
      </c>
    </row>
    <row r="393" spans="1:12">
      <c r="A393" s="25"/>
      <c r="B393" s="25"/>
      <c r="C393" s="29">
        <f>'Programe Budget 2073-74'!C385</f>
        <v>11</v>
      </c>
      <c r="D393" s="404" t="str">
        <f>'Programe Budget 2073-74'!D385</f>
        <v>जिल्ला कृषि बिकास कार्यालय, धनकुटा</v>
      </c>
      <c r="E393" s="34">
        <f>'Programe Budget 2073-74'!K385</f>
        <v>700</v>
      </c>
      <c r="F393" s="434">
        <f t="shared" si="36"/>
        <v>700</v>
      </c>
      <c r="G393" s="34">
        <f t="shared" si="37"/>
        <v>2.0741969894512269</v>
      </c>
      <c r="H393" s="727">
        <v>69.569999999999993</v>
      </c>
      <c r="I393" s="34">
        <f t="shared" si="38"/>
        <v>1.4430188455612185</v>
      </c>
      <c r="J393" s="59"/>
      <c r="K393" s="218"/>
      <c r="L393" s="25" t="str">
        <f>'Programe Budget 2073-74'!Q385</f>
        <v>वि</v>
      </c>
    </row>
    <row r="394" spans="1:12">
      <c r="A394" s="25"/>
      <c r="B394" s="25"/>
      <c r="C394" s="29">
        <f>'Programe Budget 2073-74'!C386</f>
        <v>12</v>
      </c>
      <c r="D394" s="404" t="str">
        <f>'Programe Budget 2073-74'!D386</f>
        <v>जिल्ला कृषि बिकास कार्यालय, मोरङ्ग</v>
      </c>
      <c r="E394" s="34">
        <f>'Programe Budget 2073-74'!K386</f>
        <v>700</v>
      </c>
      <c r="F394" s="434">
        <f t="shared" si="36"/>
        <v>700</v>
      </c>
      <c r="G394" s="34">
        <f t="shared" si="37"/>
        <v>2.0741969894512269</v>
      </c>
      <c r="H394" s="727">
        <v>100</v>
      </c>
      <c r="I394" s="34">
        <f t="shared" si="38"/>
        <v>2.0741969894512269</v>
      </c>
      <c r="J394" s="59"/>
      <c r="K394" s="218"/>
      <c r="L394" s="25" t="str">
        <f>'Programe Budget 2073-74'!Q386</f>
        <v>वि</v>
      </c>
    </row>
    <row r="395" spans="1:12">
      <c r="A395" s="25"/>
      <c r="B395" s="25"/>
      <c r="C395" s="29">
        <f>'Programe Budget 2073-74'!C387</f>
        <v>13</v>
      </c>
      <c r="D395" s="404" t="str">
        <f>'Programe Budget 2073-74'!D387</f>
        <v>जिल्ला कृषि बिकास कार्यालय, सोलुखुम्बु</v>
      </c>
      <c r="E395" s="34">
        <f>'Programe Budget 2073-74'!K387</f>
        <v>400</v>
      </c>
      <c r="F395" s="434">
        <f t="shared" si="36"/>
        <v>400</v>
      </c>
      <c r="G395" s="34">
        <f t="shared" si="37"/>
        <v>1.1852554225435581</v>
      </c>
      <c r="H395" s="727">
        <v>88.36</v>
      </c>
      <c r="I395" s="34">
        <f t="shared" si="38"/>
        <v>1.0472916913594879</v>
      </c>
      <c r="J395" s="59"/>
      <c r="K395" s="218"/>
      <c r="L395" s="25" t="str">
        <f>'Programe Budget 2073-74'!Q387</f>
        <v>वि</v>
      </c>
    </row>
    <row r="396" spans="1:12">
      <c r="A396" s="25"/>
      <c r="B396" s="25"/>
      <c r="C396" s="29">
        <f>'Programe Budget 2073-74'!C388</f>
        <v>14</v>
      </c>
      <c r="D396" s="404" t="str">
        <f>'Programe Budget 2073-74'!D388</f>
        <v>जिल्ला कृषि बिकास कार्यालय, खोटाङ्ग</v>
      </c>
      <c r="E396" s="34">
        <f>'Programe Budget 2073-74'!K388</f>
        <v>600</v>
      </c>
      <c r="F396" s="434">
        <f t="shared" si="36"/>
        <v>600</v>
      </c>
      <c r="G396" s="34">
        <f t="shared" si="37"/>
        <v>1.7778831338153371</v>
      </c>
      <c r="H396" s="727">
        <v>73.52</v>
      </c>
      <c r="I396" s="34">
        <f t="shared" si="38"/>
        <v>1.3070996799810359</v>
      </c>
      <c r="J396" s="59"/>
      <c r="K396" s="218"/>
      <c r="L396" s="25" t="str">
        <f>'Programe Budget 2073-74'!Q388</f>
        <v>वि</v>
      </c>
    </row>
    <row r="397" spans="1:12">
      <c r="A397" s="25"/>
      <c r="B397" s="25"/>
      <c r="C397" s="29">
        <f>'Programe Budget 2073-74'!C389</f>
        <v>15</v>
      </c>
      <c r="D397" s="404" t="str">
        <f>'Programe Budget 2073-74'!D389</f>
        <v>जिल्ला कृषि बिकास कार्यालय, उदयपुर</v>
      </c>
      <c r="E397" s="34">
        <f>'Programe Budget 2073-74'!K389</f>
        <v>450</v>
      </c>
      <c r="F397" s="434">
        <f t="shared" si="36"/>
        <v>450</v>
      </c>
      <c r="G397" s="34">
        <f t="shared" si="37"/>
        <v>1.333412350361503</v>
      </c>
      <c r="H397" s="727">
        <v>99.93</v>
      </c>
      <c r="I397" s="34">
        <f t="shared" si="38"/>
        <v>1.33247896171625</v>
      </c>
      <c r="J397" s="59"/>
      <c r="K397" s="28"/>
      <c r="L397" s="25" t="str">
        <f>'Programe Budget 2073-74'!Q389</f>
        <v>वि</v>
      </c>
    </row>
    <row r="398" spans="1:12">
      <c r="A398" s="25"/>
      <c r="B398" s="25"/>
      <c r="C398" s="29">
        <f>'Programe Budget 2073-74'!C390</f>
        <v>16</v>
      </c>
      <c r="D398" s="404" t="str">
        <f>'Programe Budget 2073-74'!D390</f>
        <v xml:space="preserve">जिल्ला कृषि बिकास कार्यालय, ओखलढुङ्गा                               </v>
      </c>
      <c r="E398" s="34">
        <f>'Programe Budget 2073-74'!K390</f>
        <v>400</v>
      </c>
      <c r="F398" s="434">
        <f t="shared" si="36"/>
        <v>400</v>
      </c>
      <c r="G398" s="34">
        <f t="shared" si="37"/>
        <v>1.1852554225435581</v>
      </c>
      <c r="H398" s="727">
        <v>0</v>
      </c>
      <c r="I398" s="34">
        <f t="shared" si="38"/>
        <v>0</v>
      </c>
      <c r="J398" s="59"/>
      <c r="K398" s="375"/>
      <c r="L398" s="25" t="str">
        <f>'Programe Budget 2073-74'!Q390</f>
        <v>वि</v>
      </c>
    </row>
    <row r="399" spans="1:12">
      <c r="A399" s="25"/>
      <c r="B399" s="25"/>
      <c r="C399" s="29">
        <f>'Programe Budget 2073-74'!C391</f>
        <v>17</v>
      </c>
      <c r="D399" s="404" t="str">
        <f>'Programe Budget 2073-74'!D391</f>
        <v>जिल्ला कृषि बिकास कार्यालय, सिराहा</v>
      </c>
      <c r="E399" s="34">
        <f>'Programe Budget 2073-74'!K391</f>
        <v>450</v>
      </c>
      <c r="F399" s="434">
        <f t="shared" si="36"/>
        <v>450</v>
      </c>
      <c r="G399" s="34">
        <f t="shared" si="37"/>
        <v>1.333412350361503</v>
      </c>
      <c r="H399" s="727">
        <v>100</v>
      </c>
      <c r="I399" s="34">
        <f t="shared" si="38"/>
        <v>1.333412350361503</v>
      </c>
      <c r="J399" s="59"/>
      <c r="K399" s="375"/>
      <c r="L399" s="25" t="str">
        <f>'Programe Budget 2073-74'!Q391</f>
        <v>वि</v>
      </c>
    </row>
    <row r="400" spans="1:12">
      <c r="A400" s="25"/>
      <c r="B400" s="25"/>
      <c r="C400" s="29">
        <f>'Programe Budget 2073-74'!C392</f>
        <v>18</v>
      </c>
      <c r="D400" s="404" t="str">
        <f>'Programe Budget 2073-74'!D392</f>
        <v xml:space="preserve">जिल्ला कृषि बिकास कार्यालय, धनुषा </v>
      </c>
      <c r="E400" s="34">
        <f>'Programe Budget 2073-74'!K392</f>
        <v>700</v>
      </c>
      <c r="F400" s="434">
        <f t="shared" si="36"/>
        <v>700</v>
      </c>
      <c r="G400" s="34">
        <f t="shared" si="37"/>
        <v>2.0741969894512269</v>
      </c>
      <c r="H400" s="727">
        <v>85.71</v>
      </c>
      <c r="I400" s="34">
        <f t="shared" si="38"/>
        <v>1.7777942396586466</v>
      </c>
      <c r="J400" s="59"/>
      <c r="K400" s="375"/>
      <c r="L400" s="25" t="str">
        <f>'Programe Budget 2073-74'!Q392</f>
        <v>का</v>
      </c>
    </row>
    <row r="401" spans="1:12">
      <c r="A401" s="25"/>
      <c r="B401" s="25"/>
      <c r="C401" s="29">
        <f>'Programe Budget 2073-74'!C393</f>
        <v>19</v>
      </c>
      <c r="D401" s="404" t="str">
        <f>'Programe Budget 2073-74'!D393</f>
        <v>जिल्ला कृषि बिकास कार्यालय, महोत्तरी</v>
      </c>
      <c r="E401" s="34">
        <f>'Programe Budget 2073-74'!K393</f>
        <v>700</v>
      </c>
      <c r="F401" s="434">
        <f t="shared" si="36"/>
        <v>700</v>
      </c>
      <c r="G401" s="34">
        <f t="shared" si="37"/>
        <v>2.0741969894512269</v>
      </c>
      <c r="H401" s="727">
        <v>100</v>
      </c>
      <c r="I401" s="34">
        <f t="shared" si="38"/>
        <v>2.0741969894512269</v>
      </c>
      <c r="J401" s="59"/>
      <c r="K401" s="376"/>
      <c r="L401" s="25" t="str">
        <f>'Programe Budget 2073-74'!Q393</f>
        <v>का</v>
      </c>
    </row>
    <row r="402" spans="1:12" ht="18" customHeight="1">
      <c r="A402" s="25"/>
      <c r="B402" s="25"/>
      <c r="C402" s="29">
        <f>'Programe Budget 2073-74'!C394</f>
        <v>20</v>
      </c>
      <c r="D402" s="404" t="str">
        <f>'Programe Budget 2073-74'!D394</f>
        <v>जिल्ला कृषि बिकास कार्यालय, र्सलाही</v>
      </c>
      <c r="E402" s="34">
        <f>'Programe Budget 2073-74'!K394</f>
        <v>950</v>
      </c>
      <c r="F402" s="434">
        <f t="shared" si="36"/>
        <v>950</v>
      </c>
      <c r="G402" s="34">
        <f t="shared" si="37"/>
        <v>2.8149816285409508</v>
      </c>
      <c r="H402" s="727">
        <v>98.8</v>
      </c>
      <c r="I402" s="34">
        <f t="shared" si="38"/>
        <v>2.7812018489984593</v>
      </c>
      <c r="J402" s="59"/>
      <c r="K402" s="376"/>
      <c r="L402" s="25" t="str">
        <f>'Programe Budget 2073-74'!Q394</f>
        <v>का</v>
      </c>
    </row>
    <row r="403" spans="1:12">
      <c r="A403" s="25"/>
      <c r="B403" s="25"/>
      <c r="C403" s="29">
        <f>'Programe Budget 2073-74'!C395</f>
        <v>21</v>
      </c>
      <c r="D403" s="404" t="str">
        <f>'Programe Budget 2073-74'!D395</f>
        <v xml:space="preserve">जिल्ला कृषि बिकास कार्यालय,  सिन्धुली                             </v>
      </c>
      <c r="E403" s="34">
        <f>'Programe Budget 2073-74'!K395</f>
        <v>500</v>
      </c>
      <c r="F403" s="434">
        <f t="shared" si="36"/>
        <v>500</v>
      </c>
      <c r="G403" s="34">
        <f t="shared" si="37"/>
        <v>1.4815692781794476</v>
      </c>
      <c r="H403" s="727">
        <v>98.33</v>
      </c>
      <c r="I403" s="34">
        <f t="shared" si="38"/>
        <v>1.4568270712338509</v>
      </c>
      <c r="J403" s="59"/>
      <c r="K403" s="375"/>
      <c r="L403" s="25" t="str">
        <f>'Programe Budget 2073-74'!Q395</f>
        <v>का</v>
      </c>
    </row>
    <row r="404" spans="1:12">
      <c r="A404" s="25"/>
      <c r="B404" s="25"/>
      <c r="C404" s="29">
        <f>'Programe Budget 2073-74'!C396</f>
        <v>22</v>
      </c>
      <c r="D404" s="404" t="str">
        <f>'Programe Budget 2073-74'!D396</f>
        <v xml:space="preserve">जिल्ला कृषि बिकास कार्यालय, रामेछाप                            </v>
      </c>
      <c r="E404" s="34">
        <f>'Programe Budget 2073-74'!K396</f>
        <v>400</v>
      </c>
      <c r="F404" s="434">
        <f t="shared" si="36"/>
        <v>400</v>
      </c>
      <c r="G404" s="34">
        <f t="shared" si="37"/>
        <v>1.1852554225435581</v>
      </c>
      <c r="H404" s="727">
        <v>100</v>
      </c>
      <c r="I404" s="34">
        <f>SUM(G404*H404/100)</f>
        <v>1.1852554225435581</v>
      </c>
      <c r="J404" s="59"/>
      <c r="K404" s="375"/>
      <c r="L404" s="25" t="str">
        <f>'Programe Budget 2073-74'!Q396</f>
        <v>का</v>
      </c>
    </row>
    <row r="405" spans="1:12">
      <c r="A405" s="25"/>
      <c r="B405" s="25"/>
      <c r="C405" s="29">
        <f>'Programe Budget 2073-74'!C397</f>
        <v>23</v>
      </c>
      <c r="D405" s="404" t="str">
        <f>'Programe Budget 2073-74'!D397</f>
        <v xml:space="preserve">जिल्ला कृषि बिकास कार्यालय, दोलखा </v>
      </c>
      <c r="E405" s="34">
        <f>'Programe Budget 2073-74'!K397</f>
        <v>700</v>
      </c>
      <c r="F405" s="434">
        <f t="shared" si="36"/>
        <v>700</v>
      </c>
      <c r="G405" s="34">
        <f t="shared" si="37"/>
        <v>2.0741969894512269</v>
      </c>
      <c r="H405" s="727">
        <v>100</v>
      </c>
      <c r="I405" s="34">
        <f>SUM(G405*H405/100)</f>
        <v>2.0741969894512269</v>
      </c>
      <c r="J405" s="59"/>
      <c r="K405" s="375"/>
      <c r="L405" s="25" t="str">
        <f>'Programe Budget 2073-74'!Q397</f>
        <v>का</v>
      </c>
    </row>
    <row r="406" spans="1:12">
      <c r="A406" s="25"/>
      <c r="B406" s="25"/>
      <c r="C406" s="29">
        <f>'Programe Budget 2073-74'!C398</f>
        <v>24</v>
      </c>
      <c r="D406" s="404" t="str">
        <f>'Programe Budget 2073-74'!D398</f>
        <v xml:space="preserve">जिल्ला कृषि बिकास कार्यालय,  सिन्धुपाल्चोक </v>
      </c>
      <c r="E406" s="34">
        <f>'Programe Budget 2073-74'!K398</f>
        <v>450</v>
      </c>
      <c r="F406" s="434">
        <f t="shared" si="36"/>
        <v>450</v>
      </c>
      <c r="G406" s="34">
        <f t="shared" si="37"/>
        <v>1.333412350361503</v>
      </c>
      <c r="H406" s="727">
        <v>100</v>
      </c>
      <c r="I406" s="34">
        <f>SUM(G406*H406/100)</f>
        <v>1.333412350361503</v>
      </c>
      <c r="J406" s="59"/>
      <c r="K406" s="375"/>
      <c r="L406" s="25" t="str">
        <f>'Programe Budget 2073-74'!Q398</f>
        <v>का</v>
      </c>
    </row>
    <row r="407" spans="1:12">
      <c r="A407" s="25"/>
      <c r="B407" s="25"/>
      <c r="C407" s="29">
        <f>'Programe Budget 2073-74'!C399</f>
        <v>25</v>
      </c>
      <c r="D407" s="404" t="str">
        <f>'Programe Budget 2073-74'!D399</f>
        <v>जिल्ला कृषि बिकास कार्यालय, रसुवा</v>
      </c>
      <c r="E407" s="34">
        <f>'Programe Budget 2073-74'!K399</f>
        <v>400</v>
      </c>
      <c r="F407" s="434">
        <f t="shared" si="36"/>
        <v>400</v>
      </c>
      <c r="G407" s="34">
        <f t="shared" si="37"/>
        <v>1.1852554225435581</v>
      </c>
      <c r="H407" s="727">
        <v>100</v>
      </c>
      <c r="I407" s="34">
        <f t="shared" ref="I407:I420" si="39">SUM(G407*H407/100)</f>
        <v>1.1852554225435581</v>
      </c>
      <c r="J407" s="59"/>
      <c r="K407" s="375"/>
      <c r="L407" s="25" t="str">
        <f>'Programe Budget 2073-74'!Q399</f>
        <v>का</v>
      </c>
    </row>
    <row r="408" spans="1:12">
      <c r="A408" s="25"/>
      <c r="B408" s="25"/>
      <c r="C408" s="29">
        <f>'Programe Budget 2073-74'!C400</f>
        <v>26</v>
      </c>
      <c r="D408" s="404" t="str">
        <f>'Programe Budget 2073-74'!D400</f>
        <v>जिल्ला कृषि बिकास कार्यालय, धादिङ्ग</v>
      </c>
      <c r="E408" s="34">
        <f>'Programe Budget 2073-74'!K400</f>
        <v>450</v>
      </c>
      <c r="F408" s="434">
        <f t="shared" si="36"/>
        <v>450</v>
      </c>
      <c r="G408" s="34">
        <f t="shared" si="37"/>
        <v>1.333412350361503</v>
      </c>
      <c r="H408" s="727">
        <v>90.05</v>
      </c>
      <c r="I408" s="34">
        <f t="shared" si="39"/>
        <v>1.2007378215005333</v>
      </c>
      <c r="J408" s="59"/>
      <c r="K408" s="375"/>
      <c r="L408" s="25" t="str">
        <f>'Programe Budget 2073-74'!Q400</f>
        <v>का</v>
      </c>
    </row>
    <row r="409" spans="1:12">
      <c r="A409" s="25"/>
      <c r="B409" s="25"/>
      <c r="C409" s="29">
        <f>'Programe Budget 2073-74'!C401</f>
        <v>27</v>
      </c>
      <c r="D409" s="404" t="str">
        <f>'Programe Budget 2073-74'!D401</f>
        <v>जिल्ला कृषि बिकास कार्यालय, नुवाकोट</v>
      </c>
      <c r="E409" s="34">
        <f>'Programe Budget 2073-74'!K401</f>
        <v>450</v>
      </c>
      <c r="F409" s="434">
        <f t="shared" si="36"/>
        <v>450</v>
      </c>
      <c r="G409" s="34">
        <f t="shared" si="37"/>
        <v>1.333412350361503</v>
      </c>
      <c r="H409" s="727">
        <v>100</v>
      </c>
      <c r="I409" s="34">
        <f>SUM(G409*H409/100)</f>
        <v>1.333412350361503</v>
      </c>
      <c r="J409" s="59"/>
      <c r="K409" s="375"/>
      <c r="L409" s="25" t="str">
        <f>'Programe Budget 2073-74'!Q401</f>
        <v>का</v>
      </c>
    </row>
    <row r="410" spans="1:12">
      <c r="A410" s="25"/>
      <c r="B410" s="25"/>
      <c r="C410" s="29">
        <f>'Programe Budget 2073-74'!C402</f>
        <v>28</v>
      </c>
      <c r="D410" s="404" t="str">
        <f>'Programe Budget 2073-74'!D402</f>
        <v>जिल्ला कृषि बिकास कार्यालय, काठमाण्डौं</v>
      </c>
      <c r="E410" s="34">
        <f>'Programe Budget 2073-74'!K402</f>
        <v>400</v>
      </c>
      <c r="F410" s="434">
        <f t="shared" si="36"/>
        <v>400</v>
      </c>
      <c r="G410" s="34">
        <f t="shared" si="37"/>
        <v>1.1852554225435581</v>
      </c>
      <c r="H410" s="727">
        <v>95.41</v>
      </c>
      <c r="I410" s="34">
        <f t="shared" si="39"/>
        <v>1.1308521986488087</v>
      </c>
      <c r="J410" s="59"/>
      <c r="K410" s="375"/>
      <c r="L410" s="25" t="str">
        <f>'Programe Budget 2073-74'!Q402</f>
        <v>का</v>
      </c>
    </row>
    <row r="411" spans="1:12">
      <c r="A411" s="25"/>
      <c r="B411" s="25"/>
      <c r="C411" s="29">
        <f>'Programe Budget 2073-74'!C403</f>
        <v>29</v>
      </c>
      <c r="D411" s="404" t="str">
        <f>'Programe Budget 2073-74'!D403</f>
        <v xml:space="preserve">जिल्ला कृषि बिकास कार्यालय, ललितपुर   </v>
      </c>
      <c r="E411" s="34">
        <f>'Programe Budget 2073-74'!K403</f>
        <v>400</v>
      </c>
      <c r="F411" s="434">
        <f t="shared" si="36"/>
        <v>400</v>
      </c>
      <c r="G411" s="34">
        <f t="shared" si="37"/>
        <v>1.1852554225435581</v>
      </c>
      <c r="H411" s="727">
        <v>100</v>
      </c>
      <c r="I411" s="34">
        <f t="shared" si="39"/>
        <v>1.1852554225435581</v>
      </c>
      <c r="J411" s="59"/>
      <c r="K411" s="375"/>
      <c r="L411" s="25" t="str">
        <f>'Programe Budget 2073-74'!Q403</f>
        <v>का</v>
      </c>
    </row>
    <row r="412" spans="1:12">
      <c r="A412" s="25"/>
      <c r="B412" s="25"/>
      <c r="C412" s="29">
        <f>'Programe Budget 2073-74'!C404</f>
        <v>30</v>
      </c>
      <c r="D412" s="404" t="str">
        <f>'Programe Budget 2073-74'!D404</f>
        <v>जिल्ला कृषि बिकास कार्यालय, काभ्रेपलाञ्चोक</v>
      </c>
      <c r="E412" s="34">
        <f>'Programe Budget 2073-74'!K404</f>
        <v>450</v>
      </c>
      <c r="F412" s="434">
        <f t="shared" si="36"/>
        <v>450</v>
      </c>
      <c r="G412" s="34">
        <f t="shared" si="37"/>
        <v>1.333412350361503</v>
      </c>
      <c r="H412" s="727">
        <v>100</v>
      </c>
      <c r="I412" s="34">
        <f t="shared" si="39"/>
        <v>1.333412350361503</v>
      </c>
      <c r="J412" s="59"/>
      <c r="K412" s="375"/>
      <c r="L412" s="25" t="str">
        <f>'Programe Budget 2073-74'!Q404</f>
        <v>का</v>
      </c>
    </row>
    <row r="413" spans="1:12">
      <c r="A413" s="25"/>
      <c r="B413" s="25"/>
      <c r="C413" s="29">
        <f>'Programe Budget 2073-74'!C405</f>
        <v>31</v>
      </c>
      <c r="D413" s="404" t="str">
        <f>'Programe Budget 2073-74'!D405</f>
        <v>जिल्ला कृषि बिकास कार्यालय, मकवानपुर</v>
      </c>
      <c r="E413" s="34">
        <f>'Programe Budget 2073-74'!K405</f>
        <v>450</v>
      </c>
      <c r="F413" s="434">
        <f t="shared" si="36"/>
        <v>450</v>
      </c>
      <c r="G413" s="34">
        <f t="shared" si="37"/>
        <v>1.333412350361503</v>
      </c>
      <c r="H413" s="727">
        <v>100</v>
      </c>
      <c r="I413" s="34">
        <f t="shared" si="39"/>
        <v>1.333412350361503</v>
      </c>
      <c r="J413" s="59"/>
      <c r="K413" s="375"/>
      <c r="L413" s="25" t="str">
        <f>'Programe Budget 2073-74'!Q405</f>
        <v>का</v>
      </c>
    </row>
    <row r="414" spans="1:12">
      <c r="A414" s="25"/>
      <c r="B414" s="25"/>
      <c r="C414" s="29">
        <f>'Programe Budget 2073-74'!C406</f>
        <v>32</v>
      </c>
      <c r="D414" s="404" t="str">
        <f>'Programe Budget 2073-74'!D406</f>
        <v>जिल्ला कृषि बिकास कार्यालय,  रौतहट</v>
      </c>
      <c r="E414" s="34">
        <f>'Programe Budget 2073-74'!K406</f>
        <v>900</v>
      </c>
      <c r="F414" s="434">
        <f t="shared" si="36"/>
        <v>900</v>
      </c>
      <c r="G414" s="34">
        <f t="shared" si="37"/>
        <v>2.6668247007230059</v>
      </c>
      <c r="H414" s="727">
        <v>100</v>
      </c>
      <c r="I414" s="34">
        <f t="shared" si="39"/>
        <v>2.6668247007230059</v>
      </c>
      <c r="J414" s="59"/>
      <c r="K414" s="375"/>
      <c r="L414" s="25" t="str">
        <f>'Programe Budget 2073-74'!Q406</f>
        <v>का</v>
      </c>
    </row>
    <row r="415" spans="1:12">
      <c r="A415" s="25"/>
      <c r="B415" s="25"/>
      <c r="C415" s="29">
        <f>'Programe Budget 2073-74'!C407</f>
        <v>33</v>
      </c>
      <c r="D415" s="404" t="str">
        <f>'Programe Budget 2073-74'!D407</f>
        <v>जिल्ला कृषि बिकास कार्यालय, बारा</v>
      </c>
      <c r="E415" s="34">
        <f>'Programe Budget 2073-74'!K407</f>
        <v>950</v>
      </c>
      <c r="F415" s="434">
        <f t="shared" si="36"/>
        <v>950</v>
      </c>
      <c r="G415" s="34">
        <f t="shared" si="37"/>
        <v>2.8149816285409508</v>
      </c>
      <c r="H415" s="727">
        <v>100</v>
      </c>
      <c r="I415" s="34">
        <f t="shared" si="39"/>
        <v>2.8149816285409508</v>
      </c>
      <c r="J415" s="59"/>
      <c r="K415" s="375"/>
      <c r="L415" s="25" t="str">
        <f>'Programe Budget 2073-74'!Q407</f>
        <v>का</v>
      </c>
    </row>
    <row r="416" spans="1:12">
      <c r="A416" s="25"/>
      <c r="B416" s="25"/>
      <c r="C416" s="29">
        <f>'Programe Budget 2073-74'!C408</f>
        <v>34</v>
      </c>
      <c r="D416" s="404" t="str">
        <f>'Programe Budget 2073-74'!D408</f>
        <v>जिल्ला कृषि बिकास कार्यालय, पर्सर्ा</v>
      </c>
      <c r="E416" s="34">
        <f>'Programe Budget 2073-74'!K408</f>
        <v>600</v>
      </c>
      <c r="F416" s="434">
        <f t="shared" si="36"/>
        <v>600</v>
      </c>
      <c r="G416" s="34">
        <f t="shared" si="37"/>
        <v>1.7778831338153371</v>
      </c>
      <c r="H416" s="727">
        <v>57.62</v>
      </c>
      <c r="I416" s="34">
        <f t="shared" si="39"/>
        <v>1.0244162617043973</v>
      </c>
      <c r="J416" s="59"/>
      <c r="K416" s="375"/>
      <c r="L416" s="25" t="str">
        <f>'Programe Budget 2073-74'!Q408</f>
        <v>का</v>
      </c>
    </row>
    <row r="417" spans="1:12">
      <c r="A417" s="25"/>
      <c r="B417" s="25"/>
      <c r="C417" s="29">
        <f>'Programe Budget 2073-74'!C409</f>
        <v>35</v>
      </c>
      <c r="D417" s="404" t="str">
        <f>'Programe Budget 2073-74'!D409</f>
        <v xml:space="preserve">जिल्ला कृषि बिकास कार्यालय,  चितवन           </v>
      </c>
      <c r="E417" s="34">
        <f>'Programe Budget 2073-74'!K409</f>
        <v>700</v>
      </c>
      <c r="F417" s="434">
        <f t="shared" si="36"/>
        <v>700</v>
      </c>
      <c r="G417" s="34">
        <f t="shared" si="37"/>
        <v>2.0741969894512269</v>
      </c>
      <c r="H417" s="727">
        <v>100</v>
      </c>
      <c r="I417" s="34">
        <f t="shared" si="39"/>
        <v>2.0741969894512269</v>
      </c>
      <c r="J417" s="59"/>
      <c r="K417" s="375"/>
      <c r="L417" s="25"/>
    </row>
    <row r="418" spans="1:12">
      <c r="A418" s="25"/>
      <c r="B418" s="25"/>
      <c r="C418" s="29">
        <f>'Programe Budget 2073-74'!C410</f>
        <v>36</v>
      </c>
      <c r="D418" s="404" t="str">
        <f>'Programe Budget 2073-74'!D410</f>
        <v>जिल्ला कृषि विकास कार्यालय, सप्तरी</v>
      </c>
      <c r="E418" s="34">
        <f>'Programe Budget 2073-74'!K410</f>
        <v>450</v>
      </c>
      <c r="F418" s="434">
        <f t="shared" si="36"/>
        <v>450</v>
      </c>
      <c r="G418" s="34">
        <f t="shared" si="37"/>
        <v>1.333412350361503</v>
      </c>
      <c r="H418" s="727">
        <v>53</v>
      </c>
      <c r="I418" s="34">
        <f t="shared" si="39"/>
        <v>0.70670854569159658</v>
      </c>
      <c r="J418" s="59"/>
      <c r="K418" s="375"/>
      <c r="L418" s="25"/>
    </row>
    <row r="419" spans="1:12">
      <c r="A419" s="25"/>
      <c r="B419" s="25"/>
      <c r="C419" s="29">
        <f>'Programe Budget 2073-74'!C411</f>
        <v>37</v>
      </c>
      <c r="D419" s="404" t="str">
        <f>'Programe Budget 2073-74'!D411</f>
        <v>जिल्ला कृषि विकास कार्यालय, भक्तपुर</v>
      </c>
      <c r="E419" s="34">
        <f>'Programe Budget 2073-74'!K411</f>
        <v>400</v>
      </c>
      <c r="F419" s="434">
        <f t="shared" si="36"/>
        <v>400</v>
      </c>
      <c r="G419" s="34">
        <f t="shared" si="37"/>
        <v>1.1852554225435581</v>
      </c>
      <c r="H419" s="727">
        <v>100</v>
      </c>
      <c r="I419" s="34">
        <f t="shared" si="39"/>
        <v>1.1852554225435581</v>
      </c>
      <c r="J419" s="59"/>
      <c r="K419" s="375"/>
      <c r="L419" s="25"/>
    </row>
    <row r="420" spans="1:12">
      <c r="A420" s="25"/>
      <c r="B420" s="25"/>
      <c r="C420" s="29">
        <f>'Programe Budget 2073-74'!C412</f>
        <v>38</v>
      </c>
      <c r="D420" s="404" t="str">
        <f>'Programe Budget 2073-74'!D412</f>
        <v>जिल्ला कृषि विकास कार्यालय, तनहुँ</v>
      </c>
      <c r="E420" s="34">
        <f>'Programe Budget 2073-74'!K412</f>
        <v>600</v>
      </c>
      <c r="F420" s="434">
        <f t="shared" si="36"/>
        <v>600</v>
      </c>
      <c r="G420" s="34">
        <f t="shared" si="37"/>
        <v>1.7778831338153371</v>
      </c>
      <c r="H420" s="727">
        <v>100</v>
      </c>
      <c r="I420" s="34">
        <f t="shared" si="39"/>
        <v>1.7778831338153374</v>
      </c>
      <c r="J420" s="59"/>
      <c r="K420" s="375"/>
      <c r="L420" s="25"/>
    </row>
    <row r="421" spans="1:12">
      <c r="A421" s="25"/>
      <c r="B421" s="25"/>
      <c r="C421" s="29">
        <f>'Programe Budget 2073-74'!C413</f>
        <v>39</v>
      </c>
      <c r="D421" s="404" t="str">
        <f>'Programe Budget 2073-74'!D413</f>
        <v>जिल्ला कृषि विकास कार्यालय, स्याङ्गजा</v>
      </c>
      <c r="E421" s="34">
        <f>'Programe Budget 2073-74'!K413</f>
        <v>600</v>
      </c>
      <c r="F421" s="434">
        <f t="shared" si="36"/>
        <v>600</v>
      </c>
      <c r="G421" s="34">
        <f t="shared" si="37"/>
        <v>1.7778831338153371</v>
      </c>
      <c r="H421" s="727">
        <v>100</v>
      </c>
      <c r="I421" s="34">
        <f>SUM(G421*H421/100)</f>
        <v>1.7778831338153374</v>
      </c>
      <c r="J421" s="59"/>
      <c r="K421" s="375"/>
      <c r="L421" s="25" t="str">
        <f>'Programe Budget 2073-74'!Q413</f>
        <v>का</v>
      </c>
    </row>
    <row r="422" spans="1:12">
      <c r="A422" s="25"/>
      <c r="B422" s="25"/>
      <c r="C422" s="33"/>
      <c r="D422" s="399" t="str">
        <f>'Programe Budget 2073-74'!D414</f>
        <v>कार्यालयहरूको जम्मा</v>
      </c>
      <c r="E422" s="57">
        <f>SUM(E383:E421)</f>
        <v>33748</v>
      </c>
      <c r="F422" s="435">
        <f>SUM(F383:F421)</f>
        <v>33748</v>
      </c>
      <c r="G422" s="57">
        <f>SUM(G383:G421)</f>
        <v>99.999999999999972</v>
      </c>
      <c r="H422" s="727"/>
      <c r="I422" s="57">
        <f>SUM(I383:I421)</f>
        <v>61.197582078938005</v>
      </c>
      <c r="J422" s="57"/>
      <c r="K422" s="218"/>
      <c r="L422" s="25"/>
    </row>
    <row r="423" spans="1:12">
      <c r="A423" s="272"/>
      <c r="B423" s="272"/>
      <c r="C423" s="54"/>
      <c r="D423" s="402" t="s">
        <v>321</v>
      </c>
      <c r="E423" s="57" t="e">
        <f>E692</f>
        <v>#REF!</v>
      </c>
      <c r="F423" s="437">
        <f>F692</f>
        <v>2016521.8999999997</v>
      </c>
      <c r="G423" s="58">
        <f>F422/F423*100</f>
        <v>1.6735746832206486</v>
      </c>
      <c r="H423" s="727"/>
      <c r="I423" s="89">
        <f>I422*G423/100</f>
        <v>1.0241872404162831</v>
      </c>
      <c r="J423" s="58">
        <f>I423</f>
        <v>1.0241872404162831</v>
      </c>
      <c r="K423" s="368"/>
      <c r="L423" s="272"/>
    </row>
    <row r="424" spans="1:12">
      <c r="A424" s="1">
        <f>'Programe Budget 2073-74'!A415</f>
        <v>10</v>
      </c>
      <c r="B424" s="11" t="str">
        <f>'Programe Budget 2073-74'!B415</f>
        <v>312119-3/4</v>
      </c>
      <c r="C424" s="33"/>
      <c r="D424" s="392" t="str">
        <f>'Programe Budget 2073-74'!D415</f>
        <v>कृषि व्यवसाय प्रवर्रधन तथा बजार विकास कार्यक्रम</v>
      </c>
      <c r="E424" s="193"/>
      <c r="F424" s="438"/>
      <c r="G424" s="193"/>
      <c r="H424" s="727"/>
      <c r="I424" s="34"/>
      <c r="J424" s="34"/>
      <c r="K424" s="33"/>
      <c r="L424" s="25" t="str">
        <f>'Programe Budget 2073-74'!Q415</f>
        <v>ना</v>
      </c>
    </row>
    <row r="425" spans="1:12">
      <c r="A425" s="82"/>
      <c r="B425" s="329"/>
      <c r="C425" s="330">
        <f>'Programe Budget 2073-74'!C416</f>
        <v>1</v>
      </c>
      <c r="D425" s="411" t="str">
        <f>'Programe Budget 2073-74'!D416</f>
        <v>कृषि व्यवसाय प्रवर्रधन तथा बजार विकास निर्देशनालय, हरिहरभवन</v>
      </c>
      <c r="E425" s="34">
        <f>'Programe Budget 2073-74'!K416</f>
        <v>19011.3</v>
      </c>
      <c r="F425" s="430">
        <f>E425</f>
        <v>19011.3</v>
      </c>
      <c r="G425" s="30">
        <f>F425/$F$429*100</f>
        <v>41.071058225747912</v>
      </c>
      <c r="H425" s="727">
        <v>90.7</v>
      </c>
      <c r="I425" s="30">
        <f>H425*G425/100</f>
        <v>37.251449810753357</v>
      </c>
      <c r="J425" s="30"/>
      <c r="K425" s="30"/>
      <c r="L425" s="82" t="str">
        <f>'Programe Budget 2073-74'!Q416</f>
        <v>नि</v>
      </c>
    </row>
    <row r="426" spans="1:12">
      <c r="A426" s="25"/>
      <c r="B426" s="11"/>
      <c r="C426" s="29">
        <f>'Programe Budget 2073-74'!C417</f>
        <v>2</v>
      </c>
      <c r="D426" s="412" t="str">
        <f>'Programe Budget 2073-74'!D417</f>
        <v>बजार अनुसन्धान तथा तथ्याङ्क व्यवस्थापन कार्यक्रम, हरिहरभवन</v>
      </c>
      <c r="E426" s="34">
        <f>'Programe Budget 2073-74'!K417</f>
        <v>4706</v>
      </c>
      <c r="F426" s="434">
        <f>E426</f>
        <v>4706</v>
      </c>
      <c r="G426" s="34">
        <f>F426/$F$429*100</f>
        <v>10.166606176872159</v>
      </c>
      <c r="H426" s="727">
        <v>90.39</v>
      </c>
      <c r="I426" s="34">
        <f>H426*G426/100</f>
        <v>9.1895953232747445</v>
      </c>
      <c r="J426" s="34"/>
      <c r="K426" s="34"/>
      <c r="L426" s="25" t="str">
        <f>'Programe Budget 2073-74'!Q417</f>
        <v>नि</v>
      </c>
    </row>
    <row r="427" spans="1:12">
      <c r="A427" s="25"/>
      <c r="B427" s="9"/>
      <c r="C427" s="29">
        <f>'Programe Budget 2073-74'!C418</f>
        <v>3</v>
      </c>
      <c r="D427" s="412" t="str">
        <f>'Programe Budget 2073-74'!D418</f>
        <v>कृषि व्यवसाय प्रवर्रधन कार्यक्रम, हरिहरभवन</v>
      </c>
      <c r="E427" s="34">
        <f>'Programe Budget 2073-74'!K418</f>
        <v>5461.5</v>
      </c>
      <c r="F427" s="434">
        <f>E427</f>
        <v>5461.5</v>
      </c>
      <c r="G427" s="34">
        <f>F427/$F$429*100</f>
        <v>11.798750453673458</v>
      </c>
      <c r="H427" s="727">
        <v>95.6</v>
      </c>
      <c r="I427" s="34">
        <f>H427*G427/100</f>
        <v>11.279605433711824</v>
      </c>
      <c r="J427" s="34"/>
      <c r="K427" s="308"/>
      <c r="L427" s="25" t="str">
        <f>'Programe Budget 2073-74'!Q418</f>
        <v>नि</v>
      </c>
    </row>
    <row r="428" spans="1:12">
      <c r="A428" s="25"/>
      <c r="B428" s="9"/>
      <c r="C428" s="29">
        <f>'Programe Budget 2073-74'!C419</f>
        <v>4</v>
      </c>
      <c r="D428" s="412" t="str">
        <f>'Programe Budget 2073-74'!D419</f>
        <v>कृषि वस्तु निर्यात प्रवर्रधन कार्यक्रम, हरिहरभवन</v>
      </c>
      <c r="E428" s="34">
        <f>'Programe Budget 2073-74'!K419</f>
        <v>17110</v>
      </c>
      <c r="F428" s="434">
        <f>E428</f>
        <v>17110</v>
      </c>
      <c r="G428" s="34">
        <f>F428/$F$429*100</f>
        <v>36.963585143706467</v>
      </c>
      <c r="H428" s="727">
        <v>31.36</v>
      </c>
      <c r="I428" s="34">
        <f>H428*G428/100</f>
        <v>11.591780301066349</v>
      </c>
      <c r="J428" s="34"/>
      <c r="K428" s="34"/>
      <c r="L428" s="25" t="str">
        <f>'Programe Budget 2073-74'!Q419</f>
        <v>नि</v>
      </c>
    </row>
    <row r="429" spans="1:12">
      <c r="A429" s="25"/>
      <c r="B429" s="25"/>
      <c r="C429" s="33"/>
      <c r="D429" s="413" t="str">
        <f>'Programe Budget 2073-74'!D420</f>
        <v xml:space="preserve"> कार्यालयहरूको जम्मा</v>
      </c>
      <c r="E429" s="57">
        <f>SUM(E425:E428)</f>
        <v>46288.800000000003</v>
      </c>
      <c r="F429" s="435">
        <f>SUM(F425:F428)</f>
        <v>46288.800000000003</v>
      </c>
      <c r="G429" s="57">
        <f>SUM(G425:G428)</f>
        <v>100</v>
      </c>
      <c r="H429" s="727"/>
      <c r="I429" s="57">
        <f>SUM(I425:I428)</f>
        <v>69.312430868806274</v>
      </c>
      <c r="J429" s="57"/>
      <c r="K429" s="218"/>
      <c r="L429" s="25"/>
    </row>
    <row r="430" spans="1:12">
      <c r="A430" s="272"/>
      <c r="B430" s="272"/>
      <c r="C430" s="54"/>
      <c r="D430" s="402" t="s">
        <v>321</v>
      </c>
      <c r="E430" s="57" t="e">
        <f>E692</f>
        <v>#REF!</v>
      </c>
      <c r="F430" s="437">
        <f>F692</f>
        <v>2016521.8999999997</v>
      </c>
      <c r="G430" s="58">
        <f>F429/F430*100</f>
        <v>2.2954771778079879</v>
      </c>
      <c r="H430" s="727"/>
      <c r="I430" s="89">
        <f>I429*G430/100</f>
        <v>1.591051031977387</v>
      </c>
      <c r="J430" s="89">
        <f>I430</f>
        <v>1.591051031977387</v>
      </c>
      <c r="K430" s="89"/>
      <c r="L430" s="272"/>
    </row>
    <row r="431" spans="1:12">
      <c r="A431" s="1">
        <f>'Programe Budget 2073-74'!A421</f>
        <v>11</v>
      </c>
      <c r="B431" s="11" t="str">
        <f>'Programe Budget 2073-74'!B421</f>
        <v>312120-3/4</v>
      </c>
      <c r="C431" s="33"/>
      <c r="D431" s="392" t="str">
        <f>'Programe Budget 2073-74'!D421</f>
        <v>सहकारी खेती, साना सिंचाई तथा मल वीउ ढुवानी कार्यक्रम कृषिर् इन्जिनियरिङ्ग समेत)</v>
      </c>
      <c r="E431" s="34"/>
      <c r="F431" s="434"/>
      <c r="G431" s="34"/>
      <c r="H431" s="727"/>
      <c r="I431" s="34"/>
      <c r="J431" s="34"/>
      <c r="K431" s="218"/>
      <c r="L431" s="25" t="str">
        <f>'Programe Budget 2073-74'!Q421</f>
        <v>ना</v>
      </c>
    </row>
    <row r="432" spans="1:12">
      <c r="A432" s="145"/>
      <c r="B432" s="333"/>
      <c r="C432" s="31">
        <f>'Programe Budget 2073-74'!C422</f>
        <v>1</v>
      </c>
      <c r="D432" s="414" t="str">
        <f>'Programe Budget 2073-74'!D422</f>
        <v>कृषिर् इन्जिनियरिङ्ग निर्देशनालय, हरिहरभवन</v>
      </c>
      <c r="E432" s="34">
        <f>'Programe Budget 2073-74'!K422</f>
        <v>184874</v>
      </c>
      <c r="F432" s="430">
        <f t="shared" ref="F432:F495" si="40">E432</f>
        <v>184874</v>
      </c>
      <c r="G432" s="30">
        <f>F432/$F$515*100</f>
        <v>51.776645196921756</v>
      </c>
      <c r="H432" s="727">
        <v>25.71</v>
      </c>
      <c r="I432" s="30">
        <f>SUM(G432*H432/100)</f>
        <v>13.311775480128583</v>
      </c>
      <c r="J432" s="30"/>
      <c r="K432" s="367"/>
      <c r="L432" s="82" t="str">
        <f>'Programe Budget 2073-74'!Q422</f>
        <v>नि</v>
      </c>
    </row>
    <row r="433" spans="1:12">
      <c r="A433" s="1"/>
      <c r="B433" s="11"/>
      <c r="C433" s="33"/>
      <c r="D433" s="415" t="str">
        <f>'Programe Budget 2073-74'!D423</f>
        <v>७५ जि.कृ.वि.का., कृषि प्रसार निर्देशनालय समेत</v>
      </c>
      <c r="E433" s="34"/>
      <c r="F433" s="434"/>
      <c r="G433" s="30"/>
      <c r="H433" s="727"/>
      <c r="I433" s="30"/>
      <c r="J433" s="34"/>
      <c r="K433" s="218"/>
      <c r="L433" s="25">
        <f>'Programe Budget 2073-74'!Q423</f>
        <v>0</v>
      </c>
    </row>
    <row r="434" spans="1:12">
      <c r="A434" s="25"/>
      <c r="B434" s="11"/>
      <c r="C434" s="33">
        <f>'Programe Budget 2073-74'!C424</f>
        <v>2</v>
      </c>
      <c r="D434" s="416" t="str">
        <f>'Programe Budget 2073-74'!D424</f>
        <v>कृषि प्रसार निर्देशनालय, हरिहरभवन</v>
      </c>
      <c r="E434" s="34">
        <f>'Programe Budget 2073-74'!K424</f>
        <v>915</v>
      </c>
      <c r="F434" s="434">
        <f t="shared" si="40"/>
        <v>915</v>
      </c>
      <c r="G434" s="34">
        <f t="shared" ref="G434:G497" si="41">F434/$F$515*100</f>
        <v>0.25625902157784985</v>
      </c>
      <c r="H434" s="727">
        <v>78.900000000000006</v>
      </c>
      <c r="I434" s="34">
        <f>SUM(G434*H434/100)</f>
        <v>0.20218836802492354</v>
      </c>
      <c r="J434" s="34"/>
      <c r="K434" s="218"/>
      <c r="L434" s="25" t="str">
        <f>'Programe Budget 2073-74'!Q424</f>
        <v>नि</v>
      </c>
    </row>
    <row r="435" spans="1:12">
      <c r="A435" s="25"/>
      <c r="B435" s="11"/>
      <c r="C435" s="33">
        <f>'Programe Budget 2073-74'!C425</f>
        <v>3</v>
      </c>
      <c r="D435" s="416" t="str">
        <f>'Programe Budget 2073-74'!D425</f>
        <v>क्षेत्रीय कृषि निर्देशनालय, बिराटनगर</v>
      </c>
      <c r="E435" s="34">
        <f>'Programe Budget 2073-74'!K425</f>
        <v>50</v>
      </c>
      <c r="F435" s="434">
        <f t="shared" si="40"/>
        <v>50</v>
      </c>
      <c r="G435" s="34">
        <f t="shared" si="41"/>
        <v>1.4003225222833324E-2</v>
      </c>
      <c r="H435" s="727">
        <v>75</v>
      </c>
      <c r="I435" s="34">
        <f t="shared" ref="I435:I498" si="42">SUM(G435*H435/100)</f>
        <v>1.0502418917124993E-2</v>
      </c>
      <c r="J435" s="34"/>
      <c r="K435" s="218"/>
      <c r="L435" s="25" t="str">
        <f>'Programe Budget 2073-74'!Q425</f>
        <v>वि</v>
      </c>
    </row>
    <row r="436" spans="1:12">
      <c r="A436" s="25"/>
      <c r="B436" s="25"/>
      <c r="C436" s="33">
        <f>'Programe Budget 2073-74'!C426</f>
        <v>4</v>
      </c>
      <c r="D436" s="416" t="str">
        <f>'Programe Budget 2073-74'!D426</f>
        <v>क्षेत्रीय कृषि निर्देशनालय, हरिहरभवन</v>
      </c>
      <c r="E436" s="34">
        <f>'Programe Budget 2073-74'!K426</f>
        <v>50</v>
      </c>
      <c r="F436" s="434">
        <f t="shared" si="40"/>
        <v>50</v>
      </c>
      <c r="G436" s="34">
        <f t="shared" si="41"/>
        <v>1.4003225222833324E-2</v>
      </c>
      <c r="H436" s="727">
        <v>100</v>
      </c>
      <c r="I436" s="34">
        <f t="shared" si="42"/>
        <v>1.4003225222833324E-2</v>
      </c>
      <c r="J436" s="34"/>
      <c r="K436" s="218"/>
      <c r="L436" s="25" t="str">
        <f>'Programe Budget 2073-74'!Q426</f>
        <v>का</v>
      </c>
    </row>
    <row r="437" spans="1:12">
      <c r="A437" s="272"/>
      <c r="B437" s="272"/>
      <c r="C437" s="54">
        <f>'Programe Budget 2073-74'!C427</f>
        <v>5</v>
      </c>
      <c r="D437" s="417" t="str">
        <f>'Programe Budget 2073-74'!D427</f>
        <v>क्षेत्रीय कृषि निर्देशनालय, पोखरा</v>
      </c>
      <c r="E437" s="34">
        <f>'Programe Budget 2073-74'!K427</f>
        <v>50</v>
      </c>
      <c r="F437" s="436">
        <f t="shared" si="40"/>
        <v>50</v>
      </c>
      <c r="G437" s="88">
        <f t="shared" si="41"/>
        <v>1.4003225222833324E-2</v>
      </c>
      <c r="H437" s="727">
        <v>100</v>
      </c>
      <c r="I437" s="88">
        <f t="shared" si="42"/>
        <v>1.4003225222833324E-2</v>
      </c>
      <c r="J437" s="88"/>
      <c r="K437" s="368"/>
      <c r="L437" s="272" t="str">
        <f>'Programe Budget 2073-74'!Q427</f>
        <v>प</v>
      </c>
    </row>
    <row r="438" spans="1:12">
      <c r="A438" s="25"/>
      <c r="B438" s="25"/>
      <c r="C438" s="33">
        <f>'Programe Budget 2073-74'!C428</f>
        <v>6</v>
      </c>
      <c r="D438" s="416" t="str">
        <f>'Programe Budget 2073-74'!D428</f>
        <v>क्षेत्रीय कृषि निर्देशनालय, सुर्खेत</v>
      </c>
      <c r="E438" s="34">
        <f>'Programe Budget 2073-74'!K428</f>
        <v>50</v>
      </c>
      <c r="F438" s="434">
        <f t="shared" si="40"/>
        <v>50</v>
      </c>
      <c r="G438" s="34">
        <f t="shared" si="41"/>
        <v>1.4003225222833324E-2</v>
      </c>
      <c r="H438" s="727">
        <v>100</v>
      </c>
      <c r="I438" s="34">
        <f t="shared" si="42"/>
        <v>1.4003225222833324E-2</v>
      </c>
      <c r="J438" s="34"/>
      <c r="K438" s="218"/>
      <c r="L438" s="25" t="str">
        <f>'Programe Budget 2073-74'!Q428</f>
        <v>सु</v>
      </c>
    </row>
    <row r="439" spans="1:12" ht="25.5" customHeight="1">
      <c r="A439" s="82"/>
      <c r="B439" s="82"/>
      <c r="C439" s="31">
        <f>'Programe Budget 2073-74'!C429</f>
        <v>7</v>
      </c>
      <c r="D439" s="414" t="str">
        <f>'Programe Budget 2073-74'!D429</f>
        <v>क्षेत्रीय कृषि निर्देशनालय, दिपायल</v>
      </c>
      <c r="E439" s="34">
        <f>'Programe Budget 2073-74'!K429</f>
        <v>50</v>
      </c>
      <c r="F439" s="430">
        <f t="shared" si="40"/>
        <v>50</v>
      </c>
      <c r="G439" s="30">
        <f t="shared" si="41"/>
        <v>1.4003225222833324E-2</v>
      </c>
      <c r="H439" s="727">
        <v>100</v>
      </c>
      <c r="I439" s="30">
        <f t="shared" si="42"/>
        <v>1.4003225222833324E-2</v>
      </c>
      <c r="J439" s="30"/>
      <c r="K439" s="367"/>
      <c r="L439" s="82" t="str">
        <f>'Programe Budget 2073-74'!Q429</f>
        <v>दि</v>
      </c>
    </row>
    <row r="440" spans="1:12">
      <c r="A440" s="25"/>
      <c r="B440" s="25"/>
      <c r="C440" s="33">
        <f>'Programe Budget 2073-74'!C430</f>
        <v>8</v>
      </c>
      <c r="D440" s="416" t="str">
        <f>'Programe Budget 2073-74'!D430</f>
        <v>जिल्ला कृषि विकास कार्यालय, ताप्लेजुङ्ग</v>
      </c>
      <c r="E440" s="34">
        <f>'Programe Budget 2073-74'!K430</f>
        <v>925</v>
      </c>
      <c r="F440" s="434">
        <f t="shared" si="40"/>
        <v>925</v>
      </c>
      <c r="G440" s="34">
        <f t="shared" si="41"/>
        <v>0.25905966662241647</v>
      </c>
      <c r="H440" s="727">
        <v>2.59</v>
      </c>
      <c r="I440" s="34">
        <f t="shared" si="42"/>
        <v>6.7096453655205871E-3</v>
      </c>
      <c r="J440" s="34"/>
      <c r="K440" s="218"/>
      <c r="L440" s="25" t="str">
        <f>'Programe Budget 2073-74'!Q430</f>
        <v>वि</v>
      </c>
    </row>
    <row r="441" spans="1:12">
      <c r="A441" s="25"/>
      <c r="B441" s="25"/>
      <c r="C441" s="33">
        <f>'Programe Budget 2073-74'!C431</f>
        <v>9</v>
      </c>
      <c r="D441" s="416" t="str">
        <f>'Programe Budget 2073-74'!D431</f>
        <v>जिल्ला कृषि विकास कार्यालय, पाँचथर</v>
      </c>
      <c r="E441" s="34">
        <f>'Programe Budget 2073-74'!K431</f>
        <v>1885</v>
      </c>
      <c r="F441" s="434">
        <f t="shared" si="40"/>
        <v>1885</v>
      </c>
      <c r="G441" s="34">
        <f t="shared" si="41"/>
        <v>0.52792159090081636</v>
      </c>
      <c r="H441" s="727">
        <v>100</v>
      </c>
      <c r="I441" s="34">
        <f t="shared" si="42"/>
        <v>0.52792159090081636</v>
      </c>
      <c r="J441" s="34"/>
      <c r="K441" s="218"/>
      <c r="L441" s="25" t="str">
        <f>'Programe Budget 2073-74'!Q431</f>
        <v>वि</v>
      </c>
    </row>
    <row r="442" spans="1:12">
      <c r="A442" s="25"/>
      <c r="B442" s="25"/>
      <c r="C442" s="33">
        <f>'Programe Budget 2073-74'!C432</f>
        <v>10</v>
      </c>
      <c r="D442" s="416" t="str">
        <f>'Programe Budget 2073-74'!D432</f>
        <v>जिल्ला कृषि विकास कार्यालयर्, इलाम</v>
      </c>
      <c r="E442" s="34">
        <f>'Programe Budget 2073-74'!K432</f>
        <v>2875</v>
      </c>
      <c r="F442" s="434">
        <f t="shared" si="40"/>
        <v>2875</v>
      </c>
      <c r="G442" s="34">
        <f t="shared" si="41"/>
        <v>0.80518545031291611</v>
      </c>
      <c r="H442" s="727">
        <v>100</v>
      </c>
      <c r="I442" s="34">
        <f t="shared" si="42"/>
        <v>0.80518545031291611</v>
      </c>
      <c r="J442" s="34"/>
      <c r="K442" s="218"/>
      <c r="L442" s="25" t="str">
        <f>'Programe Budget 2073-74'!Q432</f>
        <v>वि</v>
      </c>
    </row>
    <row r="443" spans="1:12">
      <c r="A443" s="25"/>
      <c r="B443" s="25"/>
      <c r="C443" s="33">
        <f>'Programe Budget 2073-74'!C433</f>
        <v>11</v>
      </c>
      <c r="D443" s="416" t="str">
        <f>'Programe Budget 2073-74'!D433</f>
        <v>जिल्ला कृषि विकास कार्यालय, झापा</v>
      </c>
      <c r="E443" s="34">
        <f>'Programe Budget 2073-74'!K433</f>
        <v>1975</v>
      </c>
      <c r="F443" s="434">
        <f t="shared" si="40"/>
        <v>1975</v>
      </c>
      <c r="G443" s="34">
        <f t="shared" si="41"/>
        <v>0.55312739630191632</v>
      </c>
      <c r="H443" s="727">
        <v>100</v>
      </c>
      <c r="I443" s="34">
        <f t="shared" si="42"/>
        <v>0.55312739630191632</v>
      </c>
      <c r="J443" s="34"/>
      <c r="K443" s="218"/>
      <c r="L443" s="25" t="str">
        <f>'Programe Budget 2073-74'!Q433</f>
        <v>वि</v>
      </c>
    </row>
    <row r="444" spans="1:12">
      <c r="A444" s="25"/>
      <c r="B444" s="25"/>
      <c r="C444" s="33">
        <f>'Programe Budget 2073-74'!C434</f>
        <v>12</v>
      </c>
      <c r="D444" s="416" t="str">
        <f>'Programe Budget 2073-74'!D434</f>
        <v>जिल्ला कृषि विकास कार्यालय, संखुवासभा</v>
      </c>
      <c r="E444" s="34">
        <f>'Programe Budget 2073-74'!K434</f>
        <v>925</v>
      </c>
      <c r="F444" s="434">
        <f t="shared" si="40"/>
        <v>925</v>
      </c>
      <c r="G444" s="34">
        <f t="shared" si="41"/>
        <v>0.25905966662241647</v>
      </c>
      <c r="H444" s="727">
        <v>80.400000000000006</v>
      </c>
      <c r="I444" s="34">
        <f t="shared" si="42"/>
        <v>0.20828397196442286</v>
      </c>
      <c r="J444" s="34"/>
      <c r="K444" s="218"/>
      <c r="L444" s="25" t="str">
        <f>'Programe Budget 2073-74'!Q434</f>
        <v>वि</v>
      </c>
    </row>
    <row r="445" spans="1:12">
      <c r="A445" s="18"/>
      <c r="B445" s="18"/>
      <c r="C445" s="33">
        <f>'Programe Budget 2073-74'!C435</f>
        <v>13</v>
      </c>
      <c r="D445" s="416" t="str">
        <f>'Programe Budget 2073-74'!D435</f>
        <v>जिल्ला कृषि विकास कार्यालय, तेह्रथुम</v>
      </c>
      <c r="E445" s="34">
        <f>'Programe Budget 2073-74'!K435</f>
        <v>2425</v>
      </c>
      <c r="F445" s="434">
        <f t="shared" si="40"/>
        <v>2425</v>
      </c>
      <c r="G445" s="34">
        <f t="shared" si="41"/>
        <v>0.67915642330741621</v>
      </c>
      <c r="H445" s="727">
        <v>23.86</v>
      </c>
      <c r="I445" s="34">
        <f t="shared" si="42"/>
        <v>0.1620467226011495</v>
      </c>
      <c r="J445" s="34"/>
      <c r="K445" s="218"/>
      <c r="L445" s="25" t="str">
        <f>'Programe Budget 2073-74'!Q435</f>
        <v>वि</v>
      </c>
    </row>
    <row r="446" spans="1:12">
      <c r="A446" s="18"/>
      <c r="B446" s="18"/>
      <c r="C446" s="33">
        <f>'Programe Budget 2073-74'!C436</f>
        <v>14</v>
      </c>
      <c r="D446" s="416" t="str">
        <f>'Programe Budget 2073-74'!D436</f>
        <v>जिल्ला कृषि विकास कार्यालय, भोजपुर</v>
      </c>
      <c r="E446" s="34">
        <f>'Programe Budget 2073-74'!K436</f>
        <v>5126.8</v>
      </c>
      <c r="F446" s="434">
        <f t="shared" si="40"/>
        <v>5126.8</v>
      </c>
      <c r="G446" s="34">
        <f t="shared" si="41"/>
        <v>1.4358347014484378</v>
      </c>
      <c r="H446" s="727">
        <v>80.400000000000006</v>
      </c>
      <c r="I446" s="34">
        <f t="shared" si="42"/>
        <v>1.1544110999645441</v>
      </c>
      <c r="J446" s="34"/>
      <c r="K446" s="218"/>
      <c r="L446" s="25" t="str">
        <f>'Programe Budget 2073-74'!Q436</f>
        <v>वि</v>
      </c>
    </row>
    <row r="447" spans="1:12">
      <c r="A447" s="18"/>
      <c r="B447" s="18"/>
      <c r="C447" s="33">
        <f>'Programe Budget 2073-74'!C437</f>
        <v>15</v>
      </c>
      <c r="D447" s="416" t="str">
        <f>'Programe Budget 2073-74'!D437</f>
        <v>जिल्ला कृषि विकास कार्यालय, धनकुटा</v>
      </c>
      <c r="E447" s="34">
        <f>'Programe Budget 2073-74'!K437</f>
        <v>2425</v>
      </c>
      <c r="F447" s="434">
        <f t="shared" si="40"/>
        <v>2425</v>
      </c>
      <c r="G447" s="34">
        <f t="shared" si="41"/>
        <v>0.67915642330741621</v>
      </c>
      <c r="H447" s="727">
        <v>0.2</v>
      </c>
      <c r="I447" s="34">
        <f t="shared" si="42"/>
        <v>1.3583128466148325E-3</v>
      </c>
      <c r="J447" s="34"/>
      <c r="K447" s="218"/>
      <c r="L447" s="25" t="str">
        <f>'Programe Budget 2073-74'!Q437</f>
        <v>वि</v>
      </c>
    </row>
    <row r="448" spans="1:12">
      <c r="A448" s="18"/>
      <c r="B448" s="18"/>
      <c r="C448" s="33">
        <f>'Programe Budget 2073-74'!C438</f>
        <v>16</v>
      </c>
      <c r="D448" s="416" t="str">
        <f>'Programe Budget 2073-74'!D438</f>
        <v>जिल्ला कृषि विकास कार्यालय, सुनसरी</v>
      </c>
      <c r="E448" s="34">
        <f>'Programe Budget 2073-74'!K438</f>
        <v>1975</v>
      </c>
      <c r="F448" s="434">
        <f t="shared" si="40"/>
        <v>1975</v>
      </c>
      <c r="G448" s="34">
        <f t="shared" si="41"/>
        <v>0.55312739630191632</v>
      </c>
      <c r="H448" s="727">
        <v>2.79</v>
      </c>
      <c r="I448" s="34">
        <f t="shared" si="42"/>
        <v>1.5432254356823464E-2</v>
      </c>
      <c r="J448" s="34"/>
      <c r="K448" s="218"/>
      <c r="L448" s="25" t="str">
        <f>'Programe Budget 2073-74'!Q438</f>
        <v>वि</v>
      </c>
    </row>
    <row r="449" spans="1:12">
      <c r="A449" s="18"/>
      <c r="B449" s="18"/>
      <c r="C449" s="33">
        <f>'Programe Budget 2073-74'!C439</f>
        <v>17</v>
      </c>
      <c r="D449" s="416" t="str">
        <f>'Programe Budget 2073-74'!D439</f>
        <v>जिल्ला कृषि विकास कार्यालय, मोरङ्ग</v>
      </c>
      <c r="E449" s="34">
        <f>'Programe Budget 2073-74'!K439</f>
        <v>1975</v>
      </c>
      <c r="F449" s="434">
        <f t="shared" si="40"/>
        <v>1975</v>
      </c>
      <c r="G449" s="34">
        <f t="shared" si="41"/>
        <v>0.55312739630191632</v>
      </c>
      <c r="H449" s="727">
        <v>100</v>
      </c>
      <c r="I449" s="34">
        <f t="shared" si="42"/>
        <v>0.55312739630191632</v>
      </c>
      <c r="J449" s="34"/>
      <c r="K449" s="218"/>
      <c r="L449" s="25" t="str">
        <f>'Programe Budget 2073-74'!Q439</f>
        <v>वि</v>
      </c>
    </row>
    <row r="450" spans="1:12">
      <c r="A450" s="18"/>
      <c r="B450" s="18"/>
      <c r="C450" s="33">
        <f>'Programe Budget 2073-74'!C440</f>
        <v>18</v>
      </c>
      <c r="D450" s="416" t="str">
        <f>'Programe Budget 2073-74'!D440</f>
        <v>जिल्ला कृषि विकास कार्यालय, सोलुखुम्बु</v>
      </c>
      <c r="E450" s="34">
        <f>'Programe Budget 2073-74'!K440</f>
        <v>925</v>
      </c>
      <c r="F450" s="434">
        <f t="shared" si="40"/>
        <v>925</v>
      </c>
      <c r="G450" s="34">
        <f t="shared" si="41"/>
        <v>0.25905966662241647</v>
      </c>
      <c r="H450" s="727">
        <v>0</v>
      </c>
      <c r="I450" s="34">
        <f t="shared" si="42"/>
        <v>0</v>
      </c>
      <c r="J450" s="34"/>
      <c r="K450" s="218"/>
      <c r="L450" s="25" t="str">
        <f>'Programe Budget 2073-74'!Q440</f>
        <v>वि</v>
      </c>
    </row>
    <row r="451" spans="1:12">
      <c r="A451" s="18"/>
      <c r="B451" s="18"/>
      <c r="C451" s="33">
        <f>'Programe Budget 2073-74'!C441</f>
        <v>19</v>
      </c>
      <c r="D451" s="416" t="str">
        <f>'Programe Budget 2073-74'!D441</f>
        <v>जिल्ला कृषि विकास कार्यालय, ओखलढुङ्गा</v>
      </c>
      <c r="E451" s="34">
        <f>'Programe Budget 2073-74'!K441</f>
        <v>2450</v>
      </c>
      <c r="F451" s="434">
        <f t="shared" si="40"/>
        <v>2450</v>
      </c>
      <c r="G451" s="34">
        <f t="shared" si="41"/>
        <v>0.68615803591883284</v>
      </c>
      <c r="H451" s="727">
        <v>1.96</v>
      </c>
      <c r="I451" s="34">
        <f t="shared" si="42"/>
        <v>1.3448697504009123E-2</v>
      </c>
      <c r="J451" s="34"/>
      <c r="K451" s="218"/>
      <c r="L451" s="25" t="str">
        <f>'Programe Budget 2073-74'!Q441</f>
        <v>वि</v>
      </c>
    </row>
    <row r="452" spans="1:12">
      <c r="A452" s="18"/>
      <c r="B452" s="18"/>
      <c r="C452" s="33">
        <f>'Programe Budget 2073-74'!C442</f>
        <v>20</v>
      </c>
      <c r="D452" s="416" t="str">
        <f>'Programe Budget 2073-74'!D442</f>
        <v>जिल्ला कृषि विकास कार्यालय, खोटाङ्ग</v>
      </c>
      <c r="E452" s="34">
        <f>'Programe Budget 2073-74'!K442</f>
        <v>11545</v>
      </c>
      <c r="F452" s="434">
        <f t="shared" si="40"/>
        <v>11545</v>
      </c>
      <c r="G452" s="34">
        <f t="shared" si="41"/>
        <v>3.2333447039522145</v>
      </c>
      <c r="H452" s="727">
        <v>66.94</v>
      </c>
      <c r="I452" s="34">
        <f t="shared" si="42"/>
        <v>2.1644009448256121</v>
      </c>
      <c r="J452" s="34"/>
      <c r="K452" s="218"/>
      <c r="L452" s="25" t="str">
        <f>'Programe Budget 2073-74'!Q442</f>
        <v>वि</v>
      </c>
    </row>
    <row r="453" spans="1:12">
      <c r="A453" s="18"/>
      <c r="B453" s="18"/>
      <c r="C453" s="33">
        <f>'Programe Budget 2073-74'!C443</f>
        <v>21</v>
      </c>
      <c r="D453" s="416" t="str">
        <f>'Programe Budget 2073-74'!D443</f>
        <v>जिल्ला कृषि विकास कार्यालय, उदयपुर</v>
      </c>
      <c r="E453" s="34">
        <f>'Programe Budget 2073-74'!K443</f>
        <v>2575</v>
      </c>
      <c r="F453" s="434">
        <f t="shared" si="40"/>
        <v>2575</v>
      </c>
      <c r="G453" s="34">
        <f t="shared" si="41"/>
        <v>0.72116609897591621</v>
      </c>
      <c r="H453" s="727">
        <v>99.98</v>
      </c>
      <c r="I453" s="34">
        <f t="shared" si="42"/>
        <v>0.72102186575612104</v>
      </c>
      <c r="J453" s="34"/>
      <c r="K453" s="218"/>
      <c r="L453" s="25" t="str">
        <f>'Programe Budget 2073-74'!Q443</f>
        <v>वि</v>
      </c>
    </row>
    <row r="454" spans="1:12">
      <c r="A454" s="18"/>
      <c r="B454" s="18"/>
      <c r="C454" s="33">
        <f>'Programe Budget 2073-74'!C444</f>
        <v>22</v>
      </c>
      <c r="D454" s="416" t="str">
        <f>'Programe Budget 2073-74'!D444</f>
        <v>जिल्ला कृषि विकास कार्यालय, सिराहा</v>
      </c>
      <c r="E454" s="34">
        <f>'Programe Budget 2073-74'!K444</f>
        <v>1930</v>
      </c>
      <c r="F454" s="434">
        <f t="shared" si="40"/>
        <v>1930</v>
      </c>
      <c r="G454" s="34">
        <f t="shared" si="41"/>
        <v>0.54052449360136634</v>
      </c>
      <c r="H454" s="727">
        <v>0</v>
      </c>
      <c r="I454" s="34">
        <f t="shared" si="42"/>
        <v>0</v>
      </c>
      <c r="J454" s="34"/>
      <c r="K454" s="218"/>
      <c r="L454" s="25" t="str">
        <f>'Programe Budget 2073-74'!Q444</f>
        <v>वि</v>
      </c>
    </row>
    <row r="455" spans="1:12">
      <c r="A455" s="18"/>
      <c r="B455" s="18"/>
      <c r="C455" s="33">
        <f>'Programe Budget 2073-74'!C445</f>
        <v>23</v>
      </c>
      <c r="D455" s="416" t="str">
        <f>'Programe Budget 2073-74'!D445</f>
        <v>जिल्ला कृषि विकास कार्यालय, सप्तरी</v>
      </c>
      <c r="E455" s="34">
        <f>'Programe Budget 2073-74'!K445</f>
        <v>1975</v>
      </c>
      <c r="F455" s="434">
        <f t="shared" si="40"/>
        <v>1975</v>
      </c>
      <c r="G455" s="34">
        <f t="shared" si="41"/>
        <v>0.55312739630191632</v>
      </c>
      <c r="H455" s="727">
        <v>0.75</v>
      </c>
      <c r="I455" s="34">
        <f t="shared" si="42"/>
        <v>4.1484554722643723E-3</v>
      </c>
      <c r="J455" s="34"/>
      <c r="K455" s="218"/>
      <c r="L455" s="25" t="str">
        <f>'Programe Budget 2073-74'!Q445</f>
        <v>वि</v>
      </c>
    </row>
    <row r="456" spans="1:12">
      <c r="A456" s="18"/>
      <c r="B456" s="18"/>
      <c r="C456" s="33">
        <f>'Programe Budget 2073-74'!C446</f>
        <v>24</v>
      </c>
      <c r="D456" s="416" t="str">
        <f>'Programe Budget 2073-74'!D446</f>
        <v>जिल्ला कृषि विकास कार्यालय, दोलखा</v>
      </c>
      <c r="E456" s="34">
        <f>'Programe Budget 2073-74'!K446</f>
        <v>2725</v>
      </c>
      <c r="F456" s="434">
        <f t="shared" si="40"/>
        <v>2725</v>
      </c>
      <c r="G456" s="34">
        <f t="shared" si="41"/>
        <v>0.76317577464441611</v>
      </c>
      <c r="H456" s="727">
        <v>1.83</v>
      </c>
      <c r="I456" s="34">
        <f t="shared" si="42"/>
        <v>1.3966116675992814E-2</v>
      </c>
      <c r="J456" s="34"/>
      <c r="K456" s="218"/>
      <c r="L456" s="25" t="str">
        <f>'Programe Budget 2073-74'!Q446</f>
        <v>का</v>
      </c>
    </row>
    <row r="457" spans="1:12">
      <c r="A457" s="25"/>
      <c r="B457" s="25"/>
      <c r="C457" s="33">
        <f>'Programe Budget 2073-74'!C447</f>
        <v>25</v>
      </c>
      <c r="D457" s="416" t="str">
        <f>'Programe Budget 2073-74'!D447</f>
        <v>जिल्ला कृषि विकास कार्यालय, रामेछाप</v>
      </c>
      <c r="E457" s="34">
        <f>'Programe Budget 2073-74'!K447</f>
        <v>4225</v>
      </c>
      <c r="F457" s="434">
        <f t="shared" si="40"/>
        <v>4225</v>
      </c>
      <c r="G457" s="34">
        <f t="shared" si="41"/>
        <v>1.1832725313294159</v>
      </c>
      <c r="H457" s="727">
        <v>100</v>
      </c>
      <c r="I457" s="34">
        <f t="shared" si="42"/>
        <v>1.1832725313294159</v>
      </c>
      <c r="J457" s="34"/>
      <c r="K457" s="218"/>
      <c r="L457" s="25" t="str">
        <f>'Programe Budget 2073-74'!Q447</f>
        <v>का</v>
      </c>
    </row>
    <row r="458" spans="1:12">
      <c r="A458" s="25"/>
      <c r="B458" s="25"/>
      <c r="C458" s="33">
        <f>'Programe Budget 2073-74'!C448</f>
        <v>26</v>
      </c>
      <c r="D458" s="416" t="str">
        <f>'Programe Budget 2073-74'!D448</f>
        <v>जिल्ला कृषि विकास कार्यालय, सिन्धुली</v>
      </c>
      <c r="E458" s="34">
        <f>'Programe Budget 2073-74'!K448</f>
        <v>3175</v>
      </c>
      <c r="F458" s="434">
        <f t="shared" si="40"/>
        <v>3175</v>
      </c>
      <c r="G458" s="34">
        <f t="shared" si="41"/>
        <v>0.88920480164991611</v>
      </c>
      <c r="H458" s="727">
        <v>100</v>
      </c>
      <c r="I458" s="34">
        <f t="shared" si="42"/>
        <v>0.88920480164991611</v>
      </c>
      <c r="J458" s="34"/>
      <c r="K458" s="218"/>
      <c r="L458" s="25" t="str">
        <f>'Programe Budget 2073-74'!Q448</f>
        <v>का</v>
      </c>
    </row>
    <row r="459" spans="1:12">
      <c r="A459" s="25"/>
      <c r="B459" s="25"/>
      <c r="C459" s="33">
        <f>'Programe Budget 2073-74'!C449</f>
        <v>27</v>
      </c>
      <c r="D459" s="416" t="str">
        <f>'Programe Budget 2073-74'!D449</f>
        <v>जिल्ला कृषि विकास कार्यालय, धनुषा</v>
      </c>
      <c r="E459" s="34">
        <f>'Programe Budget 2073-74'!K449</f>
        <v>1975</v>
      </c>
      <c r="F459" s="434">
        <f t="shared" si="40"/>
        <v>1975</v>
      </c>
      <c r="G459" s="34">
        <f t="shared" si="41"/>
        <v>0.55312739630191632</v>
      </c>
      <c r="H459" s="727">
        <v>100</v>
      </c>
      <c r="I459" s="34">
        <f t="shared" si="42"/>
        <v>0.55312739630191632</v>
      </c>
      <c r="J459" s="34"/>
      <c r="K459" s="218"/>
      <c r="L459" s="25" t="str">
        <f>'Programe Budget 2073-74'!Q449</f>
        <v>का</v>
      </c>
    </row>
    <row r="460" spans="1:12">
      <c r="A460" s="25"/>
      <c r="B460" s="25"/>
      <c r="C460" s="33">
        <f>'Programe Budget 2073-74'!C450</f>
        <v>28</v>
      </c>
      <c r="D460" s="416" t="str">
        <f>'Programe Budget 2073-74'!D450</f>
        <v>जिल्ला कृषि विकास कार्यालय, महोत्तरी</v>
      </c>
      <c r="E460" s="34">
        <f>'Programe Budget 2073-74'!K450</f>
        <v>1975</v>
      </c>
      <c r="F460" s="434">
        <f t="shared" si="40"/>
        <v>1975</v>
      </c>
      <c r="G460" s="34">
        <f t="shared" si="41"/>
        <v>0.55312739630191632</v>
      </c>
      <c r="H460" s="727">
        <v>100</v>
      </c>
      <c r="I460" s="34">
        <f t="shared" si="42"/>
        <v>0.55312739630191632</v>
      </c>
      <c r="J460" s="34"/>
      <c r="K460" s="218"/>
      <c r="L460" s="25" t="str">
        <f>'Programe Budget 2073-74'!Q450</f>
        <v>का</v>
      </c>
    </row>
    <row r="461" spans="1:12">
      <c r="A461" s="25"/>
      <c r="B461" s="25"/>
      <c r="C461" s="33">
        <f>'Programe Budget 2073-74'!C451</f>
        <v>29</v>
      </c>
      <c r="D461" s="416" t="str">
        <f>'Programe Budget 2073-74'!D451</f>
        <v>जिल्ला कृषि विकास कार्यालय, र्सलाही</v>
      </c>
      <c r="E461" s="34">
        <f>'Programe Budget 2073-74'!K451</f>
        <v>1975</v>
      </c>
      <c r="F461" s="434">
        <f t="shared" si="40"/>
        <v>1975</v>
      </c>
      <c r="G461" s="34">
        <f t="shared" si="41"/>
        <v>0.55312739630191632</v>
      </c>
      <c r="H461" s="727">
        <v>1.28</v>
      </c>
      <c r="I461" s="34">
        <f t="shared" si="42"/>
        <v>7.0800306726645293E-3</v>
      </c>
      <c r="J461" s="34"/>
      <c r="K461" s="218"/>
      <c r="L461" s="25" t="str">
        <f>'Programe Budget 2073-74'!Q451</f>
        <v>का</v>
      </c>
    </row>
    <row r="462" spans="1:12">
      <c r="A462" s="25"/>
      <c r="B462" s="25"/>
      <c r="C462" s="33">
        <f>'Programe Budget 2073-74'!C452</f>
        <v>30</v>
      </c>
      <c r="D462" s="416" t="str">
        <f>'Programe Budget 2073-74'!D452</f>
        <v>जिल्ला कृषि विकास कार्यालय, बारा</v>
      </c>
      <c r="E462" s="34">
        <f>'Programe Budget 2073-74'!K452</f>
        <v>1965</v>
      </c>
      <c r="F462" s="434">
        <f t="shared" si="40"/>
        <v>1965</v>
      </c>
      <c r="G462" s="34">
        <f t="shared" si="41"/>
        <v>0.55032675125734953</v>
      </c>
      <c r="H462" s="727">
        <v>100</v>
      </c>
      <c r="I462" s="34">
        <f t="shared" si="42"/>
        <v>0.55032675125734953</v>
      </c>
      <c r="J462" s="34"/>
      <c r="K462" s="218"/>
      <c r="L462" s="25" t="str">
        <f>'Programe Budget 2073-74'!Q452</f>
        <v>का</v>
      </c>
    </row>
    <row r="463" spans="1:12">
      <c r="A463" s="25"/>
      <c r="B463" s="25"/>
      <c r="C463" s="33">
        <f>'Programe Budget 2073-74'!C453</f>
        <v>31</v>
      </c>
      <c r="D463" s="416" t="str">
        <f>'Programe Budget 2073-74'!D453</f>
        <v>जिल्ला कृषि विकास कार्यालय, पर्सा</v>
      </c>
      <c r="E463" s="34">
        <f>'Programe Budget 2073-74'!K453</f>
        <v>1975</v>
      </c>
      <c r="F463" s="434">
        <f t="shared" si="40"/>
        <v>1975</v>
      </c>
      <c r="G463" s="34">
        <f t="shared" si="41"/>
        <v>0.55312739630191632</v>
      </c>
      <c r="H463" s="727">
        <v>0</v>
      </c>
      <c r="I463" s="34">
        <f t="shared" si="42"/>
        <v>0</v>
      </c>
      <c r="J463" s="34"/>
      <c r="K463" s="218"/>
      <c r="L463" s="25" t="str">
        <f>'Programe Budget 2073-74'!Q453</f>
        <v>का</v>
      </c>
    </row>
    <row r="464" spans="1:12">
      <c r="A464" s="25"/>
      <c r="B464" s="25"/>
      <c r="C464" s="33">
        <f>'Programe Budget 2073-74'!C454</f>
        <v>32</v>
      </c>
      <c r="D464" s="416" t="str">
        <f>'Programe Budget 2073-74'!D454</f>
        <v>जिल्ला कृषि विकास कार्यालय, रौतहट</v>
      </c>
      <c r="E464" s="34">
        <f>'Programe Budget 2073-74'!K454</f>
        <v>1975</v>
      </c>
      <c r="F464" s="434">
        <f t="shared" si="40"/>
        <v>1975</v>
      </c>
      <c r="G464" s="34">
        <f t="shared" si="41"/>
        <v>0.55312739630191632</v>
      </c>
      <c r="H464" s="727">
        <v>0</v>
      </c>
      <c r="I464" s="34">
        <f t="shared" si="42"/>
        <v>0</v>
      </c>
      <c r="J464" s="34"/>
      <c r="K464" s="218"/>
      <c r="L464" s="25" t="str">
        <f>'Programe Budget 2073-74'!Q454</f>
        <v>का</v>
      </c>
    </row>
    <row r="465" spans="1:12">
      <c r="A465" s="25"/>
      <c r="B465" s="25"/>
      <c r="C465" s="33">
        <f>'Programe Budget 2073-74'!C455</f>
        <v>33</v>
      </c>
      <c r="D465" s="416" t="str">
        <f>'Programe Budget 2073-74'!D455</f>
        <v>जिल्ला कृषि विकास कार्यालय, मकवानपुर</v>
      </c>
      <c r="E465" s="34">
        <f>'Programe Budget 2073-74'!K455</f>
        <v>2425</v>
      </c>
      <c r="F465" s="434">
        <f t="shared" si="40"/>
        <v>2425</v>
      </c>
      <c r="G465" s="34">
        <f t="shared" si="41"/>
        <v>0.67915642330741621</v>
      </c>
      <c r="H465" s="727">
        <v>100</v>
      </c>
      <c r="I465" s="34">
        <f t="shared" si="42"/>
        <v>0.67915642330741621</v>
      </c>
      <c r="J465" s="34"/>
      <c r="K465" s="218"/>
      <c r="L465" s="25" t="str">
        <f>'Programe Budget 2073-74'!Q455</f>
        <v>का</v>
      </c>
    </row>
    <row r="466" spans="1:12">
      <c r="A466" s="25"/>
      <c r="B466" s="25"/>
      <c r="C466" s="33">
        <f>'Programe Budget 2073-74'!C456</f>
        <v>34</v>
      </c>
      <c r="D466" s="416" t="str">
        <f>'Programe Budget 2073-74'!D456</f>
        <v>जिल्ला कृषि विकास कार्यालय, चितवन</v>
      </c>
      <c r="E466" s="34">
        <f>'Programe Budget 2073-74'!K456</f>
        <v>1975</v>
      </c>
      <c r="F466" s="434">
        <f t="shared" si="40"/>
        <v>1975</v>
      </c>
      <c r="G466" s="34">
        <f t="shared" si="41"/>
        <v>0.55312739630191632</v>
      </c>
      <c r="H466" s="727">
        <v>100</v>
      </c>
      <c r="I466" s="34">
        <f t="shared" si="42"/>
        <v>0.55312739630191632</v>
      </c>
      <c r="J466" s="34"/>
      <c r="K466" s="218"/>
      <c r="L466" s="25" t="str">
        <f>'Programe Budget 2073-74'!Q456</f>
        <v>का</v>
      </c>
    </row>
    <row r="467" spans="1:12">
      <c r="A467" s="25"/>
      <c r="B467" s="25"/>
      <c r="C467" s="33">
        <f>'Programe Budget 2073-74'!C457</f>
        <v>35</v>
      </c>
      <c r="D467" s="416" t="str">
        <f>'Programe Budget 2073-74'!D457</f>
        <v>जिल्ला कृषि विकास कार्यालय, रसुवा</v>
      </c>
      <c r="E467" s="34">
        <f>'Programe Budget 2073-74'!K457</f>
        <v>950</v>
      </c>
      <c r="F467" s="434">
        <f t="shared" si="40"/>
        <v>950</v>
      </c>
      <c r="G467" s="34">
        <f t="shared" si="41"/>
        <v>0.26606127923383316</v>
      </c>
      <c r="H467" s="727">
        <v>58</v>
      </c>
      <c r="I467" s="34">
        <f t="shared" si="42"/>
        <v>0.15431554195562325</v>
      </c>
      <c r="J467" s="34"/>
      <c r="K467" s="218"/>
      <c r="L467" s="25" t="str">
        <f>'Programe Budget 2073-74'!Q457</f>
        <v>का</v>
      </c>
    </row>
    <row r="468" spans="1:12">
      <c r="A468" s="25"/>
      <c r="B468" s="25"/>
      <c r="C468" s="33">
        <f>'Programe Budget 2073-74'!C458</f>
        <v>36</v>
      </c>
      <c r="D468" s="416" t="str">
        <f>'Programe Budget 2073-74'!D458</f>
        <v>जिल्ला कृषि विकास कार्यालय, धादिङ्ग</v>
      </c>
      <c r="E468" s="34">
        <f>'Programe Budget 2073-74'!K458</f>
        <v>2425</v>
      </c>
      <c r="F468" s="434">
        <f t="shared" si="40"/>
        <v>2425</v>
      </c>
      <c r="G468" s="34">
        <f t="shared" si="41"/>
        <v>0.67915642330741621</v>
      </c>
      <c r="H468" s="727">
        <v>19.68</v>
      </c>
      <c r="I468" s="34">
        <f t="shared" si="42"/>
        <v>0.13365798410689952</v>
      </c>
      <c r="J468" s="34"/>
      <c r="K468" s="218"/>
      <c r="L468" s="25" t="str">
        <f>'Programe Budget 2073-74'!Q458</f>
        <v>का</v>
      </c>
    </row>
    <row r="469" spans="1:12">
      <c r="A469" s="25"/>
      <c r="B469" s="25"/>
      <c r="C469" s="33">
        <f>'Programe Budget 2073-74'!C459</f>
        <v>37</v>
      </c>
      <c r="D469" s="416" t="str">
        <f>'Programe Budget 2073-74'!D459</f>
        <v>जिल्ला कृषि विकास कार्यालय, नुवाकोट</v>
      </c>
      <c r="E469" s="34">
        <f>'Programe Budget 2073-74'!K459</f>
        <v>3175</v>
      </c>
      <c r="F469" s="434">
        <f t="shared" si="40"/>
        <v>3175</v>
      </c>
      <c r="G469" s="34">
        <f t="shared" si="41"/>
        <v>0.88920480164991611</v>
      </c>
      <c r="H469" s="727">
        <v>100</v>
      </c>
      <c r="I469" s="34">
        <f t="shared" si="42"/>
        <v>0.88920480164991611</v>
      </c>
      <c r="J469" s="34"/>
      <c r="K469" s="218"/>
      <c r="L469" s="25" t="str">
        <f>'Programe Budget 2073-74'!Q459</f>
        <v>का</v>
      </c>
    </row>
    <row r="470" spans="1:12">
      <c r="A470" s="25"/>
      <c r="B470" s="25"/>
      <c r="C470" s="33">
        <f>'Programe Budget 2073-74'!C460</f>
        <v>38</v>
      </c>
      <c r="D470" s="416" t="str">
        <f>'Programe Budget 2073-74'!D460</f>
        <v>जिल्ला कृषि विकास कार्यालय, सिन्धुपालाञ्चोक</v>
      </c>
      <c r="E470" s="34">
        <f>'Programe Budget 2073-74'!K460</f>
        <v>1675</v>
      </c>
      <c r="F470" s="434">
        <f t="shared" si="40"/>
        <v>1675</v>
      </c>
      <c r="G470" s="34">
        <f t="shared" si="41"/>
        <v>0.46910804496491637</v>
      </c>
      <c r="H470" s="727">
        <v>100</v>
      </c>
      <c r="I470" s="34">
        <f t="shared" si="42"/>
        <v>0.46910804496491637</v>
      </c>
      <c r="J470" s="34"/>
      <c r="K470" s="218"/>
      <c r="L470" s="25" t="str">
        <f>'Programe Budget 2073-74'!Q460</f>
        <v>का</v>
      </c>
    </row>
    <row r="471" spans="1:12">
      <c r="A471" s="25"/>
      <c r="B471" s="25"/>
      <c r="C471" s="33">
        <f>'Programe Budget 2073-74'!C461</f>
        <v>39</v>
      </c>
      <c r="D471" s="416" t="str">
        <f>'Programe Budget 2073-74'!D461</f>
        <v>जिल्ला कृषि विकास कार्यालय, काभ्रेपलाञ्चोक</v>
      </c>
      <c r="E471" s="34">
        <f>'Programe Budget 2073-74'!K461</f>
        <v>2425</v>
      </c>
      <c r="F471" s="434">
        <f t="shared" si="40"/>
        <v>2425</v>
      </c>
      <c r="G471" s="34">
        <f t="shared" si="41"/>
        <v>0.67915642330741621</v>
      </c>
      <c r="H471" s="727">
        <v>1.03</v>
      </c>
      <c r="I471" s="34">
        <f t="shared" si="42"/>
        <v>6.9953111600663878E-3</v>
      </c>
      <c r="J471" s="34"/>
      <c r="K471" s="218"/>
      <c r="L471" s="25" t="str">
        <f>'Programe Budget 2073-74'!Q461</f>
        <v>का</v>
      </c>
    </row>
    <row r="472" spans="1:12">
      <c r="A472" s="25"/>
      <c r="B472" s="25"/>
      <c r="C472" s="33">
        <f>'Programe Budget 2073-74'!C462</f>
        <v>40</v>
      </c>
      <c r="D472" s="416" t="str">
        <f>'Programe Budget 2073-74'!D462</f>
        <v>जिल्ला कृषि विकास कार्यालय, काठमाण्डौं</v>
      </c>
      <c r="E472" s="34">
        <f>'Programe Budget 2073-74'!K462</f>
        <v>1975</v>
      </c>
      <c r="F472" s="434">
        <f t="shared" si="40"/>
        <v>1975</v>
      </c>
      <c r="G472" s="34">
        <f t="shared" si="41"/>
        <v>0.55312739630191632</v>
      </c>
      <c r="H472" s="727">
        <v>15.93</v>
      </c>
      <c r="I472" s="34">
        <f t="shared" si="42"/>
        <v>8.8113194230895267E-2</v>
      </c>
      <c r="J472" s="34"/>
      <c r="K472" s="218"/>
      <c r="L472" s="25" t="str">
        <f>'Programe Budget 2073-74'!Q462</f>
        <v>का</v>
      </c>
    </row>
    <row r="473" spans="1:12">
      <c r="A473" s="25"/>
      <c r="B473" s="25"/>
      <c r="C473" s="33">
        <f>'Programe Budget 2073-74'!C463</f>
        <v>41</v>
      </c>
      <c r="D473" s="416" t="str">
        <f>'Programe Budget 2073-74'!D463</f>
        <v>जिल्ला कृषि विकास कार्यालय, ललितपुर</v>
      </c>
      <c r="E473" s="34">
        <f>'Programe Budget 2073-74'!K463</f>
        <v>1975</v>
      </c>
      <c r="F473" s="434">
        <f t="shared" si="40"/>
        <v>1975</v>
      </c>
      <c r="G473" s="34">
        <f t="shared" si="41"/>
        <v>0.55312739630191632</v>
      </c>
      <c r="H473" s="727">
        <v>100</v>
      </c>
      <c r="I473" s="34">
        <f t="shared" si="42"/>
        <v>0.55312739630191632</v>
      </c>
      <c r="J473" s="34"/>
      <c r="K473" s="218"/>
      <c r="L473" s="25" t="str">
        <f>'Programe Budget 2073-74'!Q463</f>
        <v>का</v>
      </c>
    </row>
    <row r="474" spans="1:12">
      <c r="A474" s="25"/>
      <c r="B474" s="25"/>
      <c r="C474" s="33">
        <f>'Programe Budget 2073-74'!C464</f>
        <v>42</v>
      </c>
      <c r="D474" s="416" t="str">
        <f>'Programe Budget 2073-74'!D464</f>
        <v>जिल्ला कृषि विकास कार्यालय, भक्तपुर</v>
      </c>
      <c r="E474" s="34">
        <f>'Programe Budget 2073-74'!K464</f>
        <v>1225</v>
      </c>
      <c r="F474" s="434">
        <f t="shared" si="40"/>
        <v>1225</v>
      </c>
      <c r="G474" s="34">
        <f t="shared" si="41"/>
        <v>0.34307901795941642</v>
      </c>
      <c r="H474" s="727">
        <v>0</v>
      </c>
      <c r="I474" s="34">
        <f t="shared" si="42"/>
        <v>0</v>
      </c>
      <c r="J474" s="34"/>
      <c r="K474" s="218"/>
      <c r="L474" s="25" t="str">
        <f>'Programe Budget 2073-74'!Q464</f>
        <v>का</v>
      </c>
    </row>
    <row r="475" spans="1:12">
      <c r="A475" s="25"/>
      <c r="B475" s="25"/>
      <c r="C475" s="33">
        <f>'Programe Budget 2073-74'!C465</f>
        <v>43</v>
      </c>
      <c r="D475" s="416" t="str">
        <f>'Programe Budget 2073-74'!D465</f>
        <v>जिल्ला कृषि विकास कार्यालय, कास्की</v>
      </c>
      <c r="E475" s="34">
        <f>'Programe Budget 2073-74'!K465</f>
        <v>2125</v>
      </c>
      <c r="F475" s="434">
        <f t="shared" si="40"/>
        <v>2125</v>
      </c>
      <c r="G475" s="34">
        <f t="shared" si="41"/>
        <v>0.59513707197041632</v>
      </c>
      <c r="H475" s="727">
        <v>100</v>
      </c>
      <c r="I475" s="34">
        <f t="shared" si="42"/>
        <v>0.59513707197041632</v>
      </c>
      <c r="J475" s="34"/>
      <c r="K475" s="218"/>
      <c r="L475" s="25" t="str">
        <f>'Programe Budget 2073-74'!Q465</f>
        <v>प</v>
      </c>
    </row>
    <row r="476" spans="1:12">
      <c r="A476" s="25"/>
      <c r="B476" s="25"/>
      <c r="C476" s="33">
        <f>'Programe Budget 2073-74'!C466</f>
        <v>44</v>
      </c>
      <c r="D476" s="416" t="str">
        <f>'Programe Budget 2073-74'!D466</f>
        <v>जिल्ला कृषि विकास कार्यालय, लमजुङ्ग</v>
      </c>
      <c r="E476" s="34">
        <f>'Programe Budget 2073-74'!K466</f>
        <v>2125</v>
      </c>
      <c r="F476" s="434">
        <f t="shared" si="40"/>
        <v>2125</v>
      </c>
      <c r="G476" s="34">
        <f t="shared" si="41"/>
        <v>0.59513707197041632</v>
      </c>
      <c r="H476" s="727">
        <v>95</v>
      </c>
      <c r="I476" s="34">
        <f t="shared" si="42"/>
        <v>0.56538021837189556</v>
      </c>
      <c r="J476" s="34"/>
      <c r="K476" s="218"/>
      <c r="L476" s="25" t="str">
        <f>'Programe Budget 2073-74'!Q466</f>
        <v>प</v>
      </c>
    </row>
    <row r="477" spans="1:12">
      <c r="A477" s="25"/>
      <c r="B477" s="25"/>
      <c r="C477" s="33">
        <f>'Programe Budget 2073-74'!C467</f>
        <v>45</v>
      </c>
      <c r="D477" s="416" t="str">
        <f>'Programe Budget 2073-74'!D467</f>
        <v>जिल्ला कृषि विकास कार्यालय, मनाङ्ग</v>
      </c>
      <c r="E477" s="34">
        <f>'Programe Budget 2073-74'!K467</f>
        <v>974.8</v>
      </c>
      <c r="F477" s="434">
        <f t="shared" si="40"/>
        <v>974.8</v>
      </c>
      <c r="G477" s="34">
        <f t="shared" si="41"/>
        <v>0.27300687894435849</v>
      </c>
      <c r="H477" s="727">
        <v>40.799999999999997</v>
      </c>
      <c r="I477" s="34">
        <f t="shared" si="42"/>
        <v>0.11138680660929826</v>
      </c>
      <c r="J477" s="34"/>
      <c r="K477" s="218"/>
      <c r="L477" s="25" t="str">
        <f>'Programe Budget 2073-74'!Q467</f>
        <v>प</v>
      </c>
    </row>
    <row r="478" spans="1:12">
      <c r="A478" s="25"/>
      <c r="B478" s="25"/>
      <c r="C478" s="33">
        <f>'Programe Budget 2073-74'!C468</f>
        <v>46</v>
      </c>
      <c r="D478" s="416" t="str">
        <f>'Programe Budget 2073-74'!D468</f>
        <v>जिल्ला कृषि विकास कार्यालय, गोरखा</v>
      </c>
      <c r="E478" s="34">
        <f>'Programe Budget 2073-74'!K468</f>
        <v>2125</v>
      </c>
      <c r="F478" s="434">
        <f t="shared" si="40"/>
        <v>2125</v>
      </c>
      <c r="G478" s="34">
        <f t="shared" si="41"/>
        <v>0.59513707197041632</v>
      </c>
      <c r="H478" s="727">
        <v>100</v>
      </c>
      <c r="I478" s="34">
        <f t="shared" si="42"/>
        <v>0.59513707197041632</v>
      </c>
      <c r="J478" s="34"/>
      <c r="K478" s="218"/>
      <c r="L478" s="25" t="str">
        <f>'Programe Budget 2073-74'!Q468</f>
        <v>प</v>
      </c>
    </row>
    <row r="479" spans="1:12">
      <c r="A479" s="25"/>
      <c r="B479" s="25"/>
      <c r="C479" s="33">
        <f>'Programe Budget 2073-74'!C469</f>
        <v>47</v>
      </c>
      <c r="D479" s="416" t="str">
        <f>'Programe Budget 2073-74'!D469</f>
        <v>जिल्ला कृषि विकास कार्यालय, तनहुँ</v>
      </c>
      <c r="E479" s="34">
        <f>'Programe Budget 2073-74'!K469</f>
        <v>2425</v>
      </c>
      <c r="F479" s="434">
        <f t="shared" si="40"/>
        <v>2425</v>
      </c>
      <c r="G479" s="34">
        <f t="shared" si="41"/>
        <v>0.67915642330741621</v>
      </c>
      <c r="H479" s="727">
        <v>88.7</v>
      </c>
      <c r="I479" s="34">
        <f t="shared" si="42"/>
        <v>0.60241174747367821</v>
      </c>
      <c r="J479" s="34"/>
      <c r="K479" s="218"/>
      <c r="L479" s="25" t="str">
        <f>'Programe Budget 2073-74'!Q469</f>
        <v>प</v>
      </c>
    </row>
    <row r="480" spans="1:12">
      <c r="A480" s="25"/>
      <c r="B480" s="25"/>
      <c r="C480" s="33">
        <f>'Programe Budget 2073-74'!C470</f>
        <v>48</v>
      </c>
      <c r="D480" s="416" t="str">
        <f>'Programe Budget 2073-74'!D470</f>
        <v>जिल्ला कृषि विकास कार्यालय, स्याङ्गजा</v>
      </c>
      <c r="E480" s="34">
        <f>'Programe Budget 2073-74'!K470</f>
        <v>2125</v>
      </c>
      <c r="F480" s="434">
        <f t="shared" si="40"/>
        <v>2125</v>
      </c>
      <c r="G480" s="34">
        <f t="shared" si="41"/>
        <v>0.59513707197041632</v>
      </c>
      <c r="H480" s="727">
        <v>100</v>
      </c>
      <c r="I480" s="34">
        <f t="shared" si="42"/>
        <v>0.59513707197041632</v>
      </c>
      <c r="J480" s="34"/>
      <c r="K480" s="218"/>
      <c r="L480" s="25" t="str">
        <f>'Programe Budget 2073-74'!Q470</f>
        <v>प</v>
      </c>
    </row>
    <row r="481" spans="1:12">
      <c r="A481" s="25"/>
      <c r="B481" s="25"/>
      <c r="C481" s="33">
        <f>'Programe Budget 2073-74'!C471</f>
        <v>49</v>
      </c>
      <c r="D481" s="416" t="str">
        <f>'Programe Budget 2073-74'!D471</f>
        <v>जिल्ला कृषि विकास कार्यालय, गुल्मी</v>
      </c>
      <c r="E481" s="34">
        <f>'Programe Budget 2073-74'!K471</f>
        <v>2275</v>
      </c>
      <c r="F481" s="434">
        <f t="shared" si="40"/>
        <v>2275</v>
      </c>
      <c r="G481" s="34">
        <f t="shared" si="41"/>
        <v>0.63714674763891621</v>
      </c>
      <c r="H481" s="727">
        <v>100</v>
      </c>
      <c r="I481" s="34">
        <f t="shared" si="42"/>
        <v>0.63714674763891621</v>
      </c>
      <c r="J481" s="34"/>
      <c r="K481" s="218"/>
      <c r="L481" s="25" t="str">
        <f>'Programe Budget 2073-74'!Q471</f>
        <v>प</v>
      </c>
    </row>
    <row r="482" spans="1:12">
      <c r="A482" s="25"/>
      <c r="B482" s="25"/>
      <c r="C482" s="33">
        <f>'Programe Budget 2073-74'!C472</f>
        <v>50</v>
      </c>
      <c r="D482" s="416" t="str">
        <f>'Programe Budget 2073-74'!D472</f>
        <v>जिल्ला कृषि विकास कार्यालय, रुपन्देही</v>
      </c>
      <c r="E482" s="34">
        <f>'Programe Budget 2073-74'!K472</f>
        <v>1975</v>
      </c>
      <c r="F482" s="434">
        <f t="shared" si="40"/>
        <v>1975</v>
      </c>
      <c r="G482" s="34">
        <f t="shared" si="41"/>
        <v>0.55312739630191632</v>
      </c>
      <c r="H482" s="727">
        <v>62.8</v>
      </c>
      <c r="I482" s="34">
        <f t="shared" si="42"/>
        <v>0.34736400487760344</v>
      </c>
      <c r="J482" s="34"/>
      <c r="K482" s="218"/>
      <c r="L482" s="25" t="str">
        <f>'Programe Budget 2073-74'!Q472</f>
        <v>प</v>
      </c>
    </row>
    <row r="483" spans="1:12">
      <c r="A483" s="25"/>
      <c r="B483" s="25"/>
      <c r="C483" s="33">
        <f>'Programe Budget 2073-74'!C473</f>
        <v>51</v>
      </c>
      <c r="D483" s="416" t="str">
        <f>'Programe Budget 2073-74'!D473</f>
        <v>जिल्ला कृषि विकास कार्यालय, नवलपरासी</v>
      </c>
      <c r="E483" s="34">
        <f>'Programe Budget 2073-74'!K473</f>
        <v>1975</v>
      </c>
      <c r="F483" s="434">
        <f t="shared" si="40"/>
        <v>1975</v>
      </c>
      <c r="G483" s="34">
        <f t="shared" si="41"/>
        <v>0.55312739630191632</v>
      </c>
      <c r="H483" s="727">
        <v>100</v>
      </c>
      <c r="I483" s="34">
        <f t="shared" si="42"/>
        <v>0.55312739630191632</v>
      </c>
      <c r="J483" s="34"/>
      <c r="K483" s="218"/>
      <c r="L483" s="25" t="str">
        <f>'Programe Budget 2073-74'!Q473</f>
        <v>प</v>
      </c>
    </row>
    <row r="484" spans="1:12">
      <c r="A484" s="25"/>
      <c r="B484" s="25"/>
      <c r="C484" s="33">
        <f>'Programe Budget 2073-74'!C474</f>
        <v>52</v>
      </c>
      <c r="D484" s="416" t="str">
        <f>'Programe Budget 2073-74'!D474</f>
        <v>जिल्ला कृषि विकास कार्यालय, पाल्पा</v>
      </c>
      <c r="E484" s="34">
        <f>'Programe Budget 2073-74'!K474</f>
        <v>3775</v>
      </c>
      <c r="F484" s="434">
        <f t="shared" si="40"/>
        <v>3775</v>
      </c>
      <c r="G484" s="34">
        <f t="shared" si="41"/>
        <v>1.0572435043239161</v>
      </c>
      <c r="H484" s="727">
        <v>100</v>
      </c>
      <c r="I484" s="34">
        <f t="shared" si="42"/>
        <v>1.0572435043239161</v>
      </c>
      <c r="J484" s="34"/>
      <c r="K484" s="218"/>
      <c r="L484" s="25" t="str">
        <f>'Programe Budget 2073-74'!Q474</f>
        <v>प</v>
      </c>
    </row>
    <row r="485" spans="1:12">
      <c r="A485" s="25"/>
      <c r="B485" s="25"/>
      <c r="C485" s="33">
        <f>'Programe Budget 2073-74'!C475</f>
        <v>53</v>
      </c>
      <c r="D485" s="416" t="str">
        <f>'Programe Budget 2073-74'!D475</f>
        <v xml:space="preserve">जिल्ला कृषि विकास कार्यालय, कपिलबस्तु </v>
      </c>
      <c r="E485" s="34">
        <f>'Programe Budget 2073-74'!K475</f>
        <v>1975</v>
      </c>
      <c r="F485" s="434">
        <f t="shared" si="40"/>
        <v>1975</v>
      </c>
      <c r="G485" s="34">
        <f t="shared" si="41"/>
        <v>0.55312739630191632</v>
      </c>
      <c r="H485" s="727">
        <v>100</v>
      </c>
      <c r="I485" s="34">
        <f t="shared" si="42"/>
        <v>0.55312739630191632</v>
      </c>
      <c r="J485" s="34"/>
      <c r="K485" s="218"/>
      <c r="L485" s="25" t="str">
        <f>'Programe Budget 2073-74'!Q475</f>
        <v>प</v>
      </c>
    </row>
    <row r="486" spans="1:12">
      <c r="A486" s="25"/>
      <c r="B486" s="25"/>
      <c r="C486" s="33">
        <f>'Programe Budget 2073-74'!C476</f>
        <v>54</v>
      </c>
      <c r="D486" s="416" t="str">
        <f>'Programe Budget 2073-74'!D476</f>
        <v>जिल्ला कृषि विकास कार्यालय, अर्घाखाँची</v>
      </c>
      <c r="E486" s="34">
        <f>'Programe Budget 2073-74'!K476</f>
        <v>2125</v>
      </c>
      <c r="F486" s="434">
        <f t="shared" si="40"/>
        <v>2125</v>
      </c>
      <c r="G486" s="34">
        <f t="shared" si="41"/>
        <v>0.59513707197041632</v>
      </c>
      <c r="H486" s="727">
        <v>100</v>
      </c>
      <c r="I486" s="34">
        <f t="shared" si="42"/>
        <v>0.59513707197041632</v>
      </c>
      <c r="J486" s="34"/>
      <c r="K486" s="218"/>
      <c r="L486" s="25" t="str">
        <f>'Programe Budget 2073-74'!Q476</f>
        <v>प</v>
      </c>
    </row>
    <row r="487" spans="1:12">
      <c r="A487" s="25"/>
      <c r="B487" s="25"/>
      <c r="C487" s="33">
        <f>'Programe Budget 2073-74'!C477</f>
        <v>55</v>
      </c>
      <c r="D487" s="416" t="str">
        <f>'Programe Budget 2073-74'!D477</f>
        <v>जिल्ला कृषि विकास कार्यालय, मुस्ताङ्ग</v>
      </c>
      <c r="E487" s="34">
        <f>'Programe Budget 2073-74'!K477</f>
        <v>1149</v>
      </c>
      <c r="F487" s="434">
        <f t="shared" si="40"/>
        <v>1149</v>
      </c>
      <c r="G487" s="34">
        <f t="shared" si="41"/>
        <v>0.32179411562070981</v>
      </c>
      <c r="H487" s="727">
        <v>21.2</v>
      </c>
      <c r="I487" s="34">
        <f t="shared" si="42"/>
        <v>6.8220352511590476E-2</v>
      </c>
      <c r="J487" s="34"/>
      <c r="K487" s="218"/>
      <c r="L487" s="25" t="str">
        <f>'Programe Budget 2073-74'!Q477</f>
        <v>प</v>
      </c>
    </row>
    <row r="488" spans="1:12">
      <c r="A488" s="25"/>
      <c r="B488" s="25"/>
      <c r="C488" s="33">
        <f>'Programe Budget 2073-74'!C478</f>
        <v>56</v>
      </c>
      <c r="D488" s="416" t="str">
        <f>'Programe Budget 2073-74'!D478</f>
        <v>जिल्ला कृषि विकास कार्यालय, म्याग्दी</v>
      </c>
      <c r="E488" s="34">
        <f>'Programe Budget 2073-74'!K478</f>
        <v>2125</v>
      </c>
      <c r="F488" s="434">
        <f t="shared" si="40"/>
        <v>2125</v>
      </c>
      <c r="G488" s="34">
        <f t="shared" si="41"/>
        <v>0.59513707197041632</v>
      </c>
      <c r="H488" s="727">
        <v>100</v>
      </c>
      <c r="I488" s="34">
        <f t="shared" si="42"/>
        <v>0.59513707197041632</v>
      </c>
      <c r="J488" s="34"/>
      <c r="K488" s="218"/>
      <c r="L488" s="25" t="str">
        <f>'Programe Budget 2073-74'!Q478</f>
        <v>प</v>
      </c>
    </row>
    <row r="489" spans="1:12">
      <c r="A489" s="25"/>
      <c r="B489" s="25"/>
      <c r="C489" s="33">
        <f>'Programe Budget 2073-74'!C479</f>
        <v>57</v>
      </c>
      <c r="D489" s="416" t="str">
        <f>'Programe Budget 2073-74'!D479</f>
        <v>जिल्ला कृषि विकास कार्यालय, पर्वत</v>
      </c>
      <c r="E489" s="34">
        <f>'Programe Budget 2073-74'!K479</f>
        <v>2875</v>
      </c>
      <c r="F489" s="434">
        <f t="shared" si="40"/>
        <v>2875</v>
      </c>
      <c r="G489" s="34">
        <f t="shared" si="41"/>
        <v>0.80518545031291611</v>
      </c>
      <c r="H489" s="727">
        <v>100</v>
      </c>
      <c r="I489" s="34">
        <f t="shared" si="42"/>
        <v>0.80518545031291611</v>
      </c>
      <c r="J489" s="34"/>
      <c r="K489" s="218"/>
      <c r="L489" s="25" t="str">
        <f>'Programe Budget 2073-74'!Q479</f>
        <v>प</v>
      </c>
    </row>
    <row r="490" spans="1:12">
      <c r="A490" s="272"/>
      <c r="B490" s="272"/>
      <c r="C490" s="54">
        <f>'Programe Budget 2073-74'!C480</f>
        <v>58</v>
      </c>
      <c r="D490" s="417" t="str">
        <f>'Programe Budget 2073-74'!D480</f>
        <v>जिल्ला कृषि विकास कार्यालय, बागलुङ्ग</v>
      </c>
      <c r="E490" s="34">
        <f>'Programe Budget 2073-74'!K480</f>
        <v>3175</v>
      </c>
      <c r="F490" s="436">
        <f t="shared" si="40"/>
        <v>3175</v>
      </c>
      <c r="G490" s="88">
        <f t="shared" si="41"/>
        <v>0.88920480164991611</v>
      </c>
      <c r="H490" s="727">
        <v>76.400000000000006</v>
      </c>
      <c r="I490" s="88">
        <f t="shared" si="42"/>
        <v>0.67935246846053599</v>
      </c>
      <c r="J490" s="88"/>
      <c r="K490" s="368"/>
      <c r="L490" s="272" t="str">
        <f>'Programe Budget 2073-74'!Q480</f>
        <v>प</v>
      </c>
    </row>
    <row r="491" spans="1:12">
      <c r="A491" s="25"/>
      <c r="B491" s="25"/>
      <c r="C491" s="33">
        <f>'Programe Budget 2073-74'!C481</f>
        <v>59</v>
      </c>
      <c r="D491" s="416" t="str">
        <f>'Programe Budget 2073-74'!D481</f>
        <v>जिल्ला कृषि विकास कार्यालय, रुकुम</v>
      </c>
      <c r="E491" s="34">
        <f>'Programe Budget 2073-74'!K481</f>
        <v>2425</v>
      </c>
      <c r="F491" s="434">
        <f t="shared" si="40"/>
        <v>2425</v>
      </c>
      <c r="G491" s="34">
        <f t="shared" si="41"/>
        <v>0.67915642330741621</v>
      </c>
      <c r="H491" s="727">
        <v>100</v>
      </c>
      <c r="I491" s="34">
        <f t="shared" si="42"/>
        <v>0.67915642330741621</v>
      </c>
      <c r="J491" s="34"/>
      <c r="K491" s="218"/>
      <c r="L491" s="25" t="str">
        <f>'Programe Budget 2073-74'!Q481</f>
        <v>सु</v>
      </c>
    </row>
    <row r="492" spans="1:12">
      <c r="A492" s="25"/>
      <c r="B492" s="25"/>
      <c r="C492" s="33">
        <f>'Programe Budget 2073-74'!C482</f>
        <v>60</v>
      </c>
      <c r="D492" s="416" t="str">
        <f>'Programe Budget 2073-74'!D482</f>
        <v>जिल्ला कृषि विकास कार्यालय, रोल्पा</v>
      </c>
      <c r="E492" s="34">
        <f>'Programe Budget 2073-74'!K482</f>
        <v>2275</v>
      </c>
      <c r="F492" s="434">
        <f t="shared" si="40"/>
        <v>2275</v>
      </c>
      <c r="G492" s="34">
        <f t="shared" si="41"/>
        <v>0.63714674763891621</v>
      </c>
      <c r="H492" s="727">
        <v>100</v>
      </c>
      <c r="I492" s="34">
        <f t="shared" si="42"/>
        <v>0.63714674763891621</v>
      </c>
      <c r="J492" s="34"/>
      <c r="K492" s="218"/>
      <c r="L492" s="25" t="str">
        <f>'Programe Budget 2073-74'!Q482</f>
        <v>सु</v>
      </c>
    </row>
    <row r="493" spans="1:12">
      <c r="A493" s="25"/>
      <c r="B493" s="25"/>
      <c r="C493" s="33">
        <f>'Programe Budget 2073-74'!C483</f>
        <v>61</v>
      </c>
      <c r="D493" s="416" t="str">
        <f>'Programe Budget 2073-74'!D483</f>
        <v xml:space="preserve">जिल्ला कृषि विकास कार्यालय, दाङ्ग </v>
      </c>
      <c r="E493" s="34">
        <f>'Programe Budget 2073-74'!K483</f>
        <v>1975</v>
      </c>
      <c r="F493" s="434">
        <f t="shared" si="40"/>
        <v>1975</v>
      </c>
      <c r="G493" s="34">
        <f t="shared" si="41"/>
        <v>0.55312739630191632</v>
      </c>
      <c r="H493" s="727">
        <v>100</v>
      </c>
      <c r="I493" s="34">
        <f t="shared" si="42"/>
        <v>0.55312739630191632</v>
      </c>
      <c r="J493" s="34"/>
      <c r="K493" s="218"/>
      <c r="L493" s="25" t="str">
        <f>'Programe Budget 2073-74'!Q483</f>
        <v>सु</v>
      </c>
    </row>
    <row r="494" spans="1:12">
      <c r="A494" s="25"/>
      <c r="B494" s="25"/>
      <c r="C494" s="33">
        <f>'Programe Budget 2073-74'!C484</f>
        <v>62</v>
      </c>
      <c r="D494" s="416" t="str">
        <f>'Programe Budget 2073-74'!D484</f>
        <v>जिल्ला कृषि विकास कार्यालय, सल्यान</v>
      </c>
      <c r="E494" s="34">
        <f>'Programe Budget 2073-74'!K484</f>
        <v>1675</v>
      </c>
      <c r="F494" s="434">
        <f t="shared" si="40"/>
        <v>1675</v>
      </c>
      <c r="G494" s="34">
        <f t="shared" si="41"/>
        <v>0.46910804496491637</v>
      </c>
      <c r="H494" s="727">
        <v>100</v>
      </c>
      <c r="I494" s="34">
        <f t="shared" si="42"/>
        <v>0.46910804496491637</v>
      </c>
      <c r="J494" s="34"/>
      <c r="K494" s="218"/>
      <c r="L494" s="25" t="str">
        <f>'Programe Budget 2073-74'!Q484</f>
        <v>सु</v>
      </c>
    </row>
    <row r="495" spans="1:12">
      <c r="A495" s="25"/>
      <c r="B495" s="25"/>
      <c r="C495" s="33">
        <f>'Programe Budget 2073-74'!C485</f>
        <v>63</v>
      </c>
      <c r="D495" s="416" t="str">
        <f>'Programe Budget 2073-74'!D485</f>
        <v>जिल्ला कृषि विकास कार्यालय, प्यूठान</v>
      </c>
      <c r="E495" s="34">
        <f>'Programe Budget 2073-74'!K485</f>
        <v>2425</v>
      </c>
      <c r="F495" s="434">
        <f t="shared" si="40"/>
        <v>2425</v>
      </c>
      <c r="G495" s="34">
        <f t="shared" si="41"/>
        <v>0.67915642330741621</v>
      </c>
      <c r="H495" s="727">
        <v>100</v>
      </c>
      <c r="I495" s="34">
        <f t="shared" si="42"/>
        <v>0.67915642330741621</v>
      </c>
      <c r="J495" s="34"/>
      <c r="K495" s="218"/>
      <c r="L495" s="25" t="str">
        <f>'Programe Budget 2073-74'!Q485</f>
        <v>सु</v>
      </c>
    </row>
    <row r="496" spans="1:12">
      <c r="A496" s="25"/>
      <c r="B496" s="25"/>
      <c r="C496" s="33">
        <f>'Programe Budget 2073-74'!C486</f>
        <v>64</v>
      </c>
      <c r="D496" s="416" t="str">
        <f>'Programe Budget 2073-74'!D486</f>
        <v>जिल्ला कृषि विकास कार्यालय, हुम्ला</v>
      </c>
      <c r="E496" s="34">
        <f>'Programe Budget 2073-74'!K486</f>
        <v>3042</v>
      </c>
      <c r="F496" s="434">
        <f t="shared" ref="F496:F514" si="43">E496</f>
        <v>3042</v>
      </c>
      <c r="G496" s="34">
        <f t="shared" si="41"/>
        <v>0.8519562225571794</v>
      </c>
      <c r="H496" s="727">
        <v>100</v>
      </c>
      <c r="I496" s="34">
        <f t="shared" si="42"/>
        <v>0.8519562225571794</v>
      </c>
      <c r="J496" s="34"/>
      <c r="K496" s="218"/>
      <c r="L496" s="25" t="str">
        <f>'Programe Budget 2073-74'!Q486</f>
        <v>सु</v>
      </c>
    </row>
    <row r="497" spans="1:12">
      <c r="A497" s="18"/>
      <c r="B497" s="18"/>
      <c r="C497" s="33">
        <f>'Programe Budget 2073-74'!C487</f>
        <v>65</v>
      </c>
      <c r="D497" s="416" t="str">
        <f>'Programe Budget 2073-74'!D487</f>
        <v>जिल्ला कृषि विकास कार्यालय, मुगु</v>
      </c>
      <c r="E497" s="34">
        <f>'Programe Budget 2073-74'!K487</f>
        <v>1472.5</v>
      </c>
      <c r="F497" s="434">
        <f t="shared" si="43"/>
        <v>1472.5</v>
      </c>
      <c r="G497" s="34">
        <f t="shared" si="41"/>
        <v>0.41239498281244136</v>
      </c>
      <c r="H497" s="727">
        <v>100</v>
      </c>
      <c r="I497" s="34">
        <f t="shared" si="42"/>
        <v>0.41239498281244136</v>
      </c>
      <c r="J497" s="34"/>
      <c r="K497" s="218"/>
      <c r="L497" s="25" t="str">
        <f>'Programe Budget 2073-74'!Q487</f>
        <v>सु</v>
      </c>
    </row>
    <row r="498" spans="1:12">
      <c r="A498" s="18"/>
      <c r="B498" s="18"/>
      <c r="C498" s="33">
        <f>'Programe Budget 2073-74'!C488</f>
        <v>66</v>
      </c>
      <c r="D498" s="416" t="str">
        <f>'Programe Budget 2073-74'!D488</f>
        <v>जिल्ला कृषि विकास कार्यालय, जुम्ला</v>
      </c>
      <c r="E498" s="34">
        <f>'Programe Budget 2073-74'!K488</f>
        <v>2425</v>
      </c>
      <c r="F498" s="434">
        <f t="shared" si="43"/>
        <v>2425</v>
      </c>
      <c r="G498" s="34">
        <f t="shared" ref="G498:G514" si="44">F498/$F$515*100</f>
        <v>0.67915642330741621</v>
      </c>
      <c r="H498" s="727">
        <v>99</v>
      </c>
      <c r="I498" s="34">
        <f t="shared" si="42"/>
        <v>0.67236485907434196</v>
      </c>
      <c r="J498" s="34"/>
      <c r="K498" s="218"/>
      <c r="L498" s="25" t="str">
        <f>'Programe Budget 2073-74'!Q488</f>
        <v>सु</v>
      </c>
    </row>
    <row r="499" spans="1:12">
      <c r="A499" s="18"/>
      <c r="B499" s="18"/>
      <c r="C499" s="33">
        <f>'Programe Budget 2073-74'!C489</f>
        <v>67</v>
      </c>
      <c r="D499" s="416" t="str">
        <f>'Programe Budget 2073-74'!D489</f>
        <v>जिल्ला कृषि विकास कार्यालय, कालिकोट</v>
      </c>
      <c r="E499" s="34">
        <f>'Programe Budget 2073-74'!K489</f>
        <v>1315</v>
      </c>
      <c r="F499" s="434">
        <f t="shared" si="43"/>
        <v>1315</v>
      </c>
      <c r="G499" s="34">
        <f t="shared" si="44"/>
        <v>0.36828482336051643</v>
      </c>
      <c r="H499" s="727">
        <v>100</v>
      </c>
      <c r="I499" s="34">
        <f t="shared" ref="I499:I514" si="45">SUM(G499*H499/100)</f>
        <v>0.36828482336051643</v>
      </c>
      <c r="J499" s="34"/>
      <c r="K499" s="218"/>
      <c r="L499" s="25" t="str">
        <f>'Programe Budget 2073-74'!Q489</f>
        <v>सु</v>
      </c>
    </row>
    <row r="500" spans="1:12">
      <c r="A500" s="18"/>
      <c r="B500" s="18"/>
      <c r="C500" s="33">
        <f>'Programe Budget 2073-74'!C490</f>
        <v>68</v>
      </c>
      <c r="D500" s="416" t="str">
        <f>'Programe Budget 2073-74'!D490</f>
        <v>जिल्ला कृषि विकास कार्यालय, डोल्पा</v>
      </c>
      <c r="E500" s="34">
        <f>'Programe Budget 2073-74'!K490</f>
        <v>3362.5</v>
      </c>
      <c r="F500" s="434">
        <f t="shared" si="43"/>
        <v>3362.5</v>
      </c>
      <c r="G500" s="34">
        <f t="shared" si="44"/>
        <v>0.94171689623554111</v>
      </c>
      <c r="H500" s="727">
        <v>100</v>
      </c>
      <c r="I500" s="34">
        <f t="shared" si="45"/>
        <v>0.94171689623554111</v>
      </c>
      <c r="J500" s="34"/>
      <c r="K500" s="218"/>
      <c r="L500" s="25" t="str">
        <f>'Programe Budget 2073-74'!Q490</f>
        <v>सु</v>
      </c>
    </row>
    <row r="501" spans="1:12">
      <c r="A501" s="18"/>
      <c r="B501" s="18"/>
      <c r="C501" s="33">
        <f>'Programe Budget 2073-74'!C491</f>
        <v>69</v>
      </c>
      <c r="D501" s="416" t="str">
        <f>'Programe Budget 2073-74'!D491</f>
        <v>जिल्ला कृषि विकास कार्यालय, बाँके</v>
      </c>
      <c r="E501" s="34">
        <f>'Programe Budget 2073-74'!K491</f>
        <v>1975</v>
      </c>
      <c r="F501" s="434">
        <f t="shared" si="43"/>
        <v>1975</v>
      </c>
      <c r="G501" s="34">
        <f t="shared" si="44"/>
        <v>0.55312739630191632</v>
      </c>
      <c r="H501" s="727">
        <v>100</v>
      </c>
      <c r="I501" s="34">
        <f t="shared" si="45"/>
        <v>0.55312739630191632</v>
      </c>
      <c r="J501" s="34"/>
      <c r="K501" s="218"/>
      <c r="L501" s="25" t="str">
        <f>'Programe Budget 2073-74'!Q491</f>
        <v>सु</v>
      </c>
    </row>
    <row r="502" spans="1:12">
      <c r="A502" s="18"/>
      <c r="B502" s="18"/>
      <c r="C502" s="33">
        <f>'Programe Budget 2073-74'!C492</f>
        <v>70</v>
      </c>
      <c r="D502" s="416" t="str">
        <f>'Programe Budget 2073-74'!D492</f>
        <v>जिल्ला कृषि विकास कार्यालय, बर्दिया</v>
      </c>
      <c r="E502" s="34">
        <f>'Programe Budget 2073-74'!K492</f>
        <v>1975</v>
      </c>
      <c r="F502" s="434">
        <f t="shared" si="43"/>
        <v>1975</v>
      </c>
      <c r="G502" s="34">
        <f t="shared" si="44"/>
        <v>0.55312739630191632</v>
      </c>
      <c r="H502" s="727">
        <v>100</v>
      </c>
      <c r="I502" s="34">
        <f t="shared" si="45"/>
        <v>0.55312739630191632</v>
      </c>
      <c r="J502" s="34"/>
      <c r="K502" s="218"/>
      <c r="L502" s="25" t="str">
        <f>'Programe Budget 2073-74'!Q492</f>
        <v>सु</v>
      </c>
    </row>
    <row r="503" spans="1:12">
      <c r="A503" s="18"/>
      <c r="B503" s="18"/>
      <c r="C503" s="33">
        <f>'Programe Budget 2073-74'!C493</f>
        <v>71</v>
      </c>
      <c r="D503" s="416" t="str">
        <f>'Programe Budget 2073-74'!D493</f>
        <v>जिल्ला कृषि विकास कार्यालय, सर्ुर्खेत</v>
      </c>
      <c r="E503" s="34">
        <f>'Programe Budget 2073-74'!K493</f>
        <v>2275</v>
      </c>
      <c r="F503" s="434">
        <f t="shared" si="43"/>
        <v>2275</v>
      </c>
      <c r="G503" s="34">
        <f t="shared" si="44"/>
        <v>0.63714674763891621</v>
      </c>
      <c r="H503" s="727">
        <v>87</v>
      </c>
      <c r="I503" s="34">
        <f t="shared" si="45"/>
        <v>0.55431767044585711</v>
      </c>
      <c r="J503" s="34"/>
      <c r="K503" s="218"/>
      <c r="L503" s="25" t="str">
        <f>'Programe Budget 2073-74'!Q493</f>
        <v>सु</v>
      </c>
    </row>
    <row r="504" spans="1:12">
      <c r="A504" s="18"/>
      <c r="B504" s="18"/>
      <c r="C504" s="33">
        <f>'Programe Budget 2073-74'!C494</f>
        <v>72</v>
      </c>
      <c r="D504" s="416" t="str">
        <f>'Programe Budget 2073-74'!D494</f>
        <v>जिल्ला कृषि विकास कार्यालय, दैलेख</v>
      </c>
      <c r="E504" s="34">
        <f>'Programe Budget 2073-74'!K494</f>
        <v>2275</v>
      </c>
      <c r="F504" s="434">
        <f t="shared" si="43"/>
        <v>2275</v>
      </c>
      <c r="G504" s="34">
        <f t="shared" si="44"/>
        <v>0.63714674763891621</v>
      </c>
      <c r="H504" s="727">
        <v>0</v>
      </c>
      <c r="I504" s="34">
        <f t="shared" si="45"/>
        <v>0</v>
      </c>
      <c r="J504" s="34"/>
      <c r="K504" s="218"/>
      <c r="L504" s="25" t="str">
        <f>'Programe Budget 2073-74'!Q494</f>
        <v>सु</v>
      </c>
    </row>
    <row r="505" spans="1:12">
      <c r="A505" s="18"/>
      <c r="B505" s="18"/>
      <c r="C505" s="33">
        <f>'Programe Budget 2073-74'!C495</f>
        <v>73</v>
      </c>
      <c r="D505" s="416" t="str">
        <f>'Programe Budget 2073-74'!D495</f>
        <v>जिल्ला कृषि विकास कार्यालय, जाजरकोट</v>
      </c>
      <c r="E505" s="34">
        <f>'Programe Budget 2073-74'!K495</f>
        <v>925</v>
      </c>
      <c r="F505" s="434">
        <f t="shared" si="43"/>
        <v>925</v>
      </c>
      <c r="G505" s="34">
        <f t="shared" si="44"/>
        <v>0.25905966662241647</v>
      </c>
      <c r="H505" s="727">
        <v>100</v>
      </c>
      <c r="I505" s="34">
        <f t="shared" si="45"/>
        <v>0.25905966662241647</v>
      </c>
      <c r="J505" s="34"/>
      <c r="K505" s="218"/>
      <c r="L505" s="25" t="str">
        <f>'Programe Budget 2073-74'!Q495</f>
        <v>सु</v>
      </c>
    </row>
    <row r="506" spans="1:12">
      <c r="A506" s="333"/>
      <c r="B506" s="333"/>
      <c r="C506" s="31">
        <f>'Programe Budget 2073-74'!C496</f>
        <v>74</v>
      </c>
      <c r="D506" s="414" t="str">
        <f>'Programe Budget 2073-74'!D496</f>
        <v xml:space="preserve">जिल्ला कृषि विकास कार्यालय, बझाङ्ग </v>
      </c>
      <c r="E506" s="34">
        <f>'Programe Budget 2073-74'!K496</f>
        <v>925</v>
      </c>
      <c r="F506" s="430">
        <f t="shared" si="43"/>
        <v>925</v>
      </c>
      <c r="G506" s="30">
        <f t="shared" si="44"/>
        <v>0.25905966662241647</v>
      </c>
      <c r="H506" s="727">
        <v>100</v>
      </c>
      <c r="I506" s="30">
        <f t="shared" si="45"/>
        <v>0.25905966662241647</v>
      </c>
      <c r="J506" s="30"/>
      <c r="K506" s="367"/>
      <c r="L506" s="82" t="str">
        <f>'Programe Budget 2073-74'!Q496</f>
        <v>दि</v>
      </c>
    </row>
    <row r="507" spans="1:12">
      <c r="A507" s="18"/>
      <c r="B507" s="18"/>
      <c r="C507" s="33">
        <f>'Programe Budget 2073-74'!C497</f>
        <v>75</v>
      </c>
      <c r="D507" s="416" t="str">
        <f>'Programe Budget 2073-74'!D497</f>
        <v>जिल्ला कृषि विकास कार्यालय, बाजुरा</v>
      </c>
      <c r="E507" s="34">
        <f>'Programe Budget 2073-74'!K497</f>
        <v>2629</v>
      </c>
      <c r="F507" s="434">
        <f t="shared" si="43"/>
        <v>2629</v>
      </c>
      <c r="G507" s="34">
        <f t="shared" si="44"/>
        <v>0.73628958221657625</v>
      </c>
      <c r="H507" s="727">
        <v>64.09</v>
      </c>
      <c r="I507" s="34">
        <f t="shared" si="45"/>
        <v>0.47188799324260372</v>
      </c>
      <c r="J507" s="34"/>
      <c r="K507" s="218"/>
      <c r="L507" s="25" t="str">
        <f>'Programe Budget 2073-74'!Q497</f>
        <v>दि</v>
      </c>
    </row>
    <row r="508" spans="1:12">
      <c r="A508" s="18"/>
      <c r="B508" s="18"/>
      <c r="C508" s="33">
        <f>'Programe Budget 2073-74'!C498</f>
        <v>76</v>
      </c>
      <c r="D508" s="416" t="str">
        <f>'Programe Budget 2073-74'!D498</f>
        <v xml:space="preserve">जिल्ला कृषि विकास कार्यालय, डोटी </v>
      </c>
      <c r="E508" s="34">
        <f>'Programe Budget 2073-74'!K498</f>
        <v>2575</v>
      </c>
      <c r="F508" s="434">
        <f t="shared" si="43"/>
        <v>2575</v>
      </c>
      <c r="G508" s="34">
        <f t="shared" si="44"/>
        <v>0.72116609897591621</v>
      </c>
      <c r="H508" s="727">
        <v>100</v>
      </c>
      <c r="I508" s="34">
        <f t="shared" si="45"/>
        <v>0.7211660989759161</v>
      </c>
      <c r="J508" s="34"/>
      <c r="K508" s="218"/>
      <c r="L508" s="25" t="str">
        <f>'Programe Budget 2073-74'!Q498</f>
        <v>दि</v>
      </c>
    </row>
    <row r="509" spans="1:12">
      <c r="A509" s="18"/>
      <c r="B509" s="18"/>
      <c r="C509" s="33">
        <f>'Programe Budget 2073-74'!C499</f>
        <v>77</v>
      </c>
      <c r="D509" s="416" t="str">
        <f>'Programe Budget 2073-74'!D499</f>
        <v>जिल्ला कृषि विकास कार्यालय, अछाम</v>
      </c>
      <c r="E509" s="34">
        <f>'Programe Budget 2073-74'!K499</f>
        <v>2275</v>
      </c>
      <c r="F509" s="434">
        <f t="shared" si="43"/>
        <v>2275</v>
      </c>
      <c r="G509" s="34">
        <f t="shared" si="44"/>
        <v>0.63714674763891621</v>
      </c>
      <c r="H509" s="727">
        <v>100</v>
      </c>
      <c r="I509" s="34">
        <f t="shared" si="45"/>
        <v>0.63714674763891621</v>
      </c>
      <c r="J509" s="34"/>
      <c r="K509" s="218"/>
      <c r="L509" s="25" t="str">
        <f>'Programe Budget 2073-74'!Q499</f>
        <v>दि</v>
      </c>
    </row>
    <row r="510" spans="1:12">
      <c r="A510" s="18"/>
      <c r="B510" s="18"/>
      <c r="C510" s="33">
        <f>'Programe Budget 2073-74'!C500</f>
        <v>78</v>
      </c>
      <c r="D510" s="416" t="str">
        <f>'Programe Budget 2073-74'!D500</f>
        <v>जिल्ला कृषि विकास कार्यालय, कैलाली</v>
      </c>
      <c r="E510" s="34">
        <f>'Programe Budget 2073-74'!K500</f>
        <v>1975</v>
      </c>
      <c r="F510" s="434">
        <f t="shared" si="43"/>
        <v>1975</v>
      </c>
      <c r="G510" s="34">
        <f t="shared" si="44"/>
        <v>0.55312739630191632</v>
      </c>
      <c r="H510" s="727">
        <v>1</v>
      </c>
      <c r="I510" s="34">
        <f t="shared" si="45"/>
        <v>5.5312739630191633E-3</v>
      </c>
      <c r="J510" s="34"/>
      <c r="K510" s="218"/>
      <c r="L510" s="25" t="str">
        <f>'Programe Budget 2073-74'!Q500</f>
        <v>दि</v>
      </c>
    </row>
    <row r="511" spans="1:12">
      <c r="A511" s="18"/>
      <c r="B511" s="18"/>
      <c r="C511" s="33">
        <f>'Programe Budget 2073-74'!C501</f>
        <v>79</v>
      </c>
      <c r="D511" s="416" t="str">
        <f>'Programe Budget 2073-74'!D501</f>
        <v>जिल्ला कृषि विकास कार्यालय, दार्चुला</v>
      </c>
      <c r="E511" s="34">
        <f>'Programe Budget 2073-74'!K501</f>
        <v>925</v>
      </c>
      <c r="F511" s="434">
        <f t="shared" si="43"/>
        <v>925</v>
      </c>
      <c r="G511" s="34">
        <f t="shared" si="44"/>
        <v>0.25905966662241647</v>
      </c>
      <c r="H511" s="727">
        <v>100</v>
      </c>
      <c r="I511" s="34">
        <f t="shared" si="45"/>
        <v>0.25905966662241647</v>
      </c>
      <c r="J511" s="34"/>
      <c r="K511" s="218"/>
      <c r="L511" s="25" t="str">
        <f>'Programe Budget 2073-74'!Q501</f>
        <v>दि</v>
      </c>
    </row>
    <row r="512" spans="1:12">
      <c r="A512" s="18"/>
      <c r="B512" s="18"/>
      <c r="C512" s="33">
        <f>'Programe Budget 2073-74'!C502</f>
        <v>80</v>
      </c>
      <c r="D512" s="416" t="str">
        <f>'Programe Budget 2073-74'!D502</f>
        <v>जिल्ला कृषि विकास कार्यालय, बैतडी</v>
      </c>
      <c r="E512" s="34">
        <f>'Programe Budget 2073-74'!K502</f>
        <v>2275</v>
      </c>
      <c r="F512" s="434">
        <f t="shared" si="43"/>
        <v>2275</v>
      </c>
      <c r="G512" s="34">
        <f t="shared" si="44"/>
        <v>0.63714674763891621</v>
      </c>
      <c r="H512" s="727">
        <v>88.32</v>
      </c>
      <c r="I512" s="34">
        <f t="shared" si="45"/>
        <v>0.56272800751469076</v>
      </c>
      <c r="J512" s="34"/>
      <c r="K512" s="218"/>
      <c r="L512" s="25" t="str">
        <f>'Programe Budget 2073-74'!Q502</f>
        <v>दि</v>
      </c>
    </row>
    <row r="513" spans="1:12">
      <c r="A513" s="18"/>
      <c r="B513" s="18"/>
      <c r="C513" s="33">
        <f>'Programe Budget 2073-74'!C503</f>
        <v>81</v>
      </c>
      <c r="D513" s="416" t="str">
        <f>'Programe Budget 2073-74'!D503</f>
        <v>जिल्ला कृषि विकास कार्यालय, डडेलधुरा</v>
      </c>
      <c r="E513" s="34">
        <f>'Programe Budget 2073-74'!K503</f>
        <v>2225</v>
      </c>
      <c r="F513" s="434">
        <f t="shared" si="43"/>
        <v>2225</v>
      </c>
      <c r="G513" s="34">
        <f t="shared" si="44"/>
        <v>0.62314352241608295</v>
      </c>
      <c r="H513" s="727">
        <v>100</v>
      </c>
      <c r="I513" s="34">
        <f t="shared" si="45"/>
        <v>0.62314352241608295</v>
      </c>
      <c r="J513" s="34"/>
      <c r="K513" s="218"/>
      <c r="L513" s="25" t="str">
        <f>'Programe Budget 2073-74'!Q503</f>
        <v>दि</v>
      </c>
    </row>
    <row r="514" spans="1:12">
      <c r="A514" s="18"/>
      <c r="B514" s="18"/>
      <c r="C514" s="33">
        <f>'Programe Budget 2073-74'!C504</f>
        <v>82</v>
      </c>
      <c r="D514" s="416" t="str">
        <f>'Programe Budget 2073-74'!D504</f>
        <v>जिल्ला कृषि विकास कार्यालय, कन्चनपुर</v>
      </c>
      <c r="E514" s="34">
        <f>'Programe Budget 2073-74'!K504</f>
        <v>1975</v>
      </c>
      <c r="F514" s="434">
        <f t="shared" si="43"/>
        <v>1975</v>
      </c>
      <c r="G514" s="34">
        <f t="shared" si="44"/>
        <v>0.55312739630191632</v>
      </c>
      <c r="H514" s="727">
        <v>0.7</v>
      </c>
      <c r="I514" s="34">
        <f t="shared" si="45"/>
        <v>3.8718917741134141E-3</v>
      </c>
      <c r="J514" s="34"/>
      <c r="K514" s="218"/>
      <c r="L514" s="25"/>
    </row>
    <row r="515" spans="1:12" ht="16.5" customHeight="1">
      <c r="A515" s="25"/>
      <c r="B515" s="280"/>
      <c r="C515" s="29"/>
      <c r="D515" s="415" t="str">
        <f>'Programe Budget 2073-74'!D505</f>
        <v xml:space="preserve"> ८२ कार्यालयको जम्मा</v>
      </c>
      <c r="E515" s="59">
        <f>SUM(E432:E514)</f>
        <v>357060.6</v>
      </c>
      <c r="F515" s="59">
        <f>SUM(F432:F514)</f>
        <v>357060.6</v>
      </c>
      <c r="G515" s="59">
        <f>SUM(G432:G514)</f>
        <v>100.00000000000004</v>
      </c>
      <c r="H515" s="730"/>
      <c r="I515" s="59">
        <f>SUM(I432:I514)</f>
        <v>48.431285361644498</v>
      </c>
      <c r="J515" s="57"/>
      <c r="K515" s="373"/>
      <c r="L515" s="25"/>
    </row>
    <row r="516" spans="1:12">
      <c r="A516" s="272"/>
      <c r="B516" s="272"/>
      <c r="C516" s="54"/>
      <c r="D516" s="402" t="s">
        <v>321</v>
      </c>
      <c r="E516" s="57" t="e">
        <f>E692</f>
        <v>#REF!</v>
      </c>
      <c r="F516" s="437">
        <f>F692</f>
        <v>2016521.8999999997</v>
      </c>
      <c r="G516" s="58">
        <f>F515/F516*100</f>
        <v>17.706755379150607</v>
      </c>
      <c r="H516" s="727"/>
      <c r="I516" s="89">
        <f>I515*G516/100</f>
        <v>8.5756092259647669</v>
      </c>
      <c r="J516" s="58">
        <f>I516</f>
        <v>8.5756092259647669</v>
      </c>
      <c r="K516" s="368"/>
      <c r="L516" s="272"/>
    </row>
    <row r="517" spans="1:12">
      <c r="A517" s="1">
        <f>'Programe Budget 2073-74'!A589</f>
        <v>12</v>
      </c>
      <c r="B517" s="11" t="str">
        <f>'Programe Budget 2073-74'!B589</f>
        <v>312124-3/4</v>
      </c>
      <c r="C517" s="33"/>
      <c r="D517" s="418" t="str">
        <f>'Programe Budget 2073-74'!D589</f>
        <v xml:space="preserve">सिंचाई तथा जलश्रोत ब्यवस्थापन आयोजना, बाली तथा जल ब्यवस्थापन कार्यक्रम </v>
      </c>
      <c r="E517" s="57"/>
      <c r="F517" s="435"/>
      <c r="G517" s="59"/>
      <c r="H517" s="727"/>
      <c r="I517" s="57"/>
      <c r="J517" s="57"/>
      <c r="K517" s="218"/>
      <c r="L517" s="25" t="str">
        <f>'Programe Budget 2073-74'!Q589</f>
        <v>ना</v>
      </c>
    </row>
    <row r="518" spans="1:12">
      <c r="A518" s="210"/>
      <c r="B518" s="333"/>
      <c r="C518" s="31">
        <f>'Programe Budget 2073-74'!C590</f>
        <v>1</v>
      </c>
      <c r="D518" s="400" t="str">
        <f>'Programe Budget 2073-74'!D590</f>
        <v>आयोजना संयोजकको कार्यालय, हरिहरभवन, ललितपुर</v>
      </c>
      <c r="E518" s="34">
        <f>'Programe Budget 2073-74'!K590</f>
        <v>63390.2</v>
      </c>
      <c r="F518" s="430">
        <f t="shared" ref="F518:F567" si="46">E518</f>
        <v>63390.2</v>
      </c>
      <c r="G518" s="30">
        <f t="shared" ref="G518:G567" si="47">SUM(F518/$F$568*100)</f>
        <v>59.432918551187711</v>
      </c>
      <c r="H518" s="727">
        <v>51.53</v>
      </c>
      <c r="I518" s="30">
        <f>SUM(G518*H518/100)</f>
        <v>30.625782929427029</v>
      </c>
      <c r="J518" s="45"/>
      <c r="K518" s="367"/>
      <c r="L518" s="82" t="str">
        <f>'Programe Budget 2073-74'!Q590</f>
        <v>नि</v>
      </c>
    </row>
    <row r="519" spans="1:12">
      <c r="A519" s="339"/>
      <c r="B519" s="11"/>
      <c r="C519" s="33">
        <f>'Programe Budget 2073-74'!C591</f>
        <v>2</v>
      </c>
      <c r="D519" s="404" t="str">
        <f>'Programe Budget 2073-74'!D591</f>
        <v>क्षेत्रीय कृषि निर्देशनालय, बिराटनगर</v>
      </c>
      <c r="E519" s="34">
        <f>'Programe Budget 2073-74'!K591</f>
        <v>210</v>
      </c>
      <c r="F519" s="434">
        <f t="shared" si="46"/>
        <v>210</v>
      </c>
      <c r="G519" s="34">
        <f t="shared" si="47"/>
        <v>0.19689025899507209</v>
      </c>
      <c r="H519" s="727">
        <v>100</v>
      </c>
      <c r="I519" s="34">
        <f t="shared" ref="I519:I567" si="48">SUM(G519*H519/100)</f>
        <v>0.19689025899507212</v>
      </c>
      <c r="J519" s="57"/>
      <c r="K519" s="218"/>
      <c r="L519" s="25" t="str">
        <f>'Programe Budget 2073-74'!Q591</f>
        <v>वि</v>
      </c>
    </row>
    <row r="520" spans="1:12">
      <c r="A520" s="339"/>
      <c r="B520" s="9"/>
      <c r="C520" s="33">
        <f>'Programe Budget 2073-74'!C592</f>
        <v>3</v>
      </c>
      <c r="D520" s="404" t="str">
        <f>'Programe Budget 2073-74'!D592</f>
        <v>क्षेत्रीय कृषि निर्देशनालय, हरिहरभवन</v>
      </c>
      <c r="E520" s="34">
        <f>'Programe Budget 2073-74'!K592</f>
        <v>210</v>
      </c>
      <c r="F520" s="434">
        <f t="shared" si="46"/>
        <v>210</v>
      </c>
      <c r="G520" s="34">
        <f t="shared" si="47"/>
        <v>0.19689025899507209</v>
      </c>
      <c r="H520" s="727">
        <v>100</v>
      </c>
      <c r="I520" s="34">
        <f t="shared" si="48"/>
        <v>0.19689025899507212</v>
      </c>
      <c r="J520" s="57"/>
      <c r="K520" s="218"/>
      <c r="L520" s="25" t="str">
        <f>'Programe Budget 2073-74'!Q592</f>
        <v>का</v>
      </c>
    </row>
    <row r="521" spans="1:12">
      <c r="A521" s="340"/>
      <c r="B521" s="13"/>
      <c r="C521" s="54">
        <f>'Programe Budget 2073-74'!C593</f>
        <v>4</v>
      </c>
      <c r="D521" s="406" t="str">
        <f>'Programe Budget 2073-74'!D593</f>
        <v>क्षेत्रीय कृषि निर्देशनालय, पोखरा</v>
      </c>
      <c r="E521" s="34">
        <f>'Programe Budget 2073-74'!K593</f>
        <v>210</v>
      </c>
      <c r="F521" s="436">
        <f t="shared" si="46"/>
        <v>210</v>
      </c>
      <c r="G521" s="88">
        <f t="shared" si="47"/>
        <v>0.19689025899507209</v>
      </c>
      <c r="H521" s="727">
        <v>100</v>
      </c>
      <c r="I521" s="88">
        <f t="shared" si="48"/>
        <v>0.19689025899507212</v>
      </c>
      <c r="J521" s="88"/>
      <c r="K521" s="368"/>
      <c r="L521" s="272" t="str">
        <f>'Programe Budget 2073-74'!Q593</f>
        <v>प</v>
      </c>
    </row>
    <row r="522" spans="1:12" ht="18.75" customHeight="1">
      <c r="A522" s="339"/>
      <c r="B522" s="9"/>
      <c r="C522" s="33">
        <f>'Programe Budget 2073-74'!C594</f>
        <v>5</v>
      </c>
      <c r="D522" s="404" t="str">
        <f>'Programe Budget 2073-74'!D594</f>
        <v>क्षेत्रीय कृषि निर्देशनालय, सुर्खेत</v>
      </c>
      <c r="E522" s="34">
        <f>'Programe Budget 2073-74'!K594</f>
        <v>210</v>
      </c>
      <c r="F522" s="434">
        <f t="shared" si="46"/>
        <v>210</v>
      </c>
      <c r="G522" s="34">
        <f t="shared" si="47"/>
        <v>0.19689025899507209</v>
      </c>
      <c r="H522" s="727">
        <v>100</v>
      </c>
      <c r="I522" s="34">
        <f t="shared" si="48"/>
        <v>0.19689025899507212</v>
      </c>
      <c r="J522" s="34"/>
      <c r="K522" s="218"/>
      <c r="L522" s="25" t="str">
        <f>'Programe Budget 2073-74'!Q594</f>
        <v>सु</v>
      </c>
    </row>
    <row r="523" spans="1:12">
      <c r="A523" s="210"/>
      <c r="B523" s="7"/>
      <c r="C523" s="31">
        <f>'Programe Budget 2073-74'!C595</f>
        <v>6</v>
      </c>
      <c r="D523" s="400" t="str">
        <f>'Programe Budget 2073-74'!D595</f>
        <v>क्षेत्रीय कृषि निर्देशनालय, दिपायल</v>
      </c>
      <c r="E523" s="34">
        <f>'Programe Budget 2073-74'!K595</f>
        <v>710</v>
      </c>
      <c r="F523" s="430">
        <f t="shared" si="46"/>
        <v>710</v>
      </c>
      <c r="G523" s="30">
        <f t="shared" si="47"/>
        <v>0.66567658993571988</v>
      </c>
      <c r="H523" s="727">
        <v>100</v>
      </c>
      <c r="I523" s="30">
        <f t="shared" si="48"/>
        <v>0.66567658993571976</v>
      </c>
      <c r="J523" s="30"/>
      <c r="K523" s="367"/>
      <c r="L523" s="82" t="str">
        <f>'Programe Budget 2073-74'!Q595</f>
        <v>दि</v>
      </c>
    </row>
    <row r="524" spans="1:12">
      <c r="A524" s="339"/>
      <c r="B524" s="9"/>
      <c r="C524" s="33">
        <f>'Programe Budget 2073-74'!C596</f>
        <v>7</v>
      </c>
      <c r="D524" s="404" t="str">
        <f>'Programe Budget 2073-74'!D596</f>
        <v>जिल्ला कृषि बिकास कार्यालय, झापा</v>
      </c>
      <c r="E524" s="34">
        <f>'Programe Budget 2073-74'!K596</f>
        <v>1817</v>
      </c>
      <c r="F524" s="434">
        <f t="shared" si="46"/>
        <v>1817</v>
      </c>
      <c r="G524" s="34">
        <f t="shared" si="47"/>
        <v>1.7035695266383144</v>
      </c>
      <c r="H524" s="727">
        <v>100</v>
      </c>
      <c r="I524" s="34">
        <f t="shared" si="48"/>
        <v>1.7035695266383144</v>
      </c>
      <c r="J524" s="34"/>
      <c r="K524" s="218"/>
      <c r="L524" s="25" t="str">
        <f>'Programe Budget 2073-74'!Q596</f>
        <v>वि</v>
      </c>
    </row>
    <row r="525" spans="1:12">
      <c r="A525" s="339"/>
      <c r="B525" s="9"/>
      <c r="C525" s="33">
        <f>'Programe Budget 2073-74'!C597</f>
        <v>8</v>
      </c>
      <c r="D525" s="404" t="str">
        <f>'Programe Budget 2073-74'!D597</f>
        <v>जिल्ला कृषि बिकास कार्यालय, सुनसरी</v>
      </c>
      <c r="E525" s="34">
        <f>'Programe Budget 2073-74'!K597</f>
        <v>1693</v>
      </c>
      <c r="F525" s="434">
        <f t="shared" si="46"/>
        <v>1693</v>
      </c>
      <c r="G525" s="34">
        <f t="shared" si="47"/>
        <v>1.5873105165650336</v>
      </c>
      <c r="H525" s="765">
        <v>55</v>
      </c>
      <c r="I525" s="34">
        <f t="shared" si="48"/>
        <v>0.87302078411076844</v>
      </c>
      <c r="J525" s="34"/>
      <c r="K525" s="218"/>
      <c r="L525" s="25" t="str">
        <f>'Programe Budget 2073-74'!Q597</f>
        <v>वि</v>
      </c>
    </row>
    <row r="526" spans="1:12">
      <c r="A526" s="339"/>
      <c r="B526" s="9"/>
      <c r="C526" s="33">
        <f>'Programe Budget 2073-74'!C598</f>
        <v>9</v>
      </c>
      <c r="D526" s="404" t="str">
        <f>'Programe Budget 2073-74'!D598</f>
        <v>जिल्ला कृषि बिकास कार्यालय, बारा</v>
      </c>
      <c r="E526" s="34">
        <f>'Programe Budget 2073-74'!K598</f>
        <v>1360.6</v>
      </c>
      <c r="F526" s="434">
        <f t="shared" si="46"/>
        <v>1360.6</v>
      </c>
      <c r="G526" s="34">
        <f t="shared" si="47"/>
        <v>1.2756613637556908</v>
      </c>
      <c r="H526" s="727">
        <v>54.33</v>
      </c>
      <c r="I526" s="34">
        <f t="shared" si="48"/>
        <v>0.69306681892846678</v>
      </c>
      <c r="J526" s="34"/>
      <c r="K526" s="218"/>
      <c r="L526" s="260" t="str">
        <f>'Programe Budget 2073-74'!Q598</f>
        <v>का</v>
      </c>
    </row>
    <row r="527" spans="1:12">
      <c r="A527" s="339"/>
      <c r="B527" s="9"/>
      <c r="C527" s="33">
        <f>'Programe Budget 2073-74'!C599</f>
        <v>10</v>
      </c>
      <c r="D527" s="404" t="str">
        <f>'Programe Budget 2073-74'!D599</f>
        <v>जिल्ला कृषि बिकास कार्यालय, पर्सा</v>
      </c>
      <c r="E527" s="34">
        <f>'Programe Budget 2073-74'!K599</f>
        <v>1575</v>
      </c>
      <c r="F527" s="434">
        <f t="shared" si="46"/>
        <v>1575</v>
      </c>
      <c r="G527" s="34">
        <f t="shared" si="47"/>
        <v>1.4766769424630408</v>
      </c>
      <c r="H527" s="727">
        <v>49.23</v>
      </c>
      <c r="I527" s="34">
        <f t="shared" si="48"/>
        <v>0.72696805877455484</v>
      </c>
      <c r="J527" s="34"/>
      <c r="K527" s="218"/>
      <c r="L527" s="260" t="str">
        <f>'Programe Budget 2073-74'!Q599</f>
        <v>का</v>
      </c>
    </row>
    <row r="528" spans="1:12">
      <c r="A528" s="339"/>
      <c r="B528" s="9"/>
      <c r="C528" s="33">
        <f>'Programe Budget 2073-74'!C600</f>
        <v>11</v>
      </c>
      <c r="D528" s="404" t="str">
        <f>'Programe Budget 2073-74'!D600</f>
        <v xml:space="preserve">ाजिल्ला कृषि बिकास कार्यालय, नवलपरासी </v>
      </c>
      <c r="E528" s="34">
        <f>'Programe Budget 2073-74'!K600</f>
        <v>1254</v>
      </c>
      <c r="F528" s="434">
        <f t="shared" si="46"/>
        <v>1254</v>
      </c>
      <c r="G528" s="34">
        <f t="shared" si="47"/>
        <v>1.1757161179991449</v>
      </c>
      <c r="H528" s="727">
        <v>100</v>
      </c>
      <c r="I528" s="34">
        <f t="shared" si="48"/>
        <v>1.1757161179991449</v>
      </c>
      <c r="J528" s="34"/>
      <c r="K528" s="218"/>
      <c r="L528" s="260" t="str">
        <f>'Programe Budget 2073-74'!Q600</f>
        <v>प</v>
      </c>
    </row>
    <row r="529" spans="1:12">
      <c r="A529" s="339"/>
      <c r="B529" s="9"/>
      <c r="C529" s="33">
        <f>'Programe Budget 2073-74'!C601</f>
        <v>12</v>
      </c>
      <c r="D529" s="404" t="str">
        <f>'Programe Budget 2073-74'!D601</f>
        <v>जिल्ला कृषि बिकास कार्यालय, रुपन्देही</v>
      </c>
      <c r="E529" s="34">
        <f>'Programe Budget 2073-74'!K601</f>
        <v>1810</v>
      </c>
      <c r="F529" s="434">
        <f t="shared" si="46"/>
        <v>1810</v>
      </c>
      <c r="G529" s="34">
        <f t="shared" si="47"/>
        <v>1.6970065180051452</v>
      </c>
      <c r="H529" s="727">
        <v>77.680000000000007</v>
      </c>
      <c r="I529" s="34">
        <f t="shared" si="48"/>
        <v>1.318234663186397</v>
      </c>
      <c r="J529" s="34"/>
      <c r="K529" s="218"/>
      <c r="L529" s="260" t="str">
        <f>'Programe Budget 2073-74'!Q601</f>
        <v>प</v>
      </c>
    </row>
    <row r="530" spans="1:12">
      <c r="A530" s="340"/>
      <c r="B530" s="13"/>
      <c r="C530" s="54">
        <f>'Programe Budget 2073-74'!C602</f>
        <v>13</v>
      </c>
      <c r="D530" s="406" t="str">
        <f>'Programe Budget 2073-74'!D602</f>
        <v>जिल्ला कृषि बिकास कार्यालय, कपिलवस्तु</v>
      </c>
      <c r="E530" s="34">
        <f>'Programe Budget 2073-74'!K602</f>
        <v>1468</v>
      </c>
      <c r="F530" s="436">
        <f t="shared" si="46"/>
        <v>1468</v>
      </c>
      <c r="G530" s="88">
        <f t="shared" si="47"/>
        <v>1.3763566676417422</v>
      </c>
      <c r="H530" s="727">
        <v>100</v>
      </c>
      <c r="I530" s="88">
        <f t="shared" si="48"/>
        <v>1.3763566676417422</v>
      </c>
      <c r="J530" s="88"/>
      <c r="K530" s="368"/>
      <c r="L530" s="301" t="str">
        <f>'Programe Budget 2073-74'!Q602</f>
        <v>प</v>
      </c>
    </row>
    <row r="531" spans="1:12">
      <c r="A531" s="339"/>
      <c r="B531" s="9"/>
      <c r="C531" s="33">
        <f>'Programe Budget 2073-74'!C603</f>
        <v>14</v>
      </c>
      <c r="D531" s="404" t="str">
        <f>'Programe Budget 2073-74'!D603</f>
        <v>जिल्ला कृषि बिकास कार्यालय, दाङ्ग</v>
      </c>
      <c r="E531" s="34">
        <f>'Programe Budget 2073-74'!K603</f>
        <v>1814</v>
      </c>
      <c r="F531" s="434">
        <f t="shared" si="46"/>
        <v>1814</v>
      </c>
      <c r="G531" s="34">
        <f t="shared" si="47"/>
        <v>1.7007568086526703</v>
      </c>
      <c r="H531" s="727">
        <v>100</v>
      </c>
      <c r="I531" s="34">
        <f t="shared" si="48"/>
        <v>1.7007568086526703</v>
      </c>
      <c r="J531" s="34"/>
      <c r="K531" s="218"/>
      <c r="L531" s="260" t="str">
        <f>'Programe Budget 2073-74'!Q603</f>
        <v>सु</v>
      </c>
    </row>
    <row r="532" spans="1:12">
      <c r="A532" s="339"/>
      <c r="B532" s="9"/>
      <c r="C532" s="33">
        <f>'Programe Budget 2073-74'!C604</f>
        <v>15</v>
      </c>
      <c r="D532" s="404" t="str">
        <f>'Programe Budget 2073-74'!D604</f>
        <v>जिल्ला कृषि बिकास कार्यालय, बाँके</v>
      </c>
      <c r="E532" s="34">
        <f>'Programe Budget 2073-74'!K604</f>
        <v>1388</v>
      </c>
      <c r="F532" s="434">
        <f t="shared" si="46"/>
        <v>1388</v>
      </c>
      <c r="G532" s="34">
        <f t="shared" si="47"/>
        <v>1.3013508546912385</v>
      </c>
      <c r="H532" s="727">
        <v>100</v>
      </c>
      <c r="I532" s="34">
        <f t="shared" si="48"/>
        <v>1.3013508546912385</v>
      </c>
      <c r="J532" s="34"/>
      <c r="K532" s="218"/>
      <c r="L532" s="260" t="str">
        <f>'Programe Budget 2073-74'!Q604</f>
        <v>सु</v>
      </c>
    </row>
    <row r="533" spans="1:12">
      <c r="A533" s="339"/>
      <c r="B533" s="9"/>
      <c r="C533" s="33">
        <f>'Programe Budget 2073-74'!C605</f>
        <v>16</v>
      </c>
      <c r="D533" s="404" t="str">
        <f>'Programe Budget 2073-74'!D605</f>
        <v>जिल्ला कृषि बिकास कार्यालय, बर्दिया</v>
      </c>
      <c r="E533" s="34">
        <f>'Programe Budget 2073-74'!K605</f>
        <v>1208</v>
      </c>
      <c r="F533" s="434">
        <f t="shared" si="46"/>
        <v>1208</v>
      </c>
      <c r="G533" s="34">
        <f t="shared" si="47"/>
        <v>1.1325877755526053</v>
      </c>
      <c r="H533" s="727">
        <v>100</v>
      </c>
      <c r="I533" s="34">
        <f t="shared" si="48"/>
        <v>1.1325877755526053</v>
      </c>
      <c r="J533" s="34"/>
      <c r="K533" s="218"/>
      <c r="L533" s="260" t="str">
        <f>'Programe Budget 2073-74'!Q605</f>
        <v>सु</v>
      </c>
    </row>
    <row r="534" spans="1:12">
      <c r="A534" s="210"/>
      <c r="B534" s="7"/>
      <c r="C534" s="31">
        <f>'Programe Budget 2073-74'!C606</f>
        <v>17</v>
      </c>
      <c r="D534" s="400" t="str">
        <f>'Programe Budget 2073-74'!D606</f>
        <v>जिल्ला कृषि बिकास कार्यालय, कैलाली</v>
      </c>
      <c r="E534" s="34">
        <f>'Programe Budget 2073-74'!K606</f>
        <v>1191</v>
      </c>
      <c r="F534" s="430">
        <f t="shared" si="46"/>
        <v>1191</v>
      </c>
      <c r="G534" s="30">
        <f t="shared" si="47"/>
        <v>1.1166490403006233</v>
      </c>
      <c r="H534" s="727">
        <v>37.9</v>
      </c>
      <c r="I534" s="30">
        <f t="shared" si="48"/>
        <v>0.42320998627393619</v>
      </c>
      <c r="J534" s="30"/>
      <c r="K534" s="367"/>
      <c r="L534" s="341" t="str">
        <f>'Programe Budget 2073-74'!Q606</f>
        <v>दि</v>
      </c>
    </row>
    <row r="535" spans="1:12">
      <c r="A535" s="339"/>
      <c r="B535" s="9"/>
      <c r="C535" s="33">
        <f>'Programe Budget 2073-74'!C607</f>
        <v>18</v>
      </c>
      <c r="D535" s="404" t="str">
        <f>'Programe Budget 2073-74'!D607</f>
        <v xml:space="preserve">जिल्ला कृषि बिकास कार्यालय, कन्चनपुर </v>
      </c>
      <c r="E535" s="34">
        <f>'Programe Budget 2073-74'!K607</f>
        <v>2347</v>
      </c>
      <c r="F535" s="434">
        <f t="shared" si="46"/>
        <v>2347</v>
      </c>
      <c r="G535" s="34">
        <f t="shared" si="47"/>
        <v>2.2004830374354007</v>
      </c>
      <c r="H535" s="727">
        <v>84.81</v>
      </c>
      <c r="I535" s="34">
        <f t="shared" si="48"/>
        <v>1.8662296640489635</v>
      </c>
      <c r="J535" s="34"/>
      <c r="K535" s="218"/>
      <c r="L535" s="260" t="str">
        <f>'Programe Budget 2073-74'!Q607</f>
        <v>दि</v>
      </c>
    </row>
    <row r="536" spans="1:12">
      <c r="A536" s="339"/>
      <c r="B536" s="9"/>
      <c r="C536" s="33">
        <f>'Programe Budget 2073-74'!C608</f>
        <v>19</v>
      </c>
      <c r="D536" s="404" t="str">
        <f>'Programe Budget 2073-74'!D608</f>
        <v>जिल्ला कृषि बिकास कार्यालय, मुस्ताङ्ग</v>
      </c>
      <c r="E536" s="34">
        <f>'Programe Budget 2073-74'!K608</f>
        <v>393</v>
      </c>
      <c r="F536" s="434">
        <f t="shared" si="46"/>
        <v>393</v>
      </c>
      <c r="G536" s="34">
        <f t="shared" si="47"/>
        <v>0.36846605611934918</v>
      </c>
      <c r="H536" s="727">
        <v>100</v>
      </c>
      <c r="I536" s="34">
        <f t="shared" si="48"/>
        <v>0.36846605611934918</v>
      </c>
      <c r="J536" s="34"/>
      <c r="K536" s="218"/>
      <c r="L536" s="260" t="str">
        <f>'Programe Budget 2073-74'!Q608</f>
        <v>प</v>
      </c>
    </row>
    <row r="537" spans="1:12">
      <c r="A537" s="340"/>
      <c r="B537" s="13"/>
      <c r="C537" s="54">
        <f>'Programe Budget 2073-74'!C609</f>
        <v>20</v>
      </c>
      <c r="D537" s="406" t="str">
        <f>'Programe Budget 2073-74'!D609</f>
        <v>जिल्ला कृषि बिकास कार्यालय, मनाङ्ग</v>
      </c>
      <c r="E537" s="34">
        <f>'Programe Budget 2073-74'!K609</f>
        <v>587</v>
      </c>
      <c r="F537" s="34">
        <f t="shared" si="46"/>
        <v>587</v>
      </c>
      <c r="G537" s="34">
        <f t="shared" si="47"/>
        <v>0.55035515252432066</v>
      </c>
      <c r="H537" s="731">
        <v>100</v>
      </c>
      <c r="I537" s="34">
        <f t="shared" si="48"/>
        <v>0.55035515252432066</v>
      </c>
      <c r="J537" s="34"/>
      <c r="K537" s="218"/>
      <c r="L537" s="260" t="str">
        <f>'Programe Budget 2073-74'!Q609</f>
        <v>प</v>
      </c>
    </row>
    <row r="538" spans="1:12">
      <c r="A538" s="339"/>
      <c r="B538" s="9"/>
      <c r="C538" s="33">
        <f>'Programe Budget 2073-74'!C610</f>
        <v>21</v>
      </c>
      <c r="D538" s="404" t="str">
        <f>'Programe Budget 2073-74'!D610</f>
        <v>जिल्ला कृषि बिकास कार्यालय, हुम्ला</v>
      </c>
      <c r="E538" s="34">
        <f>'Programe Budget 2073-74'!K610</f>
        <v>547</v>
      </c>
      <c r="F538" s="434">
        <f t="shared" si="46"/>
        <v>547</v>
      </c>
      <c r="G538" s="34">
        <f t="shared" si="47"/>
        <v>0.51285224604906876</v>
      </c>
      <c r="H538" s="727">
        <v>100</v>
      </c>
      <c r="I538" s="34">
        <f t="shared" si="48"/>
        <v>0.51285224604906876</v>
      </c>
      <c r="J538" s="34"/>
      <c r="K538" s="218"/>
      <c r="L538" s="260" t="str">
        <f>'Programe Budget 2073-74'!Q610</f>
        <v>सु</v>
      </c>
    </row>
    <row r="539" spans="1:12">
      <c r="A539" s="339"/>
      <c r="B539" s="9"/>
      <c r="C539" s="33">
        <f>'Programe Budget 2073-74'!C611</f>
        <v>22</v>
      </c>
      <c r="D539" s="404" t="str">
        <f>'Programe Budget 2073-74'!D611</f>
        <v>जिल्ला कृषि बिकास कार्यालय, कालिकोट</v>
      </c>
      <c r="E539" s="34">
        <f>'Programe Budget 2073-74'!K611</f>
        <v>594</v>
      </c>
      <c r="F539" s="434">
        <f t="shared" si="46"/>
        <v>594</v>
      </c>
      <c r="G539" s="34">
        <f t="shared" si="47"/>
        <v>0.55691816115748971</v>
      </c>
      <c r="H539" s="727">
        <v>100</v>
      </c>
      <c r="I539" s="34">
        <f t="shared" si="48"/>
        <v>0.55691816115748971</v>
      </c>
      <c r="J539" s="34"/>
      <c r="K539" s="218"/>
      <c r="L539" s="260" t="str">
        <f>'Programe Budget 2073-74'!Q611</f>
        <v>सु</v>
      </c>
    </row>
    <row r="540" spans="1:12">
      <c r="A540" s="339"/>
      <c r="B540" s="9"/>
      <c r="C540" s="33">
        <f>'Programe Budget 2073-74'!C612</f>
        <v>23</v>
      </c>
      <c r="D540" s="404" t="str">
        <f>'Programe Budget 2073-74'!D612</f>
        <v>जिल्ला कृषि बिकास कार्यालय, जुम्ला</v>
      </c>
      <c r="E540" s="34">
        <f>'Programe Budget 2073-74'!K612</f>
        <v>537</v>
      </c>
      <c r="F540" s="434">
        <f t="shared" si="46"/>
        <v>537</v>
      </c>
      <c r="G540" s="34">
        <f t="shared" si="47"/>
        <v>0.50347651943025573</v>
      </c>
      <c r="H540" s="727">
        <v>99</v>
      </c>
      <c r="I540" s="34">
        <f t="shared" si="48"/>
        <v>0.49844175423595316</v>
      </c>
      <c r="J540" s="34"/>
      <c r="K540" s="218"/>
      <c r="L540" s="260" t="str">
        <f>'Programe Budget 2073-74'!Q612</f>
        <v>सु</v>
      </c>
    </row>
    <row r="541" spans="1:12">
      <c r="A541" s="339"/>
      <c r="B541" s="9"/>
      <c r="C541" s="33">
        <f>'Programe Budget 2073-74'!C613</f>
        <v>24</v>
      </c>
      <c r="D541" s="404" t="str">
        <f>'Programe Budget 2073-74'!D613</f>
        <v>जिल्ला कृषि बिकास कार्यालय, मुगु</v>
      </c>
      <c r="E541" s="34">
        <f>'Programe Budget 2073-74'!K613</f>
        <v>693</v>
      </c>
      <c r="F541" s="434">
        <f t="shared" si="46"/>
        <v>693</v>
      </c>
      <c r="G541" s="34">
        <f t="shared" si="47"/>
        <v>0.6497378546837379</v>
      </c>
      <c r="H541" s="727">
        <v>71</v>
      </c>
      <c r="I541" s="34">
        <f t="shared" si="48"/>
        <v>0.46131387682545394</v>
      </c>
      <c r="J541" s="34"/>
      <c r="K541" s="218"/>
      <c r="L541" s="260" t="str">
        <f>'Programe Budget 2073-74'!Q613</f>
        <v>सु</v>
      </c>
    </row>
    <row r="542" spans="1:12">
      <c r="A542" s="339"/>
      <c r="B542" s="9"/>
      <c r="C542" s="33">
        <f>'Programe Budget 2073-74'!C614</f>
        <v>25</v>
      </c>
      <c r="D542" s="404" t="str">
        <f>'Programe Budget 2073-74'!D614</f>
        <v xml:space="preserve">जिल्ला कृषि बिकास कार्यालय, डोल्पा </v>
      </c>
      <c r="E542" s="34">
        <f>'Programe Budget 2073-74'!K614</f>
        <v>578</v>
      </c>
      <c r="F542" s="434">
        <f t="shared" si="46"/>
        <v>578</v>
      </c>
      <c r="G542" s="34">
        <f t="shared" si="47"/>
        <v>0.54191699856738895</v>
      </c>
      <c r="H542" s="727">
        <v>100</v>
      </c>
      <c r="I542" s="34">
        <f>SUM(G542*H542/100)</f>
        <v>0.54191699856738895</v>
      </c>
      <c r="J542" s="34"/>
      <c r="K542" s="218"/>
      <c r="L542" s="260" t="str">
        <f>'Programe Budget 2073-74'!Q614</f>
        <v>सु</v>
      </c>
    </row>
    <row r="543" spans="1:12">
      <c r="A543" s="210"/>
      <c r="B543" s="7"/>
      <c r="C543" s="31">
        <f>'Programe Budget 2073-74'!C615</f>
        <v>26</v>
      </c>
      <c r="D543" s="400" t="str">
        <f>'Programe Budget 2073-74'!D615</f>
        <v>जिल्ला कृषि बिकास कार्यालय, बझाङ्ग</v>
      </c>
      <c r="E543" s="34">
        <f>'Programe Budget 2073-74'!K615</f>
        <v>555</v>
      </c>
      <c r="F543" s="430">
        <f t="shared" si="46"/>
        <v>555</v>
      </c>
      <c r="G543" s="30">
        <f t="shared" si="47"/>
        <v>0.52035282734411914</v>
      </c>
      <c r="H543" s="727">
        <v>100</v>
      </c>
      <c r="I543" s="30">
        <f t="shared" si="48"/>
        <v>0.52035282734411914</v>
      </c>
      <c r="J543" s="30"/>
      <c r="K543" s="367"/>
      <c r="L543" s="341" t="str">
        <f>'Programe Budget 2073-74'!Q615</f>
        <v>दि</v>
      </c>
    </row>
    <row r="544" spans="1:12">
      <c r="A544" s="339"/>
      <c r="B544" s="9"/>
      <c r="C544" s="33">
        <f>'Programe Budget 2073-74'!C616</f>
        <v>27</v>
      </c>
      <c r="D544" s="404" t="str">
        <f>'Programe Budget 2073-74'!D616</f>
        <v>जिल्ला कृषि बिकास कार्यालय, डडेलधुरा</v>
      </c>
      <c r="E544" s="34">
        <f>'Programe Budget 2073-74'!K616</f>
        <v>809</v>
      </c>
      <c r="F544" s="434">
        <f t="shared" si="46"/>
        <v>809</v>
      </c>
      <c r="G544" s="34">
        <f t="shared" si="47"/>
        <v>0.75849628346196818</v>
      </c>
      <c r="H544" s="727">
        <v>48.58</v>
      </c>
      <c r="I544" s="34">
        <f t="shared" si="48"/>
        <v>0.36847749450582412</v>
      </c>
      <c r="J544" s="34"/>
      <c r="K544" s="218"/>
      <c r="L544" s="260" t="str">
        <f>'Programe Budget 2073-74'!Q616</f>
        <v>दि</v>
      </c>
    </row>
    <row r="545" spans="1:12">
      <c r="A545" s="339"/>
      <c r="B545" s="9"/>
      <c r="C545" s="33">
        <f>'Programe Budget 2073-74'!C617</f>
        <v>28</v>
      </c>
      <c r="D545" s="404" t="str">
        <f>'Programe Budget 2073-74'!D617</f>
        <v>जिल्ला कृषि बिकास कार्यालय, बैतडी</v>
      </c>
      <c r="E545" s="34">
        <f>'Programe Budget 2073-74'!K617</f>
        <v>686</v>
      </c>
      <c r="F545" s="434">
        <f t="shared" si="46"/>
        <v>686</v>
      </c>
      <c r="G545" s="34">
        <f t="shared" si="47"/>
        <v>0.64317484605056885</v>
      </c>
      <c r="H545" s="727">
        <v>100</v>
      </c>
      <c r="I545" s="34">
        <f t="shared" si="48"/>
        <v>0.64317484605056885</v>
      </c>
      <c r="J545" s="34"/>
      <c r="K545" s="218"/>
      <c r="L545" s="260" t="str">
        <f>'Programe Budget 2073-74'!Q617</f>
        <v>दि</v>
      </c>
    </row>
    <row r="546" spans="1:12">
      <c r="A546" s="339"/>
      <c r="B546" s="9"/>
      <c r="C546" s="33">
        <f>'Programe Budget 2073-74'!C618</f>
        <v>29</v>
      </c>
      <c r="D546" s="404" t="str">
        <f>'Programe Budget 2073-74'!D618</f>
        <v>जिल्ला कृषि बिकास कार्यालय, दार्चुला</v>
      </c>
      <c r="E546" s="34">
        <f>'Programe Budget 2073-74'!K618</f>
        <v>435</v>
      </c>
      <c r="F546" s="434">
        <f t="shared" si="46"/>
        <v>435</v>
      </c>
      <c r="G546" s="34">
        <f t="shared" si="47"/>
        <v>0.40784410791836367</v>
      </c>
      <c r="H546" s="727">
        <v>100</v>
      </c>
      <c r="I546" s="34">
        <f t="shared" si="48"/>
        <v>0.40784410791836367</v>
      </c>
      <c r="J546" s="34"/>
      <c r="K546" s="218"/>
      <c r="L546" s="260" t="str">
        <f>'Programe Budget 2073-74'!Q618</f>
        <v>दि</v>
      </c>
    </row>
    <row r="547" spans="1:12">
      <c r="A547" s="339"/>
      <c r="B547" s="9"/>
      <c r="C547" s="33">
        <f>'Programe Budget 2073-74'!C619</f>
        <v>30</v>
      </c>
      <c r="D547" s="404" t="str">
        <f>'Programe Budget 2073-74'!D619</f>
        <v>जिल्ला कृषि बिकास कार्यालय, डोटी</v>
      </c>
      <c r="E547" s="34">
        <f>'Programe Budget 2073-74'!K619</f>
        <v>550</v>
      </c>
      <c r="F547" s="434">
        <f t="shared" si="46"/>
        <v>550</v>
      </c>
      <c r="G547" s="34">
        <f t="shared" si="47"/>
        <v>0.51566496403471263</v>
      </c>
      <c r="H547" s="727">
        <v>100</v>
      </c>
      <c r="I547" s="34">
        <f t="shared" si="48"/>
        <v>0.51566496403471263</v>
      </c>
      <c r="J547" s="34"/>
      <c r="K547" s="218"/>
      <c r="L547" s="260" t="str">
        <f>'Programe Budget 2073-74'!Q619</f>
        <v>दि</v>
      </c>
    </row>
    <row r="548" spans="1:12">
      <c r="A548" s="339"/>
      <c r="B548" s="9"/>
      <c r="C548" s="33">
        <f>'Programe Budget 2073-74'!C620</f>
        <v>31</v>
      </c>
      <c r="D548" s="404" t="str">
        <f>'Programe Budget 2073-74'!D620</f>
        <v>जिल्ला कृषि बिकास कार्यालय, अछाम</v>
      </c>
      <c r="E548" s="34">
        <f>'Programe Budget 2073-74'!K620</f>
        <v>405</v>
      </c>
      <c r="F548" s="434">
        <f t="shared" si="46"/>
        <v>405</v>
      </c>
      <c r="G548" s="34">
        <f t="shared" si="47"/>
        <v>0.37971692806192481</v>
      </c>
      <c r="H548" s="727">
        <v>87.67</v>
      </c>
      <c r="I548" s="34">
        <f t="shared" si="48"/>
        <v>0.33289783083188951</v>
      </c>
      <c r="J548" s="34"/>
      <c r="K548" s="218"/>
      <c r="L548" s="260" t="str">
        <f>'Programe Budget 2073-74'!Q620</f>
        <v>दि</v>
      </c>
    </row>
    <row r="549" spans="1:12">
      <c r="A549" s="340"/>
      <c r="B549" s="13"/>
      <c r="C549" s="54">
        <f>'Programe Budget 2073-74'!C621</f>
        <v>32</v>
      </c>
      <c r="D549" s="406" t="str">
        <f>'Programe Budget 2073-74'!D621</f>
        <v>जिल्ला कृषि बिकास कार्यालय, बाजुरा</v>
      </c>
      <c r="E549" s="34">
        <f>'Programe Budget 2073-74'!K621</f>
        <v>529</v>
      </c>
      <c r="F549" s="436">
        <f t="shared" si="46"/>
        <v>529</v>
      </c>
      <c r="G549" s="88">
        <f t="shared" si="47"/>
        <v>0.49597593813520541</v>
      </c>
      <c r="H549" s="727">
        <v>100</v>
      </c>
      <c r="I549" s="88">
        <f t="shared" si="48"/>
        <v>0.49597593813520541</v>
      </c>
      <c r="J549" s="88"/>
      <c r="K549" s="368"/>
      <c r="L549" s="301" t="str">
        <f>'Programe Budget 2073-74'!Q621</f>
        <v>दि</v>
      </c>
    </row>
    <row r="550" spans="1:12">
      <c r="A550" s="339"/>
      <c r="B550" s="9"/>
      <c r="C550" s="33">
        <f>'Programe Budget 2073-74'!C622</f>
        <v>33</v>
      </c>
      <c r="D550" s="404" t="str">
        <f>'Programe Budget 2073-74'!D622</f>
        <v>जिल्ला कृषि बिकास कार्यालय, सर्ुर्खेत</v>
      </c>
      <c r="E550" s="34">
        <f>'Programe Budget 2073-74'!K622</f>
        <v>1197</v>
      </c>
      <c r="F550" s="434">
        <f t="shared" si="46"/>
        <v>1197</v>
      </c>
      <c r="G550" s="34">
        <f t="shared" si="47"/>
        <v>1.122274476271911</v>
      </c>
      <c r="H550" s="727">
        <v>100</v>
      </c>
      <c r="I550" s="34">
        <f t="shared" si="48"/>
        <v>1.122274476271911</v>
      </c>
      <c r="J550" s="34"/>
      <c r="K550" s="218"/>
      <c r="L550" s="260" t="str">
        <f>'Programe Budget 2073-74'!Q622</f>
        <v>सु</v>
      </c>
    </row>
    <row r="551" spans="1:12">
      <c r="A551" s="339"/>
      <c r="B551" s="9"/>
      <c r="C551" s="33">
        <f>'Programe Budget 2073-74'!C623</f>
        <v>34</v>
      </c>
      <c r="D551" s="404" t="str">
        <f>'Programe Budget 2073-74'!D623</f>
        <v>जिल्ला कृषि बिकास कार्यालय, दैलेख</v>
      </c>
      <c r="E551" s="34">
        <f>'Programe Budget 2073-74'!K623</f>
        <v>652</v>
      </c>
      <c r="F551" s="434">
        <f t="shared" si="46"/>
        <v>652</v>
      </c>
      <c r="G551" s="34">
        <f t="shared" si="47"/>
        <v>0.61129737554660479</v>
      </c>
      <c r="H551" s="727">
        <v>100</v>
      </c>
      <c r="I551" s="34">
        <f t="shared" si="48"/>
        <v>0.61129737554660479</v>
      </c>
      <c r="J551" s="34"/>
      <c r="K551" s="218"/>
      <c r="L551" s="260" t="str">
        <f>'Programe Budget 2073-74'!Q623</f>
        <v>सु</v>
      </c>
    </row>
    <row r="552" spans="1:12">
      <c r="A552" s="339"/>
      <c r="B552" s="9"/>
      <c r="C552" s="33">
        <f>'Programe Budget 2073-74'!C624</f>
        <v>35</v>
      </c>
      <c r="D552" s="404" t="str">
        <f>'Programe Budget 2073-74'!D624</f>
        <v>जिल्ला कृषि बिकास कार्यालय, जाजरकोट</v>
      </c>
      <c r="E552" s="34">
        <f>'Programe Budget 2073-74'!K624</f>
        <v>491</v>
      </c>
      <c r="F552" s="434">
        <f t="shared" si="46"/>
        <v>491</v>
      </c>
      <c r="G552" s="34">
        <f t="shared" si="47"/>
        <v>0.46034817698371622</v>
      </c>
      <c r="H552" s="727">
        <v>100</v>
      </c>
      <c r="I552" s="34">
        <f t="shared" si="48"/>
        <v>0.46034817698371616</v>
      </c>
      <c r="J552" s="34"/>
      <c r="K552" s="218"/>
      <c r="L552" s="260" t="str">
        <f>'Programe Budget 2073-74'!Q624</f>
        <v>सु</v>
      </c>
    </row>
    <row r="553" spans="1:12">
      <c r="A553" s="339"/>
      <c r="B553" s="9"/>
      <c r="C553" s="33">
        <f>'Programe Budget 2073-74'!C625</f>
        <v>36</v>
      </c>
      <c r="D553" s="404" t="str">
        <f>'Programe Budget 2073-74'!D625</f>
        <v>जिल्ला कृषि बिकास कार्यालय, सल्यान</v>
      </c>
      <c r="E553" s="34">
        <f>'Programe Budget 2073-74'!K625</f>
        <v>844</v>
      </c>
      <c r="F553" s="434">
        <f t="shared" si="46"/>
        <v>844</v>
      </c>
      <c r="G553" s="34">
        <f t="shared" si="47"/>
        <v>0.79131132662781356</v>
      </c>
      <c r="H553" s="727">
        <v>87</v>
      </c>
      <c r="I553" s="34">
        <f t="shared" si="48"/>
        <v>0.68844085416619771</v>
      </c>
      <c r="J553" s="34"/>
      <c r="K553" s="218"/>
      <c r="L553" s="260" t="str">
        <f>'Programe Budget 2073-74'!Q625</f>
        <v>सु</v>
      </c>
    </row>
    <row r="554" spans="1:12">
      <c r="A554" s="339"/>
      <c r="B554" s="9"/>
      <c r="C554" s="33">
        <f>'Programe Budget 2073-74'!C626</f>
        <v>37</v>
      </c>
      <c r="D554" s="404" t="str">
        <f>'Programe Budget 2073-74'!D626</f>
        <v>जिल्ला कृषि बिकास कार्यालय, प्यूठान</v>
      </c>
      <c r="E554" s="34">
        <f>'Programe Budget 2073-74'!K626</f>
        <v>747</v>
      </c>
      <c r="F554" s="434">
        <f t="shared" si="46"/>
        <v>747</v>
      </c>
      <c r="G554" s="34">
        <f t="shared" si="47"/>
        <v>0.70036677842532791</v>
      </c>
      <c r="H554" s="727">
        <v>100</v>
      </c>
      <c r="I554" s="34">
        <f t="shared" si="48"/>
        <v>0.70036677842532802</v>
      </c>
      <c r="J554" s="34"/>
      <c r="K554" s="218"/>
      <c r="L554" s="260" t="str">
        <f>'Programe Budget 2073-74'!Q626</f>
        <v>सु</v>
      </c>
    </row>
    <row r="555" spans="1:12">
      <c r="A555" s="339"/>
      <c r="B555" s="9"/>
      <c r="C555" s="33">
        <f>'Programe Budget 2073-74'!C627</f>
        <v>38</v>
      </c>
      <c r="D555" s="404" t="str">
        <f>'Programe Budget 2073-74'!D627</f>
        <v>जिल्ला कृषि बिकास कार्यालय, रोल्पा</v>
      </c>
      <c r="E555" s="34">
        <f>'Programe Budget 2073-74'!K627</f>
        <v>733</v>
      </c>
      <c r="F555" s="434">
        <f t="shared" si="46"/>
        <v>733</v>
      </c>
      <c r="G555" s="34">
        <f t="shared" si="47"/>
        <v>0.68724076115898969</v>
      </c>
      <c r="H555" s="727">
        <v>98</v>
      </c>
      <c r="I555" s="34">
        <f>SUM(G555*H555/100)</f>
        <v>0.67349594593580986</v>
      </c>
      <c r="J555" s="34"/>
      <c r="K555" s="218"/>
      <c r="L555" s="260" t="str">
        <f>'Programe Budget 2073-74'!Q627</f>
        <v>सु</v>
      </c>
    </row>
    <row r="556" spans="1:12">
      <c r="A556" s="339"/>
      <c r="B556" s="9"/>
      <c r="C556" s="33">
        <f>'Programe Budget 2073-74'!C628</f>
        <v>39</v>
      </c>
      <c r="D556" s="404" t="str">
        <f>'Programe Budget 2073-74'!D628</f>
        <v>जिल्ला कृषि बिकास कार्यालय, रुकुम</v>
      </c>
      <c r="E556" s="34">
        <f>'Programe Budget 2073-74'!K628</f>
        <v>635</v>
      </c>
      <c r="F556" s="434">
        <f t="shared" si="46"/>
        <v>635</v>
      </c>
      <c r="G556" s="34">
        <f t="shared" si="47"/>
        <v>0.59535864029462282</v>
      </c>
      <c r="H556" s="727">
        <v>92</v>
      </c>
      <c r="I556" s="34">
        <f t="shared" si="48"/>
        <v>0.54772994907105299</v>
      </c>
      <c r="J556" s="34"/>
      <c r="K556" s="218"/>
      <c r="L556" s="260" t="str">
        <f>'Programe Budget 2073-74'!Q628</f>
        <v>सु</v>
      </c>
    </row>
    <row r="557" spans="1:12">
      <c r="A557" s="210"/>
      <c r="B557" s="7"/>
      <c r="C557" s="31">
        <f>'Programe Budget 2073-74'!C629</f>
        <v>40</v>
      </c>
      <c r="D557" s="400" t="str">
        <f>'Programe Budget 2073-74'!D629</f>
        <v>जिल्ला कृषि बिकास कार्यालय, पर्वत</v>
      </c>
      <c r="E557" s="34">
        <f>'Programe Budget 2073-74'!K629</f>
        <v>649.6</v>
      </c>
      <c r="F557" s="34">
        <f t="shared" si="46"/>
        <v>649.6</v>
      </c>
      <c r="G557" s="34">
        <f t="shared" si="47"/>
        <v>0.60904720115808975</v>
      </c>
      <c r="H557" s="731">
        <v>80.62</v>
      </c>
      <c r="I557" s="34">
        <f t="shared" si="48"/>
        <v>0.49101385357365196</v>
      </c>
      <c r="J557" s="34"/>
      <c r="K557" s="218"/>
      <c r="L557" s="260" t="str">
        <f>'Programe Budget 2073-74'!Q629</f>
        <v>प</v>
      </c>
    </row>
    <row r="558" spans="1:12">
      <c r="A558" s="339"/>
      <c r="B558" s="9"/>
      <c r="C558" s="33">
        <f>'Programe Budget 2073-74'!C630</f>
        <v>41</v>
      </c>
      <c r="D558" s="404" t="str">
        <f>'Programe Budget 2073-74'!D630</f>
        <v>जिल्ला कृषि बिकास कार्यालय, बागलुङ्ग</v>
      </c>
      <c r="E558" s="34">
        <f>'Programe Budget 2073-74'!K630</f>
        <v>697</v>
      </c>
      <c r="F558" s="434">
        <f t="shared" si="46"/>
        <v>697</v>
      </c>
      <c r="G558" s="34">
        <f t="shared" si="47"/>
        <v>0.6534881453312632</v>
      </c>
      <c r="H558" s="731">
        <v>94.1</v>
      </c>
      <c r="I558" s="34">
        <f t="shared" si="48"/>
        <v>0.61493234475671865</v>
      </c>
      <c r="J558" s="34"/>
      <c r="K558" s="218"/>
      <c r="L558" s="260" t="str">
        <f>'Programe Budget 2073-74'!Q630</f>
        <v>प</v>
      </c>
    </row>
    <row r="559" spans="1:12">
      <c r="A559" s="339"/>
      <c r="B559" s="9"/>
      <c r="C559" s="33">
        <f>'Programe Budget 2073-74'!C631</f>
        <v>42</v>
      </c>
      <c r="D559" s="404" t="str">
        <f>'Programe Budget 2073-74'!D631</f>
        <v>जिल्ला कृषि बिकास कार्यालय, म्याग्दी</v>
      </c>
      <c r="E559" s="34">
        <f>'Programe Budget 2073-74'!K631</f>
        <v>577</v>
      </c>
      <c r="F559" s="434">
        <f t="shared" si="46"/>
        <v>577</v>
      </c>
      <c r="G559" s="34">
        <f t="shared" si="47"/>
        <v>0.54097942590550763</v>
      </c>
      <c r="H559" s="731">
        <v>100</v>
      </c>
      <c r="I559" s="34">
        <f t="shared" si="48"/>
        <v>0.54097942590550763</v>
      </c>
      <c r="J559" s="34"/>
      <c r="K559" s="218"/>
      <c r="L559" s="260" t="str">
        <f>'Programe Budget 2073-74'!Q631</f>
        <v>प</v>
      </c>
    </row>
    <row r="560" spans="1:12">
      <c r="A560" s="339"/>
      <c r="B560" s="9"/>
      <c r="C560" s="33">
        <f>'Programe Budget 2073-74'!C632</f>
        <v>43</v>
      </c>
      <c r="D560" s="404" t="str">
        <f>'Programe Budget 2073-74'!D632</f>
        <v>जिल्ला कृषि बिकास कार्यालय, अर्रधखाची</v>
      </c>
      <c r="E560" s="34">
        <f>'Programe Budget 2073-74'!K632</f>
        <v>783</v>
      </c>
      <c r="F560" s="434">
        <f t="shared" si="46"/>
        <v>783</v>
      </c>
      <c r="G560" s="34">
        <f t="shared" si="47"/>
        <v>0.7341193942530545</v>
      </c>
      <c r="H560" s="731">
        <v>63.34</v>
      </c>
      <c r="I560" s="34">
        <f t="shared" si="48"/>
        <v>0.46499122431988477</v>
      </c>
      <c r="J560" s="34"/>
      <c r="K560" s="218"/>
      <c r="L560" s="260" t="str">
        <f>'Programe Budget 2073-74'!Q632</f>
        <v>प</v>
      </c>
    </row>
    <row r="561" spans="1:12">
      <c r="A561" s="339"/>
      <c r="B561" s="9"/>
      <c r="C561" s="33">
        <f>'Programe Budget 2073-74'!C633</f>
        <v>44</v>
      </c>
      <c r="D561" s="404" t="str">
        <f>'Programe Budget 2073-74'!D633</f>
        <v>जिल्ला कृषि बिकास कार्यालय, पाल्पा</v>
      </c>
      <c r="E561" s="34">
        <f>'Programe Budget 2073-74'!K633</f>
        <v>1360</v>
      </c>
      <c r="F561" s="434">
        <f t="shared" si="46"/>
        <v>1360</v>
      </c>
      <c r="G561" s="34">
        <f t="shared" si="47"/>
        <v>1.275098820158562</v>
      </c>
      <c r="H561" s="731">
        <v>77.540000000000006</v>
      </c>
      <c r="I561" s="34">
        <f t="shared" si="48"/>
        <v>0.98871162515094912</v>
      </c>
      <c r="J561" s="34"/>
      <c r="K561" s="218"/>
      <c r="L561" s="260" t="str">
        <f>'Programe Budget 2073-74'!Q633</f>
        <v>प</v>
      </c>
    </row>
    <row r="562" spans="1:12">
      <c r="A562" s="339"/>
      <c r="B562" s="9"/>
      <c r="C562" s="33">
        <f>'Programe Budget 2073-74'!C634</f>
        <v>45</v>
      </c>
      <c r="D562" s="404" t="str">
        <f>'Programe Budget 2073-74'!D634</f>
        <v>जिल्ला कृषि बिकास कार्यालय, गुल्मी</v>
      </c>
      <c r="E562" s="34">
        <f>'Programe Budget 2073-74'!K634</f>
        <v>875</v>
      </c>
      <c r="F562" s="434">
        <f t="shared" si="46"/>
        <v>875</v>
      </c>
      <c r="G562" s="34">
        <f t="shared" si="47"/>
        <v>0.82037607914613386</v>
      </c>
      <c r="H562" s="731">
        <v>93.15</v>
      </c>
      <c r="I562" s="34">
        <f t="shared" si="48"/>
        <v>0.76418031772462369</v>
      </c>
      <c r="J562" s="34"/>
      <c r="K562" s="218"/>
      <c r="L562" s="260" t="str">
        <f>'Programe Budget 2073-74'!Q634</f>
        <v>प</v>
      </c>
    </row>
    <row r="563" spans="1:12">
      <c r="A563" s="339"/>
      <c r="B563" s="9"/>
      <c r="C563" s="33">
        <f>'Programe Budget 2073-74'!C635</f>
        <v>46</v>
      </c>
      <c r="D563" s="404" t="str">
        <f>'Programe Budget 2073-74'!D635</f>
        <v>जिल्ला कृषि बिकास कार्यालय, स्याङ्गजा</v>
      </c>
      <c r="E563" s="34">
        <f>'Programe Budget 2073-74'!K635</f>
        <v>1431</v>
      </c>
      <c r="F563" s="434">
        <f t="shared" si="46"/>
        <v>1431</v>
      </c>
      <c r="G563" s="34">
        <f t="shared" si="47"/>
        <v>1.3416664791521342</v>
      </c>
      <c r="H563" s="731">
        <v>100</v>
      </c>
      <c r="I563" s="34">
        <f t="shared" si="48"/>
        <v>1.3416664791521342</v>
      </c>
      <c r="J563" s="34"/>
      <c r="K563" s="218"/>
      <c r="L563" s="260" t="str">
        <f>'Programe Budget 2073-74'!Q635</f>
        <v>प</v>
      </c>
    </row>
    <row r="564" spans="1:12">
      <c r="A564" s="339"/>
      <c r="B564" s="9"/>
      <c r="C564" s="33">
        <f>'Programe Budget 2073-74'!C636</f>
        <v>47</v>
      </c>
      <c r="D564" s="404" t="str">
        <f>'Programe Budget 2073-74'!D636</f>
        <v>जिल्ला कृषि बिकास कार्यालय, तनहुँ</v>
      </c>
      <c r="E564" s="34">
        <f>'Programe Budget 2073-74'!K636</f>
        <v>1029</v>
      </c>
      <c r="F564" s="434">
        <f t="shared" si="46"/>
        <v>1029</v>
      </c>
      <c r="G564" s="34">
        <f t="shared" si="47"/>
        <v>0.96476226907585338</v>
      </c>
      <c r="H564" s="731">
        <v>90.11</v>
      </c>
      <c r="I564" s="34">
        <f t="shared" si="48"/>
        <v>0.86934728066425149</v>
      </c>
      <c r="J564" s="34"/>
      <c r="K564" s="218"/>
      <c r="L564" s="260" t="str">
        <f>'Programe Budget 2073-74'!Q636</f>
        <v>प</v>
      </c>
    </row>
    <row r="565" spans="1:12">
      <c r="A565" s="339"/>
      <c r="B565" s="9"/>
      <c r="C565" s="33">
        <f>'Programe Budget 2073-74'!C637</f>
        <v>48</v>
      </c>
      <c r="D565" s="404" t="str">
        <f>'Programe Budget 2073-74'!D637</f>
        <v>जिल्ला कृषि बिकास कार्यालय, कास्की</v>
      </c>
      <c r="E565" s="34">
        <f>'Programe Budget 2073-74'!K637</f>
        <v>849</v>
      </c>
      <c r="F565" s="434">
        <f t="shared" si="46"/>
        <v>849</v>
      </c>
      <c r="G565" s="34">
        <f t="shared" si="47"/>
        <v>0.79599918993722008</v>
      </c>
      <c r="H565" s="731">
        <v>100</v>
      </c>
      <c r="I565" s="34">
        <f t="shared" si="48"/>
        <v>0.79599918993722019</v>
      </c>
      <c r="J565" s="34"/>
      <c r="K565" s="218"/>
      <c r="L565" s="260" t="str">
        <f>'Programe Budget 2073-74'!Q637</f>
        <v>प</v>
      </c>
    </row>
    <row r="566" spans="1:12">
      <c r="A566" s="25"/>
      <c r="B566" s="9"/>
      <c r="C566" s="33">
        <f>'Programe Budget 2073-74'!C638</f>
        <v>49</v>
      </c>
      <c r="D566" s="404" t="str">
        <f>'Programe Budget 2073-74'!D638</f>
        <v>जिल्ला कृषि बिकास कार्यालय, लमजुङ्ग</v>
      </c>
      <c r="E566" s="34">
        <f>'Programe Budget 2073-74'!K638</f>
        <v>511</v>
      </c>
      <c r="F566" s="434">
        <f t="shared" si="46"/>
        <v>511</v>
      </c>
      <c r="G566" s="34">
        <f t="shared" si="47"/>
        <v>0.47909963022134217</v>
      </c>
      <c r="H566" s="731">
        <v>75.62</v>
      </c>
      <c r="I566" s="34">
        <f t="shared" si="48"/>
        <v>0.36229514037337901</v>
      </c>
      <c r="J566" s="34"/>
      <c r="K566" s="34"/>
      <c r="L566" s="260" t="str">
        <f>'Programe Budget 2073-74'!Q638</f>
        <v>प</v>
      </c>
    </row>
    <row r="567" spans="1:12">
      <c r="A567" s="25"/>
      <c r="B567" s="9"/>
      <c r="C567" s="33">
        <f>'Programe Budget 2073-74'!C639</f>
        <v>50</v>
      </c>
      <c r="D567" s="404" t="str">
        <f>'Programe Budget 2073-74'!D639</f>
        <v>जिल्ला कृषि बिकास कार्यालय, गोरखा</v>
      </c>
      <c r="E567" s="34">
        <f>'Programe Budget 2073-74'!K639</f>
        <v>834</v>
      </c>
      <c r="F567" s="434">
        <f t="shared" si="46"/>
        <v>834</v>
      </c>
      <c r="G567" s="34">
        <f t="shared" si="47"/>
        <v>0.78193560000900053</v>
      </c>
      <c r="H567" s="731">
        <v>75.709999999999994</v>
      </c>
      <c r="I567" s="34">
        <f t="shared" si="48"/>
        <v>0.59200344276681427</v>
      </c>
      <c r="J567" s="34"/>
      <c r="K567" s="34"/>
      <c r="L567" s="260" t="str">
        <f>'Programe Budget 2073-74'!Q639</f>
        <v>प</v>
      </c>
    </row>
    <row r="568" spans="1:12">
      <c r="A568" s="25"/>
      <c r="B568" s="25"/>
      <c r="C568" s="56"/>
      <c r="D568" s="399" t="str">
        <f>'Programe Budget 2073-74'!D640</f>
        <v>५० कार्यालयहरूको जम्मf</v>
      </c>
      <c r="E568" s="57">
        <f>SUM(E518:E567)</f>
        <v>106658.40000000001</v>
      </c>
      <c r="F568" s="435">
        <f>SUM(F518:F567)</f>
        <v>106658.40000000001</v>
      </c>
      <c r="G568" s="57">
        <f>SUM(G518:G567)</f>
        <v>99.999999999999957</v>
      </c>
      <c r="H568" s="727"/>
      <c r="I568" s="57">
        <f>SUM(I518:I567)</f>
        <v>65.774814416867301</v>
      </c>
      <c r="J568" s="57"/>
      <c r="K568" s="218"/>
      <c r="L568" s="25"/>
    </row>
    <row r="569" spans="1:12">
      <c r="A569" s="272"/>
      <c r="B569" s="272"/>
      <c r="C569" s="54"/>
      <c r="D569" s="402" t="s">
        <v>321</v>
      </c>
      <c r="E569" s="57" t="e">
        <f>E692</f>
        <v>#REF!</v>
      </c>
      <c r="F569" s="437">
        <f>F692</f>
        <v>2016521.8999999997</v>
      </c>
      <c r="G569" s="58">
        <f>F568/F569*100</f>
        <v>5.2892259687335912</v>
      </c>
      <c r="H569" s="727"/>
      <c r="I569" s="89">
        <f>I568*G569/100</f>
        <v>3.478978565023271</v>
      </c>
      <c r="J569" s="58">
        <f>I569</f>
        <v>3.478978565023271</v>
      </c>
      <c r="K569" s="368"/>
      <c r="L569" s="272"/>
    </row>
    <row r="570" spans="1:12">
      <c r="A570" s="1">
        <f>'Programe Budget 2073-74'!A641</f>
        <v>13</v>
      </c>
      <c r="B570" s="11" t="str">
        <f>'Programe Budget 2073-74'!B641</f>
        <v>312156-3/4</v>
      </c>
      <c r="C570" s="33"/>
      <c r="D570" s="392" t="str">
        <f>'Programe Budget 2073-74'!D641</f>
        <v>रानीजमरा कुलरिया सिंचाई आयोजना</v>
      </c>
      <c r="E570" s="57"/>
      <c r="F570" s="435"/>
      <c r="G570" s="57"/>
      <c r="H570" s="727"/>
      <c r="I570" s="57"/>
      <c r="J570" s="57"/>
      <c r="K570" s="218"/>
      <c r="L570" s="260" t="str">
        <f>'Programe Budget 2073-74'!Q641</f>
        <v>ना</v>
      </c>
    </row>
    <row r="571" spans="1:12">
      <c r="A571" s="82"/>
      <c r="B571" s="82"/>
      <c r="C571" s="31">
        <f>'Programe Budget 2073-74'!C642</f>
        <v>1</v>
      </c>
      <c r="D571" s="400" t="str">
        <f>'Programe Budget 2073-74'!D642</f>
        <v>आयोजना कार्यान्वयन इकाई, जिल्ला कृषि विकास कार्यालय, कैलाली</v>
      </c>
      <c r="E571" s="34">
        <f>'Programe Budget 2073-74'!K642</f>
        <v>27771</v>
      </c>
      <c r="F571" s="430">
        <f>E571</f>
        <v>27771</v>
      </c>
      <c r="G571" s="30">
        <f>F571/$F$572*100</f>
        <v>100</v>
      </c>
      <c r="H571" s="727">
        <v>39.729999999999997</v>
      </c>
      <c r="I571" s="30">
        <f>H571*G571/100</f>
        <v>39.729999999999997</v>
      </c>
      <c r="J571" s="45"/>
      <c r="K571" s="30"/>
      <c r="L571" s="341" t="str">
        <f>'Programe Budget 2073-74'!Q642</f>
        <v>नि</v>
      </c>
    </row>
    <row r="572" spans="1:12">
      <c r="A572" s="25"/>
      <c r="B572" s="25"/>
      <c r="C572" s="33"/>
      <c r="D572" s="410" t="str">
        <f>'Programe Budget 2073-74'!D643</f>
        <v>१ कार्यालयहरूको जम्मा</v>
      </c>
      <c r="E572" s="57">
        <f>SUM(E571:E571)</f>
        <v>27771</v>
      </c>
      <c r="F572" s="435">
        <f>SUM(F571:F571)</f>
        <v>27771</v>
      </c>
      <c r="G572" s="57">
        <f>SUM(G571:G571)</f>
        <v>100</v>
      </c>
      <c r="H572" s="727"/>
      <c r="I572" s="57">
        <f>SUM(I571:I571)</f>
        <v>39.729999999999997</v>
      </c>
      <c r="J572" s="57"/>
      <c r="K572" s="218"/>
      <c r="L572" s="25"/>
    </row>
    <row r="573" spans="1:12">
      <c r="A573" s="272"/>
      <c r="B573" s="272"/>
      <c r="C573" s="54"/>
      <c r="D573" s="402" t="s">
        <v>321</v>
      </c>
      <c r="E573" s="57" t="e">
        <f>E692</f>
        <v>#REF!</v>
      </c>
      <c r="F573" s="437">
        <f>F692</f>
        <v>2016521.8999999997</v>
      </c>
      <c r="G573" s="89">
        <f>F572/F573*100</f>
        <v>1.3771732407170982</v>
      </c>
      <c r="H573" s="727"/>
      <c r="I573" s="89">
        <f>I572*G573/100</f>
        <v>0.54715092853690306</v>
      </c>
      <c r="J573" s="89">
        <f>I573</f>
        <v>0.54715092853690306</v>
      </c>
      <c r="K573" s="88"/>
      <c r="L573" s="272"/>
    </row>
    <row r="574" spans="1:12" s="106" customFormat="1" ht="12.75">
      <c r="A574" s="342">
        <f>'Programe Budget 2073-74'!A644</f>
        <v>14</v>
      </c>
      <c r="B574" s="342" t="str">
        <f>'Programe Budget 2073-74'!B644</f>
        <v>312162-3/4</v>
      </c>
      <c r="C574" s="56">
        <f>'Programe Budget 2073-74'!C644</f>
        <v>14</v>
      </c>
      <c r="D574" s="419" t="str">
        <f>'Programe Budget 2073-74'!D644</f>
        <v xml:space="preserve">नेपाल व्यापार एकिकृत रणनिति </v>
      </c>
      <c r="E574" s="207"/>
      <c r="F574" s="439"/>
      <c r="G574" s="207"/>
      <c r="H574" s="727"/>
      <c r="I574" s="207"/>
      <c r="J574" s="207"/>
      <c r="K574" s="370"/>
      <c r="L574" s="343" t="str">
        <f>'Programe Budget 2073-74'!Q644</f>
        <v>ना</v>
      </c>
    </row>
    <row r="575" spans="1:12" ht="12.75">
      <c r="A575" s="25"/>
      <c r="B575" s="25"/>
      <c r="C575" s="263">
        <f>'Programe Budget 2073-74'!C645</f>
        <v>0</v>
      </c>
      <c r="D575" s="419" t="str">
        <f>'Programe Budget 2073-74'!D645</f>
        <v>नेपाल व्यापार एकिकृत रणनिति (चिया तथा कफि)</v>
      </c>
      <c r="E575" s="34"/>
      <c r="F575" s="430"/>
      <c r="G575" s="30"/>
      <c r="H575" s="727"/>
      <c r="I575" s="30"/>
      <c r="J575" s="57"/>
      <c r="K575" s="34"/>
      <c r="L575" s="343" t="str">
        <f>'Programe Budget 2073-74'!Q645</f>
        <v>ना</v>
      </c>
    </row>
    <row r="576" spans="1:12">
      <c r="A576" s="25"/>
      <c r="B576" s="25"/>
      <c r="C576" s="263">
        <f>'Programe Budget 2073-74'!C646</f>
        <v>1</v>
      </c>
      <c r="D576" s="404" t="str">
        <f>'Programe Budget 2073-74'!D646</f>
        <v>कफी तथा चिया विकास शाखा, किर्तिपुर</v>
      </c>
      <c r="E576" s="34">
        <f>'Programe Budget 2073-74'!K646</f>
        <v>278</v>
      </c>
      <c r="F576" s="430">
        <f t="shared" ref="F576:F596" si="49">E576</f>
        <v>278</v>
      </c>
      <c r="G576" s="30">
        <f>F576/$F$597*100</f>
        <v>5.604838709677419</v>
      </c>
      <c r="H576" s="727">
        <v>100</v>
      </c>
      <c r="I576" s="30">
        <f t="shared" ref="I576:I596" si="50">G576*H576/100</f>
        <v>5.6048387096774199</v>
      </c>
      <c r="J576" s="57"/>
      <c r="K576" s="34"/>
      <c r="L576" s="343" t="str">
        <f>'Programe Budget 2073-74'!Q646</f>
        <v>नि</v>
      </c>
    </row>
    <row r="577" spans="1:12" ht="12.75">
      <c r="A577" s="25"/>
      <c r="B577" s="25"/>
      <c r="C577" s="263">
        <f>'Programe Budget 2073-74'!C647</f>
        <v>0</v>
      </c>
      <c r="D577" s="419" t="str">
        <f>'Programe Budget 2073-74'!D647</f>
        <v>नेपाल व्यापार एकिकृत रणनिति (अदुवा)</v>
      </c>
      <c r="E577" s="34">
        <f>'Programe Budget 2073-74'!H647</f>
        <v>0</v>
      </c>
      <c r="F577" s="430"/>
      <c r="G577" s="30"/>
      <c r="H577" s="727"/>
      <c r="I577" s="30"/>
      <c r="J577" s="57"/>
      <c r="K577" s="34"/>
      <c r="L577" s="343" t="str">
        <f>'Programe Budget 2073-74'!Q647</f>
        <v>ना</v>
      </c>
    </row>
    <row r="578" spans="1:12">
      <c r="A578" s="25"/>
      <c r="B578" s="25"/>
      <c r="C578" s="263">
        <f>'Programe Budget 2073-74'!C648</f>
        <v>2</v>
      </c>
      <c r="D578" s="404" t="str">
        <f>'Programe Budget 2073-74'!D648</f>
        <v>राष्ट्रिय मसला वाली विकास कार्यक्रम, खुमलटार</v>
      </c>
      <c r="E578" s="34">
        <f>'Programe Budget 2073-74'!K648</f>
        <v>1071</v>
      </c>
      <c r="F578" s="430">
        <f t="shared" si="49"/>
        <v>1071</v>
      </c>
      <c r="G578" s="30">
        <f t="shared" ref="G578:G592" si="51">F578/$F$597*100</f>
        <v>21.592741935483872</v>
      </c>
      <c r="H578" s="727">
        <v>100</v>
      </c>
      <c r="I578" s="30">
        <f t="shared" si="50"/>
        <v>21.592741935483872</v>
      </c>
      <c r="J578" s="57"/>
      <c r="K578" s="34"/>
      <c r="L578" s="343" t="str">
        <f>'Programe Budget 2073-74'!Q648</f>
        <v>नि</v>
      </c>
    </row>
    <row r="579" spans="1:12" hidden="1">
      <c r="A579" s="272"/>
      <c r="B579" s="272"/>
      <c r="C579" s="263">
        <f>'Programe Budget 2073-74'!C649</f>
        <v>3</v>
      </c>
      <c r="D579" s="404" t="str">
        <f>'Programe Budget 2073-74'!D649</f>
        <v>जिल्ला कृषि विकास कार्यालय, पाँचथर</v>
      </c>
      <c r="E579" s="34">
        <f>'Programe Budget 2073-74'!K649</f>
        <v>0</v>
      </c>
      <c r="F579" s="430">
        <f t="shared" si="49"/>
        <v>0</v>
      </c>
      <c r="G579" s="30">
        <f t="shared" si="51"/>
        <v>0</v>
      </c>
      <c r="H579" s="727"/>
      <c r="I579" s="30">
        <f t="shared" si="50"/>
        <v>0</v>
      </c>
      <c r="J579" s="89"/>
      <c r="K579" s="88"/>
      <c r="L579" s="343" t="str">
        <f>'Programe Budget 2073-74'!Q649</f>
        <v>वि</v>
      </c>
    </row>
    <row r="580" spans="1:12" hidden="1">
      <c r="A580" s="25"/>
      <c r="B580" s="25"/>
      <c r="C580" s="263">
        <f>'Programe Budget 2073-74'!C650</f>
        <v>4</v>
      </c>
      <c r="D580" s="404" t="str">
        <f>'Programe Budget 2073-74'!D650</f>
        <v>जिल्ला कृषि विकास कार्यालय, ईलाम</v>
      </c>
      <c r="E580" s="34">
        <f>'Programe Budget 2073-74'!K650</f>
        <v>0</v>
      </c>
      <c r="F580" s="430">
        <f t="shared" si="49"/>
        <v>0</v>
      </c>
      <c r="G580" s="30">
        <f t="shared" si="51"/>
        <v>0</v>
      </c>
      <c r="H580" s="727"/>
      <c r="I580" s="30">
        <f t="shared" si="50"/>
        <v>0</v>
      </c>
      <c r="J580" s="57"/>
      <c r="K580" s="34"/>
      <c r="L580" s="343" t="str">
        <f>'Programe Budget 2073-74'!Q650</f>
        <v>वि</v>
      </c>
    </row>
    <row r="581" spans="1:12" hidden="1">
      <c r="A581" s="25"/>
      <c r="B581" s="25"/>
      <c r="C581" s="263">
        <f>'Programe Budget 2073-74'!C651</f>
        <v>5</v>
      </c>
      <c r="D581" s="404" t="str">
        <f>'Programe Budget 2073-74'!D651</f>
        <v>जिल्ला कृषि विकास कार्यालय, झापा</v>
      </c>
      <c r="E581" s="34">
        <f>'Programe Budget 2073-74'!K651</f>
        <v>0</v>
      </c>
      <c r="F581" s="430">
        <f t="shared" si="49"/>
        <v>0</v>
      </c>
      <c r="G581" s="30">
        <f t="shared" si="51"/>
        <v>0</v>
      </c>
      <c r="H581" s="727"/>
      <c r="I581" s="30">
        <f t="shared" si="50"/>
        <v>0</v>
      </c>
      <c r="J581" s="57"/>
      <c r="K581" s="34"/>
      <c r="L581" s="343" t="str">
        <f>'Programe Budget 2073-74'!Q651</f>
        <v>वि</v>
      </c>
    </row>
    <row r="582" spans="1:12" hidden="1">
      <c r="A582" s="25"/>
      <c r="B582" s="25"/>
      <c r="C582" s="263">
        <f>'Programe Budget 2073-74'!C652</f>
        <v>6</v>
      </c>
      <c r="D582" s="404" t="str">
        <f>'Programe Budget 2073-74'!D652</f>
        <v>जिल्ला कृषि विकास कार्यालय, मकवानपुर</v>
      </c>
      <c r="E582" s="34">
        <f>'Programe Budget 2073-74'!K652</f>
        <v>0</v>
      </c>
      <c r="F582" s="430">
        <f t="shared" si="49"/>
        <v>0</v>
      </c>
      <c r="G582" s="30">
        <f t="shared" si="51"/>
        <v>0</v>
      </c>
      <c r="H582" s="727"/>
      <c r="I582" s="30">
        <f t="shared" si="50"/>
        <v>0</v>
      </c>
      <c r="J582" s="57"/>
      <c r="K582" s="34"/>
      <c r="L582" s="343" t="str">
        <f>'Programe Budget 2073-74'!Q652</f>
        <v>का</v>
      </c>
    </row>
    <row r="583" spans="1:12" hidden="1">
      <c r="A583" s="74"/>
      <c r="B583" s="74"/>
      <c r="C583" s="263">
        <f>'Programe Budget 2073-74'!C653</f>
        <v>7</v>
      </c>
      <c r="D583" s="404" t="str">
        <f>'Programe Budget 2073-74'!D653</f>
        <v>जिल्ला कृषि विकास कार्यालय, नवलपरासी</v>
      </c>
      <c r="E583" s="34">
        <f>'Programe Budget 2073-74'!K653</f>
        <v>0</v>
      </c>
      <c r="F583" s="430">
        <f t="shared" si="49"/>
        <v>0</v>
      </c>
      <c r="G583" s="30">
        <f t="shared" si="51"/>
        <v>0</v>
      </c>
      <c r="H583" s="727"/>
      <c r="I583" s="30">
        <f t="shared" si="50"/>
        <v>0</v>
      </c>
      <c r="J583" s="91"/>
      <c r="K583" s="90"/>
      <c r="L583" s="343" t="str">
        <f>'Programe Budget 2073-74'!Q653</f>
        <v>प</v>
      </c>
    </row>
    <row r="584" spans="1:12" hidden="1">
      <c r="A584" s="25"/>
      <c r="B584" s="25"/>
      <c r="C584" s="263">
        <f>'Programe Budget 2073-74'!C654</f>
        <v>8</v>
      </c>
      <c r="D584" s="404" t="str">
        <f>'Programe Budget 2073-74'!D654</f>
        <v>जिल्ला कृषि विकास कार्यालय, तनहुँ</v>
      </c>
      <c r="E584" s="34">
        <f>'Programe Budget 2073-74'!K654</f>
        <v>0</v>
      </c>
      <c r="F584" s="430">
        <f t="shared" si="49"/>
        <v>0</v>
      </c>
      <c r="G584" s="30">
        <f t="shared" si="51"/>
        <v>0</v>
      </c>
      <c r="H584" s="727"/>
      <c r="I584" s="30">
        <f t="shared" si="50"/>
        <v>0</v>
      </c>
      <c r="J584" s="57"/>
      <c r="K584" s="34"/>
      <c r="L584" s="343" t="str">
        <f>'Programe Budget 2073-74'!Q654</f>
        <v>प</v>
      </c>
    </row>
    <row r="585" spans="1:12" hidden="1">
      <c r="A585" s="82"/>
      <c r="B585" s="82"/>
      <c r="C585" s="263">
        <f>'Programe Budget 2073-74'!C655</f>
        <v>9</v>
      </c>
      <c r="D585" s="404" t="str">
        <f>'Programe Budget 2073-74'!D655</f>
        <v>जिल्ला कृषि विकास कार्यालय पाल्पा</v>
      </c>
      <c r="E585" s="34">
        <f>'Programe Budget 2073-74'!K655</f>
        <v>0</v>
      </c>
      <c r="F585" s="430">
        <f t="shared" si="49"/>
        <v>0</v>
      </c>
      <c r="G585" s="30">
        <f t="shared" si="51"/>
        <v>0</v>
      </c>
      <c r="H585" s="727"/>
      <c r="I585" s="30">
        <f t="shared" si="50"/>
        <v>0</v>
      </c>
      <c r="J585" s="45"/>
      <c r="K585" s="30"/>
      <c r="L585" s="343" t="str">
        <f>'Programe Budget 2073-74'!Q655</f>
        <v>प</v>
      </c>
    </row>
    <row r="586" spans="1:12" hidden="1">
      <c r="A586" s="25"/>
      <c r="B586" s="25"/>
      <c r="C586" s="263">
        <f>'Programe Budget 2073-74'!C656</f>
        <v>10</v>
      </c>
      <c r="D586" s="404" t="str">
        <f>'Programe Budget 2073-74'!D656</f>
        <v>जिल्ला कृषि विकास कार्यालय म्याग्दी</v>
      </c>
      <c r="E586" s="34">
        <f>'Programe Budget 2073-74'!K656</f>
        <v>0</v>
      </c>
      <c r="F586" s="430">
        <f t="shared" si="49"/>
        <v>0</v>
      </c>
      <c r="G586" s="30">
        <f t="shared" si="51"/>
        <v>0</v>
      </c>
      <c r="H586" s="727"/>
      <c r="I586" s="30">
        <f t="shared" si="50"/>
        <v>0</v>
      </c>
      <c r="J586" s="57"/>
      <c r="K586" s="34"/>
      <c r="L586" s="343" t="str">
        <f>'Programe Budget 2073-74'!Q656</f>
        <v>प</v>
      </c>
    </row>
    <row r="587" spans="1:12" hidden="1">
      <c r="A587" s="25"/>
      <c r="B587" s="25"/>
      <c r="C587" s="263">
        <f>'Programe Budget 2073-74'!C657</f>
        <v>11</v>
      </c>
      <c r="D587" s="404" t="str">
        <f>'Programe Budget 2073-74'!D657</f>
        <v>जिल्ला कृषि विकास कार्यालय अर्घाखाँची</v>
      </c>
      <c r="E587" s="34">
        <f>'Programe Budget 2073-74'!K657</f>
        <v>0</v>
      </c>
      <c r="F587" s="430">
        <f t="shared" si="49"/>
        <v>0</v>
      </c>
      <c r="G587" s="30">
        <f t="shared" si="51"/>
        <v>0</v>
      </c>
      <c r="H587" s="727"/>
      <c r="I587" s="30">
        <f t="shared" si="50"/>
        <v>0</v>
      </c>
      <c r="J587" s="57"/>
      <c r="K587" s="34"/>
      <c r="L587" s="343" t="str">
        <f>'Programe Budget 2073-74'!Q657</f>
        <v>प</v>
      </c>
    </row>
    <row r="588" spans="1:12" hidden="1">
      <c r="A588" s="25"/>
      <c r="B588" s="25"/>
      <c r="C588" s="263">
        <f>'Programe Budget 2073-74'!C658</f>
        <v>12</v>
      </c>
      <c r="D588" s="404" t="str">
        <f>'Programe Budget 2073-74'!D658</f>
        <v>जिल्ला कृषि विकास कार्यालय, सुर्खेत</v>
      </c>
      <c r="E588" s="34">
        <f>'Programe Budget 2073-74'!K658</f>
        <v>0</v>
      </c>
      <c r="F588" s="430">
        <f t="shared" si="49"/>
        <v>0</v>
      </c>
      <c r="G588" s="30">
        <f t="shared" si="51"/>
        <v>0</v>
      </c>
      <c r="H588" s="727"/>
      <c r="I588" s="30">
        <f t="shared" si="50"/>
        <v>0</v>
      </c>
      <c r="J588" s="57"/>
      <c r="K588" s="34"/>
      <c r="L588" s="343" t="str">
        <f>'Programe Budget 2073-74'!Q658</f>
        <v>सु</v>
      </c>
    </row>
    <row r="589" spans="1:12" hidden="1">
      <c r="A589" s="25"/>
      <c r="B589" s="25"/>
      <c r="C589" s="263">
        <f>'Programe Budget 2073-74'!C659</f>
        <v>13</v>
      </c>
      <c r="D589" s="404" t="str">
        <f>'Programe Budget 2073-74'!D659</f>
        <v>जिल्ला कृषि विकास कार्यालय, सल्यान</v>
      </c>
      <c r="E589" s="34">
        <f>'Programe Budget 2073-74'!K659</f>
        <v>0</v>
      </c>
      <c r="F589" s="430">
        <f t="shared" si="49"/>
        <v>0</v>
      </c>
      <c r="G589" s="30">
        <f t="shared" si="51"/>
        <v>0</v>
      </c>
      <c r="H589" s="727"/>
      <c r="I589" s="30">
        <f t="shared" si="50"/>
        <v>0</v>
      </c>
      <c r="J589" s="57"/>
      <c r="K589" s="34"/>
      <c r="L589" s="343" t="str">
        <f>'Programe Budget 2073-74'!Q659</f>
        <v>सु</v>
      </c>
    </row>
    <row r="590" spans="1:12" hidden="1">
      <c r="A590" s="25"/>
      <c r="B590" s="25"/>
      <c r="C590" s="263">
        <f>'Programe Budget 2073-74'!C660</f>
        <v>14</v>
      </c>
      <c r="D590" s="404" t="str">
        <f>'Programe Budget 2073-74'!D660</f>
        <v>जिल्ला कृषि विकास कार्यालय, दैलेख</v>
      </c>
      <c r="E590" s="34">
        <f>'Programe Budget 2073-74'!K660</f>
        <v>0</v>
      </c>
      <c r="F590" s="430">
        <f t="shared" si="49"/>
        <v>0</v>
      </c>
      <c r="G590" s="30">
        <f t="shared" si="51"/>
        <v>0</v>
      </c>
      <c r="H590" s="727"/>
      <c r="I590" s="30">
        <f t="shared" si="50"/>
        <v>0</v>
      </c>
      <c r="J590" s="57"/>
      <c r="K590" s="34"/>
      <c r="L590" s="343" t="str">
        <f>'Programe Budget 2073-74'!Q660</f>
        <v>सु</v>
      </c>
    </row>
    <row r="591" spans="1:12" hidden="1">
      <c r="A591" s="25"/>
      <c r="B591" s="25"/>
      <c r="C591" s="263">
        <f>'Programe Budget 2073-74'!C661</f>
        <v>15</v>
      </c>
      <c r="D591" s="404" t="str">
        <f>'Programe Budget 2073-74'!D661</f>
        <v>जिल्ला कृषि विकास कार्यालय, कैलाली</v>
      </c>
      <c r="E591" s="34">
        <f>'Programe Budget 2073-74'!K661</f>
        <v>0</v>
      </c>
      <c r="F591" s="430">
        <f t="shared" si="49"/>
        <v>0</v>
      </c>
      <c r="G591" s="30">
        <f t="shared" si="51"/>
        <v>0</v>
      </c>
      <c r="H591" s="727"/>
      <c r="I591" s="30">
        <f t="shared" si="50"/>
        <v>0</v>
      </c>
      <c r="J591" s="57"/>
      <c r="K591" s="34"/>
      <c r="L591" s="343" t="str">
        <f>'Programe Budget 2073-74'!Q661</f>
        <v>दि</v>
      </c>
    </row>
    <row r="592" spans="1:12" hidden="1">
      <c r="A592" s="25"/>
      <c r="B592" s="25"/>
      <c r="C592" s="263">
        <f>'Programe Budget 2073-74'!C662</f>
        <v>16</v>
      </c>
      <c r="D592" s="404" t="str">
        <f>'Programe Budget 2073-74'!D662</f>
        <v>जिल्ला कृषि विकास कार्यालय, डोटी</v>
      </c>
      <c r="E592" s="34">
        <f>'Programe Budget 2073-74'!K662</f>
        <v>0</v>
      </c>
      <c r="F592" s="430">
        <f t="shared" si="49"/>
        <v>0</v>
      </c>
      <c r="G592" s="30">
        <f t="shared" si="51"/>
        <v>0</v>
      </c>
      <c r="H592" s="727"/>
      <c r="I592" s="30">
        <f t="shared" si="50"/>
        <v>0</v>
      </c>
      <c r="J592" s="57"/>
      <c r="K592" s="34"/>
      <c r="L592" s="343" t="str">
        <f>'Programe Budget 2073-74'!Q662</f>
        <v>दि</v>
      </c>
    </row>
    <row r="593" spans="1:12" ht="12.75">
      <c r="A593" s="25"/>
      <c r="B593" s="25"/>
      <c r="C593" s="263">
        <f>'Programe Budget 2073-74'!C663</f>
        <v>0</v>
      </c>
      <c r="D593" s="419" t="str">
        <f>'Programe Budget 2073-74'!D663</f>
        <v>नेपाल व्यापार एकिकृत रणनिति (अलैंची)</v>
      </c>
      <c r="E593" s="34">
        <f>'Programe Budget 2073-74'!K663</f>
        <v>0</v>
      </c>
      <c r="F593" s="430"/>
      <c r="G593" s="30"/>
      <c r="H593" s="727"/>
      <c r="I593" s="30"/>
      <c r="J593" s="57"/>
      <c r="K593" s="34"/>
      <c r="L593" s="343" t="str">
        <f>'Programe Budget 2073-74'!Q663</f>
        <v>ना</v>
      </c>
    </row>
    <row r="594" spans="1:12">
      <c r="A594" s="25"/>
      <c r="B594" s="25"/>
      <c r="C594" s="263">
        <f>'Programe Budget 2073-74'!C664</f>
        <v>17</v>
      </c>
      <c r="D594" s="404" t="str">
        <f>'Programe Budget 2073-74'!D664</f>
        <v>अलैंची विकास केन्द्र, फिक्कल, ईलाम</v>
      </c>
      <c r="E594" s="34">
        <f>'Programe Budget 2073-74'!K664</f>
        <v>1653</v>
      </c>
      <c r="F594" s="430">
        <f t="shared" si="49"/>
        <v>1653</v>
      </c>
      <c r="G594" s="30">
        <f>F594/$F$597*100</f>
        <v>33.326612903225808</v>
      </c>
      <c r="H594" s="727">
        <v>85</v>
      </c>
      <c r="I594" s="30">
        <f t="shared" si="50"/>
        <v>28.327620967741936</v>
      </c>
      <c r="J594" s="57"/>
      <c r="K594" s="34"/>
      <c r="L594" s="343" t="str">
        <f>'Programe Budget 2073-74'!Q664</f>
        <v>नि</v>
      </c>
    </row>
    <row r="595" spans="1:12" ht="12.75">
      <c r="A595" s="25"/>
      <c r="B595" s="25"/>
      <c r="C595" s="263">
        <f>'Programe Budget 2073-74'!C665</f>
        <v>0</v>
      </c>
      <c r="D595" s="419" t="str">
        <f>'Programe Budget 2073-74'!D665</f>
        <v>नेपाल व्यापार एकिकृत रणनिति (मौरी)</v>
      </c>
      <c r="E595" s="34">
        <f>'Programe Budget 2073-74'!K665</f>
        <v>0</v>
      </c>
      <c r="F595" s="430"/>
      <c r="G595" s="30"/>
      <c r="H595" s="727"/>
      <c r="I595" s="30"/>
      <c r="J595" s="57"/>
      <c r="K595" s="34"/>
      <c r="L595" s="343" t="str">
        <f>'Programe Budget 2073-74'!Q665</f>
        <v>ना</v>
      </c>
    </row>
    <row r="596" spans="1:12">
      <c r="A596" s="25"/>
      <c r="B596" s="25"/>
      <c r="C596" s="263">
        <f>'Programe Budget 2073-74'!C666</f>
        <v>18</v>
      </c>
      <c r="D596" s="404" t="str">
        <f>'Programe Budget 2073-74'!D666</f>
        <v>व्यवसायिक किट विकास निर्देशनालय, हरिहरभवन</v>
      </c>
      <c r="E596" s="34">
        <f>'Programe Budget 2073-74'!K666</f>
        <v>1958</v>
      </c>
      <c r="F596" s="430">
        <f t="shared" si="49"/>
        <v>1958</v>
      </c>
      <c r="G596" s="30">
        <f>F596/$F$597*100</f>
        <v>39.475806451612904</v>
      </c>
      <c r="H596" s="727">
        <v>46</v>
      </c>
      <c r="I596" s="30">
        <f t="shared" si="50"/>
        <v>18.158870967741937</v>
      </c>
      <c r="J596" s="57"/>
      <c r="K596" s="34"/>
      <c r="L596" s="343" t="str">
        <f>'Programe Budget 2073-74'!Q666</f>
        <v>नि</v>
      </c>
    </row>
    <row r="597" spans="1:12">
      <c r="A597" s="25"/>
      <c r="B597" s="25"/>
      <c r="C597" s="263">
        <f>'Programe Budget 2073-74'!C667</f>
        <v>18</v>
      </c>
      <c r="D597" s="399" t="str">
        <f>'Programe Budget 2073-74'!D667</f>
        <v>एन.टी.आई.एस.कार्यक्रमको जम्मा</v>
      </c>
      <c r="E597" s="435">
        <f>SUM(E575:E596)</f>
        <v>4960</v>
      </c>
      <c r="F597" s="435">
        <f>SUM(F575:F596)</f>
        <v>4960</v>
      </c>
      <c r="G597" s="57">
        <f>SUM(G575:G596)</f>
        <v>100</v>
      </c>
      <c r="H597" s="727"/>
      <c r="I597" s="57">
        <f>SUM(I575:I596)</f>
        <v>73.684072580645164</v>
      </c>
      <c r="J597" s="57"/>
      <c r="K597" s="218"/>
      <c r="L597" s="343"/>
    </row>
    <row r="598" spans="1:12">
      <c r="A598" s="272"/>
      <c r="B598" s="272"/>
      <c r="C598" s="54"/>
      <c r="D598" s="398" t="s">
        <v>321</v>
      </c>
      <c r="E598" s="437" t="e">
        <f>E692</f>
        <v>#REF!</v>
      </c>
      <c r="F598" s="437">
        <f>F692</f>
        <v>2016521.8999999997</v>
      </c>
      <c r="G598" s="89">
        <f>F597/F598*100</f>
        <v>0.24596807007154253</v>
      </c>
      <c r="H598" s="727"/>
      <c r="I598" s="89">
        <f>I597*G598/100</f>
        <v>0.18123929127672755</v>
      </c>
      <c r="J598" s="89">
        <f>I598</f>
        <v>0.18123929127672755</v>
      </c>
      <c r="K598" s="88"/>
      <c r="L598" s="343"/>
    </row>
    <row r="599" spans="1:12" ht="24" customHeight="1">
      <c r="A599" s="9">
        <f>'Programe Budget 2073-74'!A668</f>
        <v>15</v>
      </c>
      <c r="B599" s="9" t="str">
        <f>'Programe Budget 2073-74'!B668</f>
        <v>32912-3/4</v>
      </c>
      <c r="C599" s="33"/>
      <c r="D599" s="415" t="str">
        <f>'Programe Budget 2073-74'!D668</f>
        <v xml:space="preserve">राष्ट्रपति चुरे तर्राई मधेस संरक्षण विकास समिती </v>
      </c>
      <c r="E599" s="57"/>
      <c r="F599" s="435"/>
      <c r="G599" s="57"/>
      <c r="H599" s="727"/>
      <c r="I599" s="57"/>
      <c r="J599" s="57"/>
      <c r="K599" s="34"/>
      <c r="L599" s="260" t="str">
        <f>'Programe Budget 2073-74'!Q668</f>
        <v>ना</v>
      </c>
    </row>
    <row r="600" spans="1:12">
      <c r="A600" s="7"/>
      <c r="B600" s="7"/>
      <c r="C600" s="31">
        <f>'Programe Budget 2073-74'!C669</f>
        <v>1</v>
      </c>
      <c r="D600" s="400" t="str">
        <f>'Programe Budget 2073-74'!D669</f>
        <v>कृषि विभाग</v>
      </c>
      <c r="E600" s="34">
        <f>'Programe Budget 2073-74'!K669</f>
        <v>100</v>
      </c>
      <c r="F600" s="430">
        <f t="shared" ref="F600:F622" si="52">E600</f>
        <v>100</v>
      </c>
      <c r="G600" s="30">
        <f t="shared" ref="G600:G622" si="53">F600/$F$623*100</f>
        <v>0.43502849436638097</v>
      </c>
      <c r="H600" s="727"/>
      <c r="I600" s="30">
        <f t="shared" ref="I600:I619" si="54">G600*H600/100</f>
        <v>0</v>
      </c>
      <c r="J600" s="45"/>
      <c r="K600" s="30"/>
      <c r="L600" s="260"/>
    </row>
    <row r="601" spans="1:12">
      <c r="A601" s="7"/>
      <c r="B601" s="7"/>
      <c r="C601" s="31">
        <f>'Programe Budget 2073-74'!C670</f>
        <v>2</v>
      </c>
      <c r="D601" s="400" t="str">
        <f>'Programe Budget 2073-74'!D670</f>
        <v>क्षेत्रीय कृषि निर्देशनालय, पुर्वाञ्रचल</v>
      </c>
      <c r="E601" s="34">
        <f>'Programe Budget 2073-74'!K670</f>
        <v>30</v>
      </c>
      <c r="F601" s="430">
        <f t="shared" si="52"/>
        <v>30</v>
      </c>
      <c r="G601" s="30">
        <f t="shared" si="53"/>
        <v>0.13050854830991429</v>
      </c>
      <c r="H601" s="727">
        <v>12.5</v>
      </c>
      <c r="I601" s="30">
        <f t="shared" si="54"/>
        <v>1.6313568538739286E-2</v>
      </c>
      <c r="J601" s="45"/>
      <c r="K601" s="30"/>
      <c r="L601" s="260"/>
    </row>
    <row r="602" spans="1:12">
      <c r="A602" s="7"/>
      <c r="B602" s="7"/>
      <c r="C602" s="31">
        <f>'Programe Budget 2073-74'!C671</f>
        <v>3</v>
      </c>
      <c r="D602" s="400" t="str">
        <f>'Programe Budget 2073-74'!D671</f>
        <v>क्षेत्रीय कृषि निर्देशनालय, मध्यमाञ्चल</v>
      </c>
      <c r="E602" s="34">
        <f>'Programe Budget 2073-74'!K671</f>
        <v>30</v>
      </c>
      <c r="F602" s="430">
        <f t="shared" si="52"/>
        <v>30</v>
      </c>
      <c r="G602" s="30">
        <f t="shared" si="53"/>
        <v>0.13050854830991429</v>
      </c>
      <c r="H602" s="727">
        <v>100</v>
      </c>
      <c r="I602" s="30">
        <f t="shared" si="54"/>
        <v>0.13050854830991429</v>
      </c>
      <c r="J602" s="45"/>
      <c r="K602" s="30"/>
      <c r="L602" s="260"/>
    </row>
    <row r="603" spans="1:12">
      <c r="A603" s="7"/>
      <c r="B603" s="7"/>
      <c r="C603" s="31">
        <f>'Programe Budget 2073-74'!C672</f>
        <v>4</v>
      </c>
      <c r="D603" s="400" t="str">
        <f>'Programe Budget 2073-74'!D672</f>
        <v>क्षेत्रीय कृषि निर्देशनालय, पश्चिमाञ्चल</v>
      </c>
      <c r="E603" s="34">
        <f>'Programe Budget 2073-74'!K672</f>
        <v>30</v>
      </c>
      <c r="F603" s="430">
        <f t="shared" si="52"/>
        <v>30</v>
      </c>
      <c r="G603" s="30">
        <f t="shared" si="53"/>
        <v>0.13050854830991429</v>
      </c>
      <c r="H603" s="727">
        <v>0</v>
      </c>
      <c r="I603" s="30">
        <f t="shared" si="54"/>
        <v>0</v>
      </c>
      <c r="J603" s="45"/>
      <c r="K603" s="30"/>
      <c r="L603" s="260"/>
    </row>
    <row r="604" spans="1:12">
      <c r="A604" s="7"/>
      <c r="B604" s="7"/>
      <c r="C604" s="31">
        <f>'Programe Budget 2073-74'!C673</f>
        <v>5</v>
      </c>
      <c r="D604" s="400" t="str">
        <f>'Programe Budget 2073-74'!D673</f>
        <v>क्षेत्रीय कृषि निर्देशनालय, मध्य पश्चिमाञ्चल</v>
      </c>
      <c r="E604" s="34">
        <f>'Programe Budget 2073-74'!K673</f>
        <v>20</v>
      </c>
      <c r="F604" s="430">
        <f t="shared" si="52"/>
        <v>20</v>
      </c>
      <c r="G604" s="30">
        <f t="shared" si="53"/>
        <v>8.7005698873276208E-2</v>
      </c>
      <c r="H604" s="727">
        <v>100</v>
      </c>
      <c r="I604" s="30">
        <f t="shared" si="54"/>
        <v>8.7005698873276208E-2</v>
      </c>
      <c r="J604" s="45"/>
      <c r="K604" s="30"/>
      <c r="L604" s="260"/>
    </row>
    <row r="605" spans="1:12">
      <c r="A605" s="7"/>
      <c r="B605" s="7"/>
      <c r="C605" s="31">
        <f>'Programe Budget 2073-74'!C674</f>
        <v>6</v>
      </c>
      <c r="D605" s="400" t="str">
        <f>'Programe Budget 2073-74'!D674</f>
        <v>क्षेत्रीय कृषि निर्देशनालय, सुदुर पश्चिमाञ्चल</v>
      </c>
      <c r="E605" s="34">
        <f>'Programe Budget 2073-74'!K674</f>
        <v>20</v>
      </c>
      <c r="F605" s="430">
        <f t="shared" si="52"/>
        <v>20</v>
      </c>
      <c r="G605" s="30">
        <f t="shared" si="53"/>
        <v>8.7005698873276208E-2</v>
      </c>
      <c r="H605" s="727">
        <v>85</v>
      </c>
      <c r="I605" s="30">
        <f t="shared" si="54"/>
        <v>7.3954844042284779E-2</v>
      </c>
      <c r="J605" s="45"/>
      <c r="K605" s="30"/>
      <c r="L605" s="260"/>
    </row>
    <row r="606" spans="1:12">
      <c r="A606" s="82"/>
      <c r="B606" s="82"/>
      <c r="C606" s="31">
        <f>'Programe Budget 2073-74'!C675</f>
        <v>7</v>
      </c>
      <c r="D606" s="400" t="str">
        <f>'Programe Budget 2073-74'!D675</f>
        <v>जिल्ला कृषि विकास कार्यालय, डडेलधुरा</v>
      </c>
      <c r="E606" s="34">
        <f>'Programe Budget 2073-74'!K675</f>
        <v>354</v>
      </c>
      <c r="F606" s="430">
        <f t="shared" si="52"/>
        <v>354</v>
      </c>
      <c r="G606" s="30">
        <f t="shared" si="53"/>
        <v>1.5400008700569887</v>
      </c>
      <c r="H606" s="727">
        <v>82.2</v>
      </c>
      <c r="I606" s="30">
        <f t="shared" si="54"/>
        <v>1.2658807151868448</v>
      </c>
      <c r="J606" s="45"/>
      <c r="K606" s="30"/>
      <c r="L606" s="260" t="str">
        <f>'Programe Budget 2073-74'!Q675</f>
        <v>दि</v>
      </c>
    </row>
    <row r="607" spans="1:12">
      <c r="A607" s="9"/>
      <c r="B607" s="9"/>
      <c r="C607" s="31">
        <f>'Programe Budget 2073-74'!C676</f>
        <v>8</v>
      </c>
      <c r="D607" s="414" t="str">
        <f>'Programe Budget 2073-74'!D676</f>
        <v>जिल्ला कृषि विकास कार्यालय, कैलाली</v>
      </c>
      <c r="E607" s="34">
        <f>'Programe Budget 2073-74'!K676</f>
        <v>589</v>
      </c>
      <c r="F607" s="430">
        <f t="shared" si="52"/>
        <v>589</v>
      </c>
      <c r="G607" s="30">
        <f t="shared" si="53"/>
        <v>2.562317831817984</v>
      </c>
      <c r="H607" s="727">
        <v>100</v>
      </c>
      <c r="I607" s="30">
        <f t="shared" si="54"/>
        <v>2.562317831817984</v>
      </c>
      <c r="J607" s="57"/>
      <c r="K607" s="34"/>
      <c r="L607" s="260" t="str">
        <f>'Programe Budget 2073-74'!Q676</f>
        <v>दि</v>
      </c>
    </row>
    <row r="608" spans="1:12">
      <c r="A608" s="25"/>
      <c r="B608" s="25"/>
      <c r="C608" s="31">
        <f>'Programe Budget 2073-74'!C677</f>
        <v>9</v>
      </c>
      <c r="D608" s="414" t="str">
        <f>'Programe Budget 2073-74'!D677</f>
        <v>जिल्ला कृषि विकास कार्यालय, सर्ुर्खेत</v>
      </c>
      <c r="E608" s="34">
        <f>'Programe Budget 2073-74'!K677</f>
        <v>459</v>
      </c>
      <c r="F608" s="430">
        <f t="shared" si="52"/>
        <v>459</v>
      </c>
      <c r="G608" s="30">
        <f t="shared" si="53"/>
        <v>1.9967807891416889</v>
      </c>
      <c r="H608" s="727">
        <v>100</v>
      </c>
      <c r="I608" s="30">
        <f t="shared" si="54"/>
        <v>1.9967807891416889</v>
      </c>
      <c r="J608" s="57"/>
      <c r="K608" s="34"/>
      <c r="L608" s="260" t="str">
        <f>'Programe Budget 2073-74'!Q677</f>
        <v>सु</v>
      </c>
    </row>
    <row r="609" spans="1:12">
      <c r="A609" s="25"/>
      <c r="B609" s="25"/>
      <c r="C609" s="31">
        <f>'Programe Budget 2073-74'!C678</f>
        <v>10</v>
      </c>
      <c r="D609" s="414" t="str">
        <f>'Programe Budget 2073-74'!D678</f>
        <v>जिल्ला कृषि विकास कार्यालय, दाङ</v>
      </c>
      <c r="E609" s="34">
        <f>'Programe Budget 2073-74'!K678</f>
        <v>1654</v>
      </c>
      <c r="F609" s="430">
        <f t="shared" si="52"/>
        <v>1654</v>
      </c>
      <c r="G609" s="30">
        <f t="shared" si="53"/>
        <v>7.1953712968199408</v>
      </c>
      <c r="H609" s="727">
        <v>90</v>
      </c>
      <c r="I609" s="30">
        <f t="shared" si="54"/>
        <v>6.4758341671379469</v>
      </c>
      <c r="J609" s="57"/>
      <c r="K609" s="34"/>
      <c r="L609" s="260" t="str">
        <f>'Programe Budget 2073-74'!Q678</f>
        <v>सु</v>
      </c>
    </row>
    <row r="610" spans="1:12">
      <c r="A610" s="25"/>
      <c r="B610" s="25"/>
      <c r="C610" s="31">
        <f>'Programe Budget 2073-74'!C679</f>
        <v>11</v>
      </c>
      <c r="D610" s="414" t="str">
        <f>'Programe Budget 2073-74'!D679</f>
        <v>जिल्ला कृषि विकास कार्यालय, अर्घर्ााँची</v>
      </c>
      <c r="E610" s="34">
        <f>'Programe Budget 2073-74'!K679</f>
        <v>1029</v>
      </c>
      <c r="F610" s="430">
        <f t="shared" si="52"/>
        <v>1029</v>
      </c>
      <c r="G610" s="30">
        <f t="shared" si="53"/>
        <v>4.4764432070300604</v>
      </c>
      <c r="H610" s="727">
        <v>100</v>
      </c>
      <c r="I610" s="30">
        <f t="shared" si="54"/>
        <v>4.4764432070300604</v>
      </c>
      <c r="J610" s="57"/>
      <c r="K610" s="34"/>
      <c r="L610" s="260" t="str">
        <f>'Programe Budget 2073-74'!Q679</f>
        <v>प</v>
      </c>
    </row>
    <row r="611" spans="1:12" ht="23.25" customHeight="1">
      <c r="A611" s="25"/>
      <c r="B611" s="25"/>
      <c r="C611" s="31">
        <f>'Programe Budget 2073-74'!C680</f>
        <v>12</v>
      </c>
      <c r="D611" s="414" t="str">
        <f>'Programe Budget 2073-74'!D680</f>
        <v>जिल्ला कृषि विकास कार्यालय, कपिलवस्तु</v>
      </c>
      <c r="E611" s="34">
        <f>'Programe Budget 2073-74'!K680</f>
        <v>1104</v>
      </c>
      <c r="F611" s="430">
        <f t="shared" si="52"/>
        <v>1104</v>
      </c>
      <c r="G611" s="30">
        <f t="shared" si="53"/>
        <v>4.8027145778048457</v>
      </c>
      <c r="H611" s="727">
        <v>100</v>
      </c>
      <c r="I611" s="30">
        <f t="shared" si="54"/>
        <v>4.8027145778048457</v>
      </c>
      <c r="J611" s="57"/>
      <c r="K611" s="34"/>
      <c r="L611" s="260" t="str">
        <f>'Programe Budget 2073-74'!Q680</f>
        <v>प</v>
      </c>
    </row>
    <row r="612" spans="1:12">
      <c r="A612" s="25"/>
      <c r="B612" s="25"/>
      <c r="C612" s="31">
        <f>'Programe Budget 2073-74'!C681</f>
        <v>13</v>
      </c>
      <c r="D612" s="414" t="str">
        <f>'Programe Budget 2073-74'!D681</f>
        <v>जिल्ला कृषि विकास कार्यालय, नवलपरासी</v>
      </c>
      <c r="E612" s="34">
        <f>'Programe Budget 2073-74'!K681</f>
        <v>1303</v>
      </c>
      <c r="F612" s="430">
        <f t="shared" si="52"/>
        <v>1303</v>
      </c>
      <c r="G612" s="30">
        <f t="shared" si="53"/>
        <v>5.668421281593945</v>
      </c>
      <c r="H612" s="727">
        <v>100</v>
      </c>
      <c r="I612" s="30">
        <f t="shared" si="54"/>
        <v>5.668421281593945</v>
      </c>
      <c r="J612" s="57"/>
      <c r="K612" s="34"/>
      <c r="L612" s="260" t="str">
        <f>'Programe Budget 2073-74'!Q681</f>
        <v>प</v>
      </c>
    </row>
    <row r="613" spans="1:12">
      <c r="A613" s="25"/>
      <c r="B613" s="25"/>
      <c r="C613" s="31">
        <f>'Programe Budget 2073-74'!C682</f>
        <v>14</v>
      </c>
      <c r="D613" s="414" t="str">
        <f>'Programe Budget 2073-74'!D682</f>
        <v>जिल्ला कृषि विकास कार्यालय मकवानपुर</v>
      </c>
      <c r="E613" s="34">
        <f>'Programe Budget 2073-74'!K682</f>
        <v>2044.0000000000002</v>
      </c>
      <c r="F613" s="430">
        <f t="shared" si="52"/>
        <v>2044.0000000000002</v>
      </c>
      <c r="G613" s="30">
        <f t="shared" si="53"/>
        <v>8.8919824248488286</v>
      </c>
      <c r="H613" s="727">
        <v>97.1</v>
      </c>
      <c r="I613" s="30">
        <f t="shared" si="54"/>
        <v>8.6341149345282115</v>
      </c>
      <c r="J613" s="57"/>
      <c r="K613" s="34"/>
      <c r="L613" s="260" t="str">
        <f>'Programe Budget 2073-74'!Q682</f>
        <v>का</v>
      </c>
    </row>
    <row r="614" spans="1:12" s="106" customFormat="1">
      <c r="A614" s="262"/>
      <c r="B614" s="262"/>
      <c r="C614" s="31">
        <f>'Programe Budget 2073-74'!C683</f>
        <v>15</v>
      </c>
      <c r="D614" s="414" t="str">
        <f>'Programe Budget 2073-74'!D683</f>
        <v>जिल्ला कृषि विकास कार्यालय बारा</v>
      </c>
      <c r="E614" s="34">
        <f>'Programe Budget 2073-74'!K683</f>
        <v>1773.9999999999998</v>
      </c>
      <c r="F614" s="430">
        <f t="shared" si="52"/>
        <v>1773.9999999999998</v>
      </c>
      <c r="G614" s="30">
        <f t="shared" si="53"/>
        <v>7.7174054900595976</v>
      </c>
      <c r="H614" s="727">
        <v>100</v>
      </c>
      <c r="I614" s="30">
        <f t="shared" si="54"/>
        <v>7.7174054900595976</v>
      </c>
      <c r="J614" s="207"/>
      <c r="K614" s="206"/>
      <c r="L614" s="260" t="str">
        <f>'Programe Budget 2073-74'!Q683</f>
        <v>का</v>
      </c>
    </row>
    <row r="615" spans="1:12">
      <c r="A615" s="25"/>
      <c r="B615" s="25"/>
      <c r="C615" s="31">
        <f>'Programe Budget 2073-74'!C684</f>
        <v>16</v>
      </c>
      <c r="D615" s="414" t="str">
        <f>'Programe Budget 2073-74'!D684</f>
        <v>जिल्ला कृषि विकास कार्यालय रौतहट</v>
      </c>
      <c r="E615" s="34">
        <f>'Programe Budget 2073-74'!K684</f>
        <v>803.99999999999989</v>
      </c>
      <c r="F615" s="430">
        <f t="shared" si="52"/>
        <v>803.99999999999989</v>
      </c>
      <c r="G615" s="30">
        <f t="shared" si="53"/>
        <v>3.4976290947057032</v>
      </c>
      <c r="H615" s="727">
        <v>26.3</v>
      </c>
      <c r="I615" s="30">
        <f t="shared" si="54"/>
        <v>0.91987645190759992</v>
      </c>
      <c r="J615" s="57"/>
      <c r="K615" s="34"/>
      <c r="L615" s="260" t="str">
        <f>'Programe Budget 2073-74'!Q684</f>
        <v>का</v>
      </c>
    </row>
    <row r="616" spans="1:12" s="106" customFormat="1">
      <c r="A616" s="262"/>
      <c r="B616" s="262"/>
      <c r="C616" s="31">
        <f>'Programe Budget 2073-74'!C685</f>
        <v>17</v>
      </c>
      <c r="D616" s="414" t="str">
        <f>'Programe Budget 2073-74'!D685</f>
        <v>जिल्ला कृषि विकास कार्यालय, र्सलाही</v>
      </c>
      <c r="E616" s="34">
        <f>'Programe Budget 2073-74'!K685</f>
        <v>1909</v>
      </c>
      <c r="F616" s="430">
        <f t="shared" si="52"/>
        <v>1909</v>
      </c>
      <c r="G616" s="30">
        <f t="shared" si="53"/>
        <v>8.304693957454214</v>
      </c>
      <c r="H616" s="727">
        <v>82.3</v>
      </c>
      <c r="I616" s="30">
        <f t="shared" si="54"/>
        <v>6.8347631269848179</v>
      </c>
      <c r="J616" s="207"/>
      <c r="K616" s="206"/>
      <c r="L616" s="260" t="str">
        <f>'Programe Budget 2073-74'!Q685</f>
        <v>का</v>
      </c>
    </row>
    <row r="617" spans="1:12" s="106" customFormat="1">
      <c r="A617" s="262"/>
      <c r="B617" s="262"/>
      <c r="C617" s="31">
        <f>'Programe Budget 2073-74'!C686</f>
        <v>18</v>
      </c>
      <c r="D617" s="414" t="str">
        <f>'Programe Budget 2073-74'!D686</f>
        <v>जिल्ला कृषि विकास कार्यालय, सिन्धुली</v>
      </c>
      <c r="E617" s="34">
        <f>'Programe Budget 2073-74'!K686</f>
        <v>2074</v>
      </c>
      <c r="F617" s="430">
        <f t="shared" si="52"/>
        <v>2074</v>
      </c>
      <c r="G617" s="30">
        <f t="shared" si="53"/>
        <v>9.0224909731587424</v>
      </c>
      <c r="H617" s="727">
        <v>95.17</v>
      </c>
      <c r="I617" s="30">
        <f t="shared" si="54"/>
        <v>8.5867046591551759</v>
      </c>
      <c r="J617" s="207"/>
      <c r="K617" s="206"/>
      <c r="L617" s="260" t="str">
        <f>'Programe Budget 2073-74'!Q686</f>
        <v>का</v>
      </c>
    </row>
    <row r="618" spans="1:12" s="106" customFormat="1">
      <c r="A618" s="262"/>
      <c r="B618" s="262"/>
      <c r="C618" s="31">
        <f>'Programe Budget 2073-74'!C687</f>
        <v>19</v>
      </c>
      <c r="D618" s="414" t="str">
        <f>'Programe Budget 2073-74'!D687</f>
        <v>जिल्ला कृषि विकास कार्यालय, महोत्तरी</v>
      </c>
      <c r="E618" s="34">
        <f>'Programe Budget 2073-74'!K687</f>
        <v>2204</v>
      </c>
      <c r="F618" s="430">
        <f t="shared" si="52"/>
        <v>2204</v>
      </c>
      <c r="G618" s="30">
        <f t="shared" si="53"/>
        <v>9.5880280158350377</v>
      </c>
      <c r="H618" s="727">
        <v>83.7</v>
      </c>
      <c r="I618" s="30">
        <f t="shared" si="54"/>
        <v>8.0251794492539279</v>
      </c>
      <c r="J618" s="207"/>
      <c r="K618" s="206"/>
      <c r="L618" s="260" t="str">
        <f>'Programe Budget 2073-74'!Q687</f>
        <v>का</v>
      </c>
    </row>
    <row r="619" spans="1:12" s="106" customFormat="1">
      <c r="A619" s="262"/>
      <c r="B619" s="262"/>
      <c r="C619" s="31">
        <f>'Programe Budget 2073-74'!C688</f>
        <v>20</v>
      </c>
      <c r="D619" s="400" t="str">
        <f>'Programe Budget 2073-74'!D688</f>
        <v>जिल्ला कृषि विकास कार्यालय, धनुषा</v>
      </c>
      <c r="E619" s="34">
        <f>'Programe Budget 2073-74'!K688</f>
        <v>604</v>
      </c>
      <c r="F619" s="430">
        <f t="shared" si="52"/>
        <v>604</v>
      </c>
      <c r="G619" s="30">
        <f t="shared" si="53"/>
        <v>2.6275721059729409</v>
      </c>
      <c r="H619" s="727">
        <v>100</v>
      </c>
      <c r="I619" s="30">
        <f t="shared" si="54"/>
        <v>2.6275721059729409</v>
      </c>
      <c r="J619" s="207"/>
      <c r="K619" s="206"/>
      <c r="L619" s="260" t="str">
        <f>'Programe Budget 2073-74'!Q688</f>
        <v>का</v>
      </c>
    </row>
    <row r="620" spans="1:12" s="106" customFormat="1">
      <c r="A620" s="262"/>
      <c r="B620" s="262"/>
      <c r="C620" s="31">
        <f>'Programe Budget 2073-74'!C689</f>
        <v>21</v>
      </c>
      <c r="D620" s="400" t="str">
        <f>'Programe Budget 2073-74'!D689</f>
        <v>जिल्ला कृषि विकास कार्यालया, उदयपुर</v>
      </c>
      <c r="E620" s="34">
        <f>'Programe Budget 2073-74'!K689</f>
        <v>2106</v>
      </c>
      <c r="F620" s="430">
        <f t="shared" si="52"/>
        <v>2106</v>
      </c>
      <c r="G620" s="30">
        <f t="shared" si="53"/>
        <v>9.1617000913559838</v>
      </c>
      <c r="H620" s="727">
        <v>100</v>
      </c>
      <c r="I620" s="30">
        <f>G620*H620/100</f>
        <v>9.1617000913559838</v>
      </c>
      <c r="J620" s="207"/>
      <c r="K620" s="206"/>
      <c r="L620" s="260" t="str">
        <f>'Programe Budget 2073-74'!Q689</f>
        <v>वि</v>
      </c>
    </row>
    <row r="621" spans="1:12" s="106" customFormat="1">
      <c r="A621" s="262"/>
      <c r="B621" s="262"/>
      <c r="C621" s="31">
        <f>'Programe Budget 2073-74'!C690</f>
        <v>22</v>
      </c>
      <c r="D621" s="400" t="str">
        <f>'Programe Budget 2073-74'!D690</f>
        <v>जिल्ला कृषि विकास कार्यालया, सिराहा</v>
      </c>
      <c r="E621" s="34">
        <f>'Programe Budget 2073-74'!K690</f>
        <v>2447</v>
      </c>
      <c r="F621" s="430">
        <f t="shared" si="52"/>
        <v>2447</v>
      </c>
      <c r="G621" s="30">
        <f t="shared" si="53"/>
        <v>10.645147257145343</v>
      </c>
      <c r="H621" s="727">
        <v>42</v>
      </c>
      <c r="I621" s="30">
        <f>G621*H621/100</f>
        <v>4.4709618480010445</v>
      </c>
      <c r="J621" s="207"/>
      <c r="K621" s="206"/>
      <c r="L621" s="260" t="str">
        <f>'Programe Budget 2073-74'!Q690</f>
        <v>वि</v>
      </c>
    </row>
    <row r="622" spans="1:12" s="106" customFormat="1">
      <c r="A622" s="262"/>
      <c r="B622" s="262"/>
      <c r="C622" s="31">
        <f>'Programe Budget 2073-74'!C691</f>
        <v>23</v>
      </c>
      <c r="D622" s="400" t="str">
        <f>'Programe Budget 2073-74'!D691</f>
        <v>जिल्ला कृषि विकास कार्यालया, सप्तरी</v>
      </c>
      <c r="E622" s="34">
        <f>'Programe Budget 2073-74'!K691</f>
        <v>529</v>
      </c>
      <c r="F622" s="430">
        <f t="shared" si="52"/>
        <v>529</v>
      </c>
      <c r="G622" s="30">
        <f t="shared" si="53"/>
        <v>2.3013007351981551</v>
      </c>
      <c r="H622" s="727">
        <v>46.7</v>
      </c>
      <c r="I622" s="30">
        <f>G622*H622/100</f>
        <v>1.0747074433375385</v>
      </c>
      <c r="J622" s="207"/>
      <c r="K622" s="206"/>
      <c r="L622" s="260" t="str">
        <f>'Programe Budget 2073-74'!Q691</f>
        <v>वि</v>
      </c>
    </row>
    <row r="623" spans="1:12" s="106" customFormat="1">
      <c r="A623" s="262"/>
      <c r="B623" s="262"/>
      <c r="C623" s="263">
        <f>'Programe Budget 2073-74'!C692</f>
        <v>23</v>
      </c>
      <c r="D623" s="420" t="str">
        <f>'Programe Budget 2073-74'!D692</f>
        <v>कार्यक्रमको जम्मा</v>
      </c>
      <c r="E623" s="207">
        <f>SUM(E606:E622)</f>
        <v>22987</v>
      </c>
      <c r="F623" s="439">
        <f>SUM(F606:F622)</f>
        <v>22987</v>
      </c>
      <c r="G623" s="207">
        <f>SUM(G606:G622)</f>
        <v>99.999999999999986</v>
      </c>
      <c r="H623" s="727"/>
      <c r="I623" s="207">
        <f>SUM(I606:I622)</f>
        <v>85.301378170270155</v>
      </c>
      <c r="J623" s="207"/>
      <c r="K623" s="206"/>
      <c r="L623" s="262"/>
    </row>
    <row r="624" spans="1:12">
      <c r="A624" s="25"/>
      <c r="B624" s="25"/>
      <c r="C624" s="33"/>
      <c r="D624" s="399" t="s">
        <v>321</v>
      </c>
      <c r="E624" s="57" t="e">
        <f>E692</f>
        <v>#REF!</v>
      </c>
      <c r="F624" s="435">
        <f>F692</f>
        <v>2016521.8999999997</v>
      </c>
      <c r="G624" s="57">
        <f>F623/F624*100</f>
        <v>1.1399330699061589</v>
      </c>
      <c r="H624" s="727"/>
      <c r="I624" s="57">
        <f>I623*G624/100</f>
        <v>0.97237861884862264</v>
      </c>
      <c r="J624" s="57">
        <f>I624</f>
        <v>0.97237861884862264</v>
      </c>
      <c r="K624" s="34"/>
      <c r="L624" s="25"/>
    </row>
    <row r="625" spans="1:12" ht="12.75">
      <c r="A625" s="33">
        <f>'Programe Budget 2073-74'!A693</f>
        <v>16</v>
      </c>
      <c r="B625" s="33" t="str">
        <f>'Programe Budget 2073-74'!B693</f>
        <v>312805-3/4</v>
      </c>
      <c r="C625" s="33">
        <f>'Programe Budget 2073-74'!C693</f>
        <v>17</v>
      </c>
      <c r="D625" s="421" t="str">
        <f>'Programe Budget 2073-74'!D693</f>
        <v>घर बंगैचा कार्यक्रम</v>
      </c>
      <c r="E625" s="57"/>
      <c r="F625" s="435"/>
      <c r="G625" s="57"/>
      <c r="H625" s="727"/>
      <c r="I625" s="57"/>
      <c r="J625" s="57"/>
      <c r="K625" s="34"/>
      <c r="L625" s="346" t="str">
        <f>'Programe Budget 2073-74'!Q693</f>
        <v>ना</v>
      </c>
    </row>
    <row r="626" spans="1:12">
      <c r="A626" s="25"/>
      <c r="B626" s="25"/>
      <c r="C626" s="468">
        <f>'Programe Budget 2073-74'!C694</f>
        <v>1</v>
      </c>
      <c r="D626" s="414" t="str">
        <f>'Programe Budget 2073-74'!D694</f>
        <v>तरकारी विकास निर्देशनालय, खुमलटार</v>
      </c>
      <c r="E626" s="57">
        <f>'Programe Budget 2073-74'!K694</f>
        <v>472</v>
      </c>
      <c r="F626" s="434">
        <f>E626</f>
        <v>472</v>
      </c>
      <c r="G626" s="57">
        <f t="shared" ref="G626:G646" si="55">F626/$F$647*100</f>
        <v>3.7693659159878616</v>
      </c>
      <c r="H626" s="727">
        <v>100</v>
      </c>
      <c r="I626" s="30">
        <f t="shared" ref="I626:I646" si="56">G626*H626/100</f>
        <v>3.7693659159878616</v>
      </c>
      <c r="J626" s="57"/>
      <c r="K626" s="34"/>
      <c r="L626" s="346" t="str">
        <f>'Programe Budget 2073-74'!Q694</f>
        <v>का</v>
      </c>
    </row>
    <row r="627" spans="1:12">
      <c r="A627" s="25"/>
      <c r="B627" s="25"/>
      <c r="C627" s="468">
        <f>'Programe Budget 2073-74'!C695</f>
        <v>2</v>
      </c>
      <c r="D627" s="414" t="str">
        <f>'Programe Budget 2073-74'!D695</f>
        <v>जि.कृ.वि.का. अछाम</v>
      </c>
      <c r="E627" s="57">
        <f>'Programe Budget 2073-74'!K695</f>
        <v>602.5</v>
      </c>
      <c r="F627" s="434">
        <f t="shared" ref="F627:F646" si="57">E627</f>
        <v>602.5</v>
      </c>
      <c r="G627" s="57">
        <f t="shared" si="55"/>
        <v>4.8115317042006067</v>
      </c>
      <c r="H627" s="727">
        <v>100</v>
      </c>
      <c r="I627" s="30">
        <f t="shared" si="56"/>
        <v>4.8115317042006067</v>
      </c>
      <c r="J627" s="57"/>
      <c r="K627" s="34"/>
      <c r="L627" s="346" t="str">
        <f>'Programe Budget 2073-74'!Q695</f>
        <v>वि</v>
      </c>
    </row>
    <row r="628" spans="1:12">
      <c r="A628" s="25"/>
      <c r="B628" s="25"/>
      <c r="C628" s="468">
        <f>'Programe Budget 2073-74'!C696</f>
        <v>3</v>
      </c>
      <c r="D628" s="414" t="str">
        <f>'Programe Budget 2073-74'!D696</f>
        <v>जि.कृ.वि.का. बैतडी</v>
      </c>
      <c r="E628" s="57">
        <f>'Programe Budget 2073-74'!K696</f>
        <v>602.5</v>
      </c>
      <c r="F628" s="434">
        <f t="shared" si="57"/>
        <v>602.5</v>
      </c>
      <c r="G628" s="57">
        <f t="shared" si="55"/>
        <v>4.8115317042006067</v>
      </c>
      <c r="H628" s="727">
        <v>86.34</v>
      </c>
      <c r="I628" s="30">
        <f t="shared" si="56"/>
        <v>4.1542764734068038</v>
      </c>
      <c r="J628" s="57"/>
      <c r="K628" s="34"/>
      <c r="L628" s="346" t="str">
        <f>'Programe Budget 2073-74'!Q696</f>
        <v>वि</v>
      </c>
    </row>
    <row r="629" spans="1:12">
      <c r="A629" s="25"/>
      <c r="B629" s="25"/>
      <c r="C629" s="468">
        <f>'Programe Budget 2073-74'!C697</f>
        <v>4</v>
      </c>
      <c r="D629" s="414" t="str">
        <f>'Programe Budget 2073-74'!D697</f>
        <v>जि.कृ.वि.का. डडेलधुरा</v>
      </c>
      <c r="E629" s="57">
        <f>'Programe Budget 2073-74'!K697</f>
        <v>602.5</v>
      </c>
      <c r="F629" s="434">
        <f t="shared" si="57"/>
        <v>602.5</v>
      </c>
      <c r="G629" s="57">
        <f t="shared" si="55"/>
        <v>4.8115317042006067</v>
      </c>
      <c r="H629" s="727">
        <v>65</v>
      </c>
      <c r="I629" s="30">
        <f t="shared" si="56"/>
        <v>3.1274956077303941</v>
      </c>
      <c r="J629" s="57"/>
      <c r="K629" s="34"/>
      <c r="L629" s="346" t="str">
        <f>'Programe Budget 2073-74'!Q697</f>
        <v>का</v>
      </c>
    </row>
    <row r="630" spans="1:12">
      <c r="A630" s="25"/>
      <c r="B630" s="25"/>
      <c r="C630" s="468">
        <f>'Programe Budget 2073-74'!C698</f>
        <v>5</v>
      </c>
      <c r="D630" s="414" t="str">
        <f>'Programe Budget 2073-74'!D698</f>
        <v>जि.कृ.वि.का. डोटी</v>
      </c>
      <c r="E630" s="57">
        <f>'Programe Budget 2073-74'!K698</f>
        <v>602.5</v>
      </c>
      <c r="F630" s="434">
        <f t="shared" si="57"/>
        <v>602.5</v>
      </c>
      <c r="G630" s="57">
        <f t="shared" si="55"/>
        <v>4.8115317042006067</v>
      </c>
      <c r="H630" s="727">
        <v>100</v>
      </c>
      <c r="I630" s="30">
        <f t="shared" si="56"/>
        <v>4.8115317042006067</v>
      </c>
      <c r="J630" s="57"/>
      <c r="K630" s="34"/>
      <c r="L630" s="346" t="str">
        <f>'Programe Budget 2073-74'!Q698</f>
        <v>का</v>
      </c>
    </row>
    <row r="631" spans="1:12">
      <c r="A631" s="25"/>
      <c r="B631" s="25"/>
      <c r="C631" s="468">
        <f>'Programe Budget 2073-74'!C699</f>
        <v>6</v>
      </c>
      <c r="D631" s="414" t="str">
        <f>'Programe Budget 2073-74'!D699</f>
        <v>जि.कृ.वि.का. कैलाली</v>
      </c>
      <c r="E631" s="57">
        <f>'Programe Budget 2073-74'!K699</f>
        <v>602.5</v>
      </c>
      <c r="F631" s="434">
        <f t="shared" si="57"/>
        <v>602.5</v>
      </c>
      <c r="G631" s="57">
        <f t="shared" si="55"/>
        <v>4.8115317042006067</v>
      </c>
      <c r="H631" s="727">
        <v>65</v>
      </c>
      <c r="I631" s="30">
        <f t="shared" si="56"/>
        <v>3.1274956077303941</v>
      </c>
      <c r="J631" s="57"/>
      <c r="K631" s="34"/>
      <c r="L631" s="346" t="str">
        <f>'Programe Budget 2073-74'!Q699</f>
        <v>का</v>
      </c>
    </row>
    <row r="632" spans="1:12">
      <c r="A632" s="25"/>
      <c r="B632" s="25"/>
      <c r="C632" s="468">
        <f>'Programe Budget 2073-74'!C700</f>
        <v>7</v>
      </c>
      <c r="D632" s="414" t="str">
        <f>'Programe Budget 2073-74'!D700</f>
        <v>जि.कृ.वि.का. दैलेख</v>
      </c>
      <c r="E632" s="57">
        <f>'Programe Budget 2073-74'!K700</f>
        <v>602.5</v>
      </c>
      <c r="F632" s="434">
        <f t="shared" si="57"/>
        <v>602.5</v>
      </c>
      <c r="G632" s="57">
        <f t="shared" si="55"/>
        <v>4.8115317042006067</v>
      </c>
      <c r="H632" s="727">
        <v>100</v>
      </c>
      <c r="I632" s="30">
        <f t="shared" si="56"/>
        <v>4.8115317042006067</v>
      </c>
      <c r="J632" s="57"/>
      <c r="K632" s="34"/>
      <c r="L632" s="346" t="str">
        <f>'Programe Budget 2073-74'!Q700</f>
        <v>वि</v>
      </c>
    </row>
    <row r="633" spans="1:12">
      <c r="A633" s="25"/>
      <c r="B633" s="25"/>
      <c r="C633" s="468">
        <f>'Programe Budget 2073-74'!C701</f>
        <v>8</v>
      </c>
      <c r="D633" s="414" t="str">
        <f>'Programe Budget 2073-74'!D701</f>
        <v>जि.कृ.वि.का. जाजरकोट</v>
      </c>
      <c r="E633" s="57">
        <f>'Programe Budget 2073-74'!K701</f>
        <v>602.5</v>
      </c>
      <c r="F633" s="434">
        <f t="shared" si="57"/>
        <v>602.5</v>
      </c>
      <c r="G633" s="34">
        <f t="shared" si="55"/>
        <v>4.8115317042006067</v>
      </c>
      <c r="H633" s="727">
        <v>100</v>
      </c>
      <c r="I633" s="30">
        <f t="shared" si="56"/>
        <v>4.8115317042006067</v>
      </c>
      <c r="J633" s="57"/>
      <c r="K633" s="34"/>
      <c r="L633" s="346" t="str">
        <f>'Programe Budget 2073-74'!Q701</f>
        <v>सु</v>
      </c>
    </row>
    <row r="634" spans="1:12">
      <c r="A634" s="25"/>
      <c r="B634" s="25"/>
      <c r="C634" s="468">
        <f>'Programe Budget 2073-74'!C702</f>
        <v>9</v>
      </c>
      <c r="D634" s="414" t="str">
        <f>'Programe Budget 2073-74'!D702</f>
        <v>जि.कृ.वि.का. कालिकोट</v>
      </c>
      <c r="E634" s="57">
        <f>'Programe Budget 2073-74'!K702</f>
        <v>602.5</v>
      </c>
      <c r="F634" s="434">
        <f t="shared" si="57"/>
        <v>602.5</v>
      </c>
      <c r="G634" s="34">
        <f t="shared" si="55"/>
        <v>4.8115317042006067</v>
      </c>
      <c r="H634" s="727">
        <v>100</v>
      </c>
      <c r="I634" s="30">
        <f t="shared" si="56"/>
        <v>4.8115317042006067</v>
      </c>
      <c r="J634" s="57"/>
      <c r="K634" s="34"/>
      <c r="L634" s="346" t="str">
        <f>'Programe Budget 2073-74'!Q702</f>
        <v>सु</v>
      </c>
    </row>
    <row r="635" spans="1:12">
      <c r="A635" s="25"/>
      <c r="B635" s="25"/>
      <c r="C635" s="468">
        <f>'Programe Budget 2073-74'!C703</f>
        <v>10</v>
      </c>
      <c r="D635" s="414" t="str">
        <f>'Programe Budget 2073-74'!D703</f>
        <v>जि.कृ.वि.का. जुम्ला</v>
      </c>
      <c r="E635" s="57">
        <f>'Programe Budget 2073-74'!K703</f>
        <v>602.5</v>
      </c>
      <c r="F635" s="434">
        <f t="shared" si="57"/>
        <v>602.5</v>
      </c>
      <c r="G635" s="34">
        <f t="shared" si="55"/>
        <v>4.8115317042006067</v>
      </c>
      <c r="H635" s="727">
        <v>100</v>
      </c>
      <c r="I635" s="30">
        <f t="shared" si="56"/>
        <v>4.8115317042006067</v>
      </c>
      <c r="J635" s="57"/>
      <c r="K635" s="34"/>
      <c r="L635" s="346" t="str">
        <f>'Programe Budget 2073-74'!Q703</f>
        <v>सु</v>
      </c>
    </row>
    <row r="636" spans="1:12">
      <c r="A636" s="25"/>
      <c r="B636" s="25"/>
      <c r="C636" s="468">
        <f>'Programe Budget 2073-74'!C704</f>
        <v>11</v>
      </c>
      <c r="D636" s="414" t="str">
        <f>'Programe Budget 2073-74'!D704</f>
        <v>जि.कृ.वि.का. बर्दिया</v>
      </c>
      <c r="E636" s="57">
        <f>'Programe Budget 2073-74'!K704</f>
        <v>602.5</v>
      </c>
      <c r="F636" s="434">
        <f t="shared" si="57"/>
        <v>602.5</v>
      </c>
      <c r="G636" s="34">
        <f t="shared" si="55"/>
        <v>4.8115317042006067</v>
      </c>
      <c r="H636" s="727">
        <v>100</v>
      </c>
      <c r="I636" s="30">
        <f t="shared" si="56"/>
        <v>4.8115317042006067</v>
      </c>
      <c r="J636" s="57"/>
      <c r="K636" s="34"/>
      <c r="L636" s="346" t="str">
        <f>'Programe Budget 2073-74'!Q704</f>
        <v>सु</v>
      </c>
    </row>
    <row r="637" spans="1:12">
      <c r="A637" s="25"/>
      <c r="B637" s="25"/>
      <c r="C637" s="468">
        <f>'Programe Budget 2073-74'!C705</f>
        <v>12</v>
      </c>
      <c r="D637" s="414" t="str">
        <f>'Programe Budget 2073-74'!D705</f>
        <v>जि.कृ.वि.का. दाङ्ग</v>
      </c>
      <c r="E637" s="57">
        <f>'Programe Budget 2073-74'!K705</f>
        <v>602.5</v>
      </c>
      <c r="F637" s="434">
        <f t="shared" si="57"/>
        <v>602.5</v>
      </c>
      <c r="G637" s="34">
        <f t="shared" si="55"/>
        <v>4.8115317042006067</v>
      </c>
      <c r="H637" s="727">
        <v>65</v>
      </c>
      <c r="I637" s="30">
        <f t="shared" si="56"/>
        <v>3.1274956077303941</v>
      </c>
      <c r="J637" s="57"/>
      <c r="K637" s="34"/>
      <c r="L637" s="346" t="str">
        <f>'Programe Budget 2073-74'!Q705</f>
        <v>सु</v>
      </c>
    </row>
    <row r="638" spans="1:12">
      <c r="A638" s="25"/>
      <c r="B638" s="25"/>
      <c r="C638" s="468">
        <f>'Programe Budget 2073-74'!C706</f>
        <v>13</v>
      </c>
      <c r="D638" s="414" t="str">
        <f>'Programe Budget 2073-74'!D706</f>
        <v>जि.कृ.वि.का. सल्यान</v>
      </c>
      <c r="E638" s="57">
        <f>'Programe Budget 2073-74'!K706</f>
        <v>602.5</v>
      </c>
      <c r="F638" s="434">
        <f t="shared" si="57"/>
        <v>602.5</v>
      </c>
      <c r="G638" s="34">
        <f t="shared" si="55"/>
        <v>4.8115317042006067</v>
      </c>
      <c r="H638" s="727">
        <v>100</v>
      </c>
      <c r="I638" s="30">
        <f t="shared" si="56"/>
        <v>4.8115317042006067</v>
      </c>
      <c r="J638" s="57"/>
      <c r="K638" s="34"/>
      <c r="L638" s="346" t="str">
        <f>'Programe Budget 2073-74'!Q706</f>
        <v>सु</v>
      </c>
    </row>
    <row r="639" spans="1:12">
      <c r="A639" s="25"/>
      <c r="B639" s="25"/>
      <c r="C639" s="468">
        <f>'Programe Budget 2073-74'!C707</f>
        <v>14</v>
      </c>
      <c r="D639" s="414" t="str">
        <f>'Programe Budget 2073-74'!D707</f>
        <v>जि.कृ.वि.का. रोल्पा</v>
      </c>
      <c r="E639" s="57">
        <f>'Programe Budget 2073-74'!K707</f>
        <v>602.5</v>
      </c>
      <c r="F639" s="434">
        <f t="shared" si="57"/>
        <v>602.5</v>
      </c>
      <c r="G639" s="34">
        <f t="shared" si="55"/>
        <v>4.8115317042006067</v>
      </c>
      <c r="H639" s="727">
        <v>0</v>
      </c>
      <c r="I639" s="30">
        <f t="shared" si="56"/>
        <v>0</v>
      </c>
      <c r="J639" s="57"/>
      <c r="K639" s="34"/>
      <c r="L639" s="346" t="str">
        <f>'Programe Budget 2073-74'!Q707</f>
        <v>सु</v>
      </c>
    </row>
    <row r="640" spans="1:12">
      <c r="A640" s="25"/>
      <c r="B640" s="25"/>
      <c r="C640" s="468">
        <f>'Programe Budget 2073-74'!C708</f>
        <v>15</v>
      </c>
      <c r="D640" s="414" t="str">
        <f>'Programe Budget 2073-74'!D708</f>
        <v>जि.कृ.वि.का.महोतरी</v>
      </c>
      <c r="E640" s="57">
        <f>'Programe Budget 2073-74'!K708</f>
        <v>602.5</v>
      </c>
      <c r="F640" s="434">
        <f t="shared" si="57"/>
        <v>602.5</v>
      </c>
      <c r="G640" s="34">
        <f t="shared" si="55"/>
        <v>4.8115317042006067</v>
      </c>
      <c r="H640" s="727">
        <v>100</v>
      </c>
      <c r="I640" s="30">
        <f t="shared" si="56"/>
        <v>4.8115317042006067</v>
      </c>
      <c r="J640" s="57"/>
      <c r="K640" s="34"/>
      <c r="L640" s="346" t="str">
        <f>'Programe Budget 2073-74'!Q708</f>
        <v>सु</v>
      </c>
    </row>
    <row r="641" spans="1:12">
      <c r="A641" s="25"/>
      <c r="B641" s="25"/>
      <c r="C641" s="468">
        <f>'Programe Budget 2073-74'!C709</f>
        <v>16</v>
      </c>
      <c r="D641" s="414" t="str">
        <f>'Programe Budget 2073-74'!D709</f>
        <v>जि.कृ.वि.का.धनुषा</v>
      </c>
      <c r="E641" s="57">
        <f>'Programe Budget 2073-74'!K709</f>
        <v>602.5</v>
      </c>
      <c r="F641" s="434">
        <f t="shared" si="57"/>
        <v>602.5</v>
      </c>
      <c r="G641" s="34">
        <f>F641/$F$647*100</f>
        <v>4.8115317042006067</v>
      </c>
      <c r="H641" s="727">
        <v>100</v>
      </c>
      <c r="I641" s="30">
        <f t="shared" si="56"/>
        <v>4.8115317042006067</v>
      </c>
      <c r="J641" s="57"/>
      <c r="K641" s="34"/>
      <c r="L641" s="346" t="str">
        <f>'Programe Budget 2073-74'!Q709</f>
        <v>दि</v>
      </c>
    </row>
    <row r="642" spans="1:12">
      <c r="A642" s="25"/>
      <c r="B642" s="25"/>
      <c r="C642" s="468">
        <f>'Programe Budget 2073-74'!C710</f>
        <v>17</v>
      </c>
      <c r="D642" s="414" t="str">
        <f>'Programe Budget 2073-74'!D710</f>
        <v>जि.कृ.वि.का.सिराहा</v>
      </c>
      <c r="E642" s="57">
        <f>'Programe Budget 2073-74'!K710</f>
        <v>602.5</v>
      </c>
      <c r="F642" s="434">
        <f t="shared" si="57"/>
        <v>602.5</v>
      </c>
      <c r="G642" s="34">
        <f t="shared" si="55"/>
        <v>4.8115317042006067</v>
      </c>
      <c r="H642" s="727">
        <v>100</v>
      </c>
      <c r="I642" s="30">
        <f t="shared" si="56"/>
        <v>4.8115317042006067</v>
      </c>
      <c r="J642" s="57"/>
      <c r="K642" s="34"/>
      <c r="L642" s="346" t="str">
        <f>'Programe Budget 2073-74'!Q710</f>
        <v>दि</v>
      </c>
    </row>
    <row r="643" spans="1:12">
      <c r="A643" s="25"/>
      <c r="B643" s="25"/>
      <c r="C643" s="468">
        <f>'Programe Budget 2073-74'!C711</f>
        <v>18</v>
      </c>
      <c r="D643" s="414" t="str">
        <f>'Programe Budget 2073-74'!D711</f>
        <v>जि.कृ.वि.का.सिन्धुली</v>
      </c>
      <c r="E643" s="57">
        <f>'Programe Budget 2073-74'!K711</f>
        <v>602.5</v>
      </c>
      <c r="F643" s="434">
        <f t="shared" si="57"/>
        <v>602.5</v>
      </c>
      <c r="G643" s="34">
        <f t="shared" si="55"/>
        <v>4.8115317042006067</v>
      </c>
      <c r="H643" s="727">
        <v>100</v>
      </c>
      <c r="I643" s="30">
        <f t="shared" si="56"/>
        <v>4.8115317042006067</v>
      </c>
      <c r="J643" s="57"/>
      <c r="K643" s="34"/>
      <c r="L643" s="346" t="str">
        <f>'Programe Budget 2073-74'!Q711</f>
        <v>दि</v>
      </c>
    </row>
    <row r="644" spans="1:12">
      <c r="A644" s="25"/>
      <c r="B644" s="25"/>
      <c r="C644" s="468">
        <f>'Programe Budget 2073-74'!C712</f>
        <v>19</v>
      </c>
      <c r="D644" s="414" t="str">
        <f>'Programe Budget 2073-74'!D712</f>
        <v>जि.कृ.वि.का.ओखलढुङ्गा</v>
      </c>
      <c r="E644" s="57">
        <f>'Programe Budget 2073-74'!K712</f>
        <v>602.5</v>
      </c>
      <c r="F644" s="434">
        <f t="shared" si="57"/>
        <v>602.5</v>
      </c>
      <c r="G644" s="34">
        <f t="shared" si="55"/>
        <v>4.8115317042006067</v>
      </c>
      <c r="H644" s="727">
        <v>65</v>
      </c>
      <c r="I644" s="30">
        <f t="shared" si="56"/>
        <v>3.1274956077303941</v>
      </c>
      <c r="J644" s="57"/>
      <c r="K644" s="34"/>
      <c r="L644" s="346" t="str">
        <f>'Programe Budget 2073-74'!Q712</f>
        <v>दि</v>
      </c>
    </row>
    <row r="645" spans="1:12">
      <c r="A645" s="25"/>
      <c r="B645" s="25"/>
      <c r="C645" s="468">
        <f>'Programe Budget 2073-74'!C713</f>
        <v>20</v>
      </c>
      <c r="D645" s="414" t="str">
        <f>'Programe Budget 2073-74'!D713</f>
        <v>जि.कृ.वि.का.रामेछाप</v>
      </c>
      <c r="E645" s="57">
        <f>'Programe Budget 2073-74'!K713</f>
        <v>602.5</v>
      </c>
      <c r="F645" s="434">
        <f t="shared" si="57"/>
        <v>602.5</v>
      </c>
      <c r="G645" s="34">
        <f t="shared" si="55"/>
        <v>4.8115317042006067</v>
      </c>
      <c r="H645" s="727">
        <v>100</v>
      </c>
      <c r="I645" s="30">
        <f t="shared" si="56"/>
        <v>4.8115317042006067</v>
      </c>
      <c r="J645" s="57"/>
      <c r="K645" s="34"/>
      <c r="L645" s="346"/>
    </row>
    <row r="646" spans="1:12">
      <c r="A646" s="25"/>
      <c r="B646" s="25"/>
      <c r="C646" s="468">
        <f>'Programe Budget 2073-74'!C714</f>
        <v>21</v>
      </c>
      <c r="D646" s="414" t="str">
        <f>'Programe Budget 2073-74'!D714</f>
        <v>जि.कृ.वि.का.खोटाङ्ग</v>
      </c>
      <c r="E646" s="57">
        <f>'Programe Budget 2073-74'!K714</f>
        <v>602.5</v>
      </c>
      <c r="F646" s="434">
        <f t="shared" si="57"/>
        <v>602.5</v>
      </c>
      <c r="G646" s="34">
        <f t="shared" si="55"/>
        <v>4.8115317042006067</v>
      </c>
      <c r="H646" s="727">
        <v>100</v>
      </c>
      <c r="I646" s="30">
        <f t="shared" si="56"/>
        <v>4.8115317042006067</v>
      </c>
      <c r="J646" s="57"/>
      <c r="K646" s="34"/>
      <c r="L646" s="346" t="str">
        <f>'Programe Budget 2073-74'!Q714</f>
        <v>दि</v>
      </c>
    </row>
    <row r="647" spans="1:12" ht="12.75">
      <c r="A647" s="25"/>
      <c r="B647" s="25"/>
      <c r="C647" s="56">
        <f>'Programe Budget 2073-74'!C715</f>
        <v>21</v>
      </c>
      <c r="D647" s="419" t="str">
        <f>'Programe Budget 2073-74'!D715</f>
        <v>घर बंगैचा कार्यक्रमको जम्मा</v>
      </c>
      <c r="E647" s="57" t="e">
        <f>'Nikasha and kharcha 1st trim'!#REF!</f>
        <v>#REF!</v>
      </c>
      <c r="F647" s="57">
        <f>SUM(F626:F646)</f>
        <v>12522</v>
      </c>
      <c r="G647" s="57">
        <f>SUM(G626:G646)</f>
        <v>99.999999999999957</v>
      </c>
      <c r="H647" s="727"/>
      <c r="I647" s="57">
        <f>SUM(I626:I646)</f>
        <v>87.795068679124711</v>
      </c>
      <c r="J647" s="57"/>
      <c r="K647" s="34"/>
      <c r="L647" s="346">
        <f>'Programe Budget 2073-74'!Q715</f>
        <v>0</v>
      </c>
    </row>
    <row r="648" spans="1:12">
      <c r="A648" s="25"/>
      <c r="B648" s="25"/>
      <c r="C648" s="33"/>
      <c r="D648" s="399" t="s">
        <v>448</v>
      </c>
      <c r="E648" s="57" t="e">
        <f>E692</f>
        <v>#REF!</v>
      </c>
      <c r="F648" s="435">
        <f>F692</f>
        <v>2016521.8999999997</v>
      </c>
      <c r="G648" s="57">
        <f>F647/F648*100</f>
        <v>0.62097019625722893</v>
      </c>
      <c r="H648" s="727"/>
      <c r="I648" s="57">
        <f>I647*G648/100</f>
        <v>0.54518121028092958</v>
      </c>
      <c r="J648" s="57">
        <f>I648</f>
        <v>0.54518121028092958</v>
      </c>
      <c r="K648" s="34"/>
      <c r="L648" s="25"/>
    </row>
    <row r="649" spans="1:12" ht="12.75">
      <c r="A649" s="56">
        <f>'Programe Budget 2073-74'!A716</f>
        <v>17</v>
      </c>
      <c r="B649" s="56" t="str">
        <f>'Programe Budget 2073-74'!B716</f>
        <v>602801-3/4</v>
      </c>
      <c r="C649" s="56">
        <f>'Programe Budget 2073-74'!C716</f>
        <v>0</v>
      </c>
      <c r="D649" s="104" t="str">
        <f>'Programe Budget 2073-74'!D716</f>
        <v>राष्ट्रिय पुननिर्माण कोष भुकम्प प्रभावित जिल्लाका लागि राहत कार्यक्रम) -कृषि विभाग) -३१)</v>
      </c>
      <c r="E649" s="57"/>
      <c r="F649" s="435"/>
      <c r="G649" s="57"/>
      <c r="H649" s="727"/>
      <c r="I649" s="57"/>
      <c r="J649" s="57"/>
      <c r="K649" s="34"/>
      <c r="L649" s="490" t="str">
        <f>'Programe Budget 2073-74'!Q716</f>
        <v>ना</v>
      </c>
    </row>
    <row r="650" spans="1:12">
      <c r="A650" s="74"/>
      <c r="B650" s="74"/>
      <c r="C650" s="414">
        <f>'Programe Budget 2073-74'!C717</f>
        <v>1</v>
      </c>
      <c r="D650" s="414" t="str">
        <f>'Programe Budget 2073-74'!D717</f>
        <v>जिल्ला कृषि विकास कार्यालय, संखुवासभा</v>
      </c>
      <c r="E650" s="34">
        <f>'Programe Budget 2073-74'!K717</f>
        <v>2950</v>
      </c>
      <c r="F650" s="34">
        <f>E650</f>
        <v>2950</v>
      </c>
      <c r="G650" s="34">
        <f>F650/$F$681*100</f>
        <v>0.75670129537001407</v>
      </c>
      <c r="H650" s="727">
        <v>0</v>
      </c>
      <c r="I650" s="30">
        <f t="shared" ref="I650:I680" si="58">G650*H650/100</f>
        <v>0</v>
      </c>
      <c r="J650" s="57" t="s">
        <v>749</v>
      </c>
      <c r="K650" s="34"/>
      <c r="L650" s="490" t="str">
        <f>'Programe Budget 2073-74'!Q717</f>
        <v>वि</v>
      </c>
    </row>
    <row r="651" spans="1:12">
      <c r="A651" s="74"/>
      <c r="B651" s="74"/>
      <c r="C651" s="414">
        <f>'Programe Budget 2073-74'!C718</f>
        <v>2</v>
      </c>
      <c r="D651" s="414" t="str">
        <f>'Programe Budget 2073-74'!D718</f>
        <v>जिल्ला कृषि विकास कार्यालय, धनकुटा</v>
      </c>
      <c r="E651" s="34">
        <f>'Programe Budget 2073-74'!K718</f>
        <v>3080</v>
      </c>
      <c r="F651" s="34">
        <f t="shared" ref="F651:F680" si="59">E651</f>
        <v>3080</v>
      </c>
      <c r="G651" s="34">
        <f t="shared" ref="G651:G680" si="60">F651/$F$681*100</f>
        <v>0.79004745414903177</v>
      </c>
      <c r="H651" s="727">
        <v>0</v>
      </c>
      <c r="I651" s="30">
        <f t="shared" si="58"/>
        <v>0</v>
      </c>
      <c r="J651" s="57"/>
      <c r="K651" s="34"/>
      <c r="L651" s="490" t="str">
        <f>'Programe Budget 2073-74'!Q718</f>
        <v>वि</v>
      </c>
    </row>
    <row r="652" spans="1:12">
      <c r="A652" s="74"/>
      <c r="B652" s="74"/>
      <c r="C652" s="414">
        <f>'Programe Budget 2073-74'!C719</f>
        <v>3</v>
      </c>
      <c r="D652" s="414" t="str">
        <f>'Programe Budget 2073-74'!D719</f>
        <v>जिल्ला कृषि विकास कार्यालय, भोजपुर</v>
      </c>
      <c r="E652" s="34">
        <f>'Programe Budget 2073-74'!K719</f>
        <v>2470</v>
      </c>
      <c r="F652" s="34">
        <f t="shared" si="59"/>
        <v>2470</v>
      </c>
      <c r="G652" s="34">
        <f t="shared" si="60"/>
        <v>0.63357701680133383</v>
      </c>
      <c r="H652" s="727">
        <v>0</v>
      </c>
      <c r="I652" s="30">
        <f t="shared" si="58"/>
        <v>0</v>
      </c>
      <c r="J652" s="57"/>
      <c r="K652" s="34"/>
      <c r="L652" s="490" t="str">
        <f>'Programe Budget 2073-74'!Q719</f>
        <v>वि</v>
      </c>
    </row>
    <row r="653" spans="1:12">
      <c r="A653" s="74"/>
      <c r="B653" s="74"/>
      <c r="C653" s="414">
        <f>'Programe Budget 2073-74'!C720</f>
        <v>4</v>
      </c>
      <c r="D653" s="414" t="str">
        <f>'Programe Budget 2073-74'!D720</f>
        <v>जिल्ला कृषि विकास कार्यालय, सोलुखुम्बु</v>
      </c>
      <c r="E653" s="34">
        <f>'Programe Budget 2073-74'!K720</f>
        <v>11646</v>
      </c>
      <c r="F653" s="34">
        <f t="shared" si="59"/>
        <v>11646</v>
      </c>
      <c r="G653" s="34">
        <f t="shared" si="60"/>
        <v>2.987302808772605</v>
      </c>
      <c r="H653" s="727">
        <v>0</v>
      </c>
      <c r="I653" s="30">
        <f t="shared" si="58"/>
        <v>0</v>
      </c>
      <c r="J653" s="57"/>
      <c r="K653" s="34"/>
      <c r="L653" s="490" t="str">
        <f>'Programe Budget 2073-74'!Q720</f>
        <v>वि</v>
      </c>
    </row>
    <row r="654" spans="1:12">
      <c r="A654" s="74"/>
      <c r="B654" s="74"/>
      <c r="C654" s="414">
        <f>'Programe Budget 2073-74'!C721</f>
        <v>5</v>
      </c>
      <c r="D654" s="414" t="str">
        <f>'Programe Budget 2073-74'!D721</f>
        <v>जिल्ला कृषि विकास कार्यालय, ओखलढुङ्गा</v>
      </c>
      <c r="E654" s="34">
        <f>'Programe Budget 2073-74'!K721</f>
        <v>16269.999999999998</v>
      </c>
      <c r="F654" s="34">
        <f t="shared" si="59"/>
        <v>16269.999999999998</v>
      </c>
      <c r="G654" s="34">
        <f t="shared" si="60"/>
        <v>4.1734000256508912</v>
      </c>
      <c r="H654" s="727">
        <v>0</v>
      </c>
      <c r="I654" s="30">
        <f t="shared" si="58"/>
        <v>0</v>
      </c>
      <c r="J654" s="57"/>
      <c r="K654" s="34"/>
      <c r="L654" s="490" t="str">
        <f>'Programe Budget 2073-74'!Q721</f>
        <v>वि</v>
      </c>
    </row>
    <row r="655" spans="1:12">
      <c r="A655" s="74"/>
      <c r="B655" s="74"/>
      <c r="C655" s="414">
        <f>'Programe Budget 2073-74'!C722</f>
        <v>6</v>
      </c>
      <c r="D655" s="414" t="str">
        <f>'Programe Budget 2073-74'!D722</f>
        <v>जिल्ला कृषि विकास कार्यालय, खोटाङ्ग</v>
      </c>
      <c r="E655" s="34">
        <f>'Programe Budget 2073-74'!K722</f>
        <v>11646</v>
      </c>
      <c r="F655" s="34">
        <f t="shared" si="59"/>
        <v>11646</v>
      </c>
      <c r="G655" s="34">
        <f t="shared" si="60"/>
        <v>2.987302808772605</v>
      </c>
      <c r="H655" s="727">
        <v>0</v>
      </c>
      <c r="I655" s="30">
        <f t="shared" si="58"/>
        <v>0</v>
      </c>
      <c r="J655" s="57"/>
      <c r="K655" s="34"/>
      <c r="L655" s="490" t="str">
        <f>'Programe Budget 2073-74'!Q722</f>
        <v>वि</v>
      </c>
    </row>
    <row r="656" spans="1:12">
      <c r="A656" s="74"/>
      <c r="B656" s="74"/>
      <c r="C656" s="414">
        <f>'Programe Budget 2073-74'!C723</f>
        <v>7</v>
      </c>
      <c r="D656" s="414" t="str">
        <f>'Programe Budget 2073-74'!D723</f>
        <v>जिल्ला कृषि विकास कार्यालय, दोलखा</v>
      </c>
      <c r="E656" s="34">
        <f>'Programe Budget 2073-74'!K723</f>
        <v>21645</v>
      </c>
      <c r="F656" s="34">
        <f t="shared" si="59"/>
        <v>21645</v>
      </c>
      <c r="G656" s="34">
        <f t="shared" si="60"/>
        <v>5.5521354367064255</v>
      </c>
      <c r="H656" s="727">
        <v>0</v>
      </c>
      <c r="I656" s="30">
        <f t="shared" si="58"/>
        <v>0</v>
      </c>
      <c r="J656" s="57"/>
      <c r="K656" s="34"/>
      <c r="L656" s="490" t="str">
        <f>'Programe Budget 2073-74'!Q723</f>
        <v>का</v>
      </c>
    </row>
    <row r="657" spans="1:12">
      <c r="A657" s="74"/>
      <c r="B657" s="74"/>
      <c r="C657" s="414">
        <f>'Programe Budget 2073-74'!C724</f>
        <v>8</v>
      </c>
      <c r="D657" s="414" t="str">
        <f>'Programe Budget 2073-74'!D724</f>
        <v>जिल्ला कृषि विकास कार्यालय, रामेछाप</v>
      </c>
      <c r="E657" s="34">
        <f>'Programe Budget 2073-74'!K724</f>
        <v>21740</v>
      </c>
      <c r="F657" s="34">
        <f t="shared" si="59"/>
        <v>21740</v>
      </c>
      <c r="G657" s="34">
        <f t="shared" si="60"/>
        <v>5.5765037835064772</v>
      </c>
      <c r="H657" s="727">
        <v>0</v>
      </c>
      <c r="I657" s="30">
        <f t="shared" si="58"/>
        <v>0</v>
      </c>
      <c r="J657" s="57"/>
      <c r="K657" s="34"/>
      <c r="L657" s="490" t="str">
        <f>'Programe Budget 2073-74'!Q724</f>
        <v>का</v>
      </c>
    </row>
    <row r="658" spans="1:12">
      <c r="A658" s="74"/>
      <c r="B658" s="74"/>
      <c r="C658" s="414">
        <f>'Programe Budget 2073-74'!C725</f>
        <v>9</v>
      </c>
      <c r="D658" s="414" t="str">
        <f>'Programe Budget 2073-74'!D725</f>
        <v>जिल्ला कृषि विकास कार्यालय, सिन्धुली</v>
      </c>
      <c r="E658" s="34">
        <f>'Programe Budget 2073-74'!K725</f>
        <v>16350</v>
      </c>
      <c r="F658" s="34">
        <f t="shared" si="59"/>
        <v>16350</v>
      </c>
      <c r="G658" s="34">
        <f t="shared" si="60"/>
        <v>4.1939207387456712</v>
      </c>
      <c r="H658" s="727">
        <v>64.8</v>
      </c>
      <c r="I658" s="30">
        <f t="shared" si="58"/>
        <v>2.7176606387071951</v>
      </c>
      <c r="J658" s="57"/>
      <c r="K658" s="34"/>
      <c r="L658" s="490" t="str">
        <f>'Programe Budget 2073-74'!Q725</f>
        <v>का</v>
      </c>
    </row>
    <row r="659" spans="1:12">
      <c r="A659" s="74"/>
      <c r="B659" s="74"/>
      <c r="C659" s="414">
        <f>'Programe Budget 2073-74'!C726</f>
        <v>10</v>
      </c>
      <c r="D659" s="414" t="str">
        <f>'Programe Budget 2073-74'!D726</f>
        <v>जिल्ला कृषि विकास कार्यालय, मकवानपुर</v>
      </c>
      <c r="E659" s="34">
        <f>'Programe Budget 2073-74'!K726</f>
        <v>17220</v>
      </c>
      <c r="F659" s="34">
        <f t="shared" si="59"/>
        <v>17220</v>
      </c>
      <c r="G659" s="34">
        <f t="shared" si="60"/>
        <v>4.417083493651405</v>
      </c>
      <c r="H659" s="727">
        <v>63.6</v>
      </c>
      <c r="I659" s="30">
        <f t="shared" si="58"/>
        <v>2.8092651019622936</v>
      </c>
      <c r="J659" s="57"/>
      <c r="K659" s="34"/>
      <c r="L659" s="490" t="str">
        <f>'Programe Budget 2073-74'!Q726</f>
        <v>का</v>
      </c>
    </row>
    <row r="660" spans="1:12">
      <c r="A660" s="74"/>
      <c r="B660" s="74"/>
      <c r="C660" s="414">
        <f>'Programe Budget 2073-74'!C727</f>
        <v>11</v>
      </c>
      <c r="D660" s="414" t="str">
        <f>'Programe Budget 2073-74'!D727</f>
        <v>जिल्ला कृषि विकास कार्यालय, चितवन</v>
      </c>
      <c r="E660" s="34">
        <f>'Programe Budget 2073-74'!K727</f>
        <v>11646</v>
      </c>
      <c r="F660" s="34">
        <f t="shared" si="59"/>
        <v>11646</v>
      </c>
      <c r="G660" s="34">
        <f t="shared" si="60"/>
        <v>2.987302808772605</v>
      </c>
      <c r="H660" s="727">
        <v>0</v>
      </c>
      <c r="I660" s="30">
        <f t="shared" si="58"/>
        <v>0</v>
      </c>
      <c r="J660" s="57"/>
      <c r="K660" s="34"/>
      <c r="L660" s="490" t="str">
        <f>'Programe Budget 2073-74'!Q727</f>
        <v>का</v>
      </c>
    </row>
    <row r="661" spans="1:12">
      <c r="A661" s="74"/>
      <c r="B661" s="74"/>
      <c r="C661" s="414">
        <f>'Programe Budget 2073-74'!C728</f>
        <v>12</v>
      </c>
      <c r="D661" s="414" t="str">
        <f>'Programe Budget 2073-74'!D728</f>
        <v>जिल्ला कृषि विकास कार्यालय, रसुवा</v>
      </c>
      <c r="E661" s="34">
        <f>'Programe Budget 2073-74'!K728</f>
        <v>21645</v>
      </c>
      <c r="F661" s="34">
        <f t="shared" si="59"/>
        <v>21645</v>
      </c>
      <c r="G661" s="34">
        <f t="shared" si="60"/>
        <v>5.5521354367064255</v>
      </c>
      <c r="H661" s="727">
        <v>22</v>
      </c>
      <c r="I661" s="30">
        <f t="shared" si="58"/>
        <v>1.2214697960754137</v>
      </c>
      <c r="J661" s="57"/>
      <c r="K661" s="34"/>
      <c r="L661" s="490" t="str">
        <f>'Programe Budget 2073-74'!Q728</f>
        <v>का</v>
      </c>
    </row>
    <row r="662" spans="1:12">
      <c r="A662" s="74"/>
      <c r="B662" s="74"/>
      <c r="C662" s="414">
        <f>'Programe Budget 2073-74'!C729</f>
        <v>13</v>
      </c>
      <c r="D662" s="414" t="str">
        <f>'Programe Budget 2073-74'!D729</f>
        <v>जिल्ला कृषि विकास कार्यालय, धादिङ्ग</v>
      </c>
      <c r="E662" s="34">
        <f>'Programe Budget 2073-74'!K729</f>
        <v>21770</v>
      </c>
      <c r="F662" s="34">
        <f t="shared" si="59"/>
        <v>21770</v>
      </c>
      <c r="G662" s="34">
        <f t="shared" si="60"/>
        <v>5.584199050917019</v>
      </c>
      <c r="H662" s="727">
        <v>0</v>
      </c>
      <c r="I662" s="30">
        <f t="shared" si="58"/>
        <v>0</v>
      </c>
      <c r="J662" s="57"/>
      <c r="K662" s="34"/>
      <c r="L662" s="490" t="str">
        <f>'Programe Budget 2073-74'!Q729</f>
        <v>का</v>
      </c>
    </row>
    <row r="663" spans="1:12">
      <c r="A663" s="74"/>
      <c r="B663" s="74"/>
      <c r="C663" s="414">
        <f>'Programe Budget 2073-74'!C730</f>
        <v>14</v>
      </c>
      <c r="D663" s="414" t="str">
        <f>'Programe Budget 2073-74'!D730</f>
        <v>जिल्ला कृषि विकास कार्यालय, नुवाकोट</v>
      </c>
      <c r="E663" s="34">
        <f>'Programe Budget 2073-74'!K730</f>
        <v>23285</v>
      </c>
      <c r="F663" s="34">
        <f t="shared" si="59"/>
        <v>23285</v>
      </c>
      <c r="G663" s="34">
        <f t="shared" si="60"/>
        <v>5.9728100551494165</v>
      </c>
      <c r="H663" s="727">
        <v>0</v>
      </c>
      <c r="I663" s="30">
        <f t="shared" si="58"/>
        <v>0</v>
      </c>
      <c r="J663" s="57"/>
      <c r="K663" s="34"/>
      <c r="L663" s="490" t="str">
        <f>'Programe Budget 2073-74'!Q730</f>
        <v>का</v>
      </c>
    </row>
    <row r="664" spans="1:12">
      <c r="A664" s="74"/>
      <c r="B664" s="74"/>
      <c r="C664" s="414">
        <f>'Programe Budget 2073-74'!C731</f>
        <v>15</v>
      </c>
      <c r="D664" s="414" t="str">
        <f>'Programe Budget 2073-74'!D731</f>
        <v>जिल्ला कृषि विकास कार्यालय, सिन्धुपाल्चोक</v>
      </c>
      <c r="E664" s="34">
        <f>'Programe Budget 2073-74'!K731</f>
        <v>22320</v>
      </c>
      <c r="F664" s="34">
        <f t="shared" si="59"/>
        <v>22320</v>
      </c>
      <c r="G664" s="34">
        <f t="shared" si="60"/>
        <v>5.7252789534436319</v>
      </c>
      <c r="H664" s="727">
        <v>100</v>
      </c>
      <c r="I664" s="30">
        <f t="shared" si="58"/>
        <v>5.7252789534436319</v>
      </c>
      <c r="J664" s="57"/>
      <c r="K664" s="34"/>
      <c r="L664" s="490" t="str">
        <f>'Programe Budget 2073-74'!Q731</f>
        <v>का</v>
      </c>
    </row>
    <row r="665" spans="1:12">
      <c r="A665" s="74"/>
      <c r="B665" s="74"/>
      <c r="C665" s="414">
        <f>'Programe Budget 2073-74'!C732</f>
        <v>16</v>
      </c>
      <c r="D665" s="414" t="str">
        <f>'Programe Budget 2073-74'!D732</f>
        <v>जिल्ला कृषि विकास कार्यालय, काभ्रेपलाञ्चोक</v>
      </c>
      <c r="E665" s="34">
        <f>'Programe Budget 2073-74'!K732</f>
        <v>16219.999999999998</v>
      </c>
      <c r="F665" s="34">
        <f t="shared" si="59"/>
        <v>16219.999999999998</v>
      </c>
      <c r="G665" s="34">
        <f t="shared" si="60"/>
        <v>4.1605745799666538</v>
      </c>
      <c r="H665" s="727">
        <v>0</v>
      </c>
      <c r="I665" s="30">
        <f t="shared" si="58"/>
        <v>0</v>
      </c>
      <c r="J665" s="57"/>
      <c r="K665" s="34"/>
      <c r="L665" s="490" t="str">
        <f>'Programe Budget 2073-74'!Q732</f>
        <v>का</v>
      </c>
    </row>
    <row r="666" spans="1:12">
      <c r="A666" s="74"/>
      <c r="B666" s="74"/>
      <c r="C666" s="414">
        <f>'Programe Budget 2073-74'!C733</f>
        <v>17</v>
      </c>
      <c r="D666" s="414" t="str">
        <f>'Programe Budget 2073-74'!D733</f>
        <v>जिल्ला कृषि विकास कार्यालय, काठमाण्डौं</v>
      </c>
      <c r="E666" s="34">
        <f>'Programe Budget 2073-74'!K733</f>
        <v>16219.999999999998</v>
      </c>
      <c r="F666" s="34">
        <f t="shared" si="59"/>
        <v>16219.999999999998</v>
      </c>
      <c r="G666" s="34">
        <f t="shared" si="60"/>
        <v>4.1605745799666538</v>
      </c>
      <c r="H666" s="727">
        <v>0</v>
      </c>
      <c r="I666" s="30">
        <f t="shared" si="58"/>
        <v>0</v>
      </c>
      <c r="J666" s="57"/>
      <c r="K666" s="34"/>
      <c r="L666" s="490" t="str">
        <f>'Programe Budget 2073-74'!Q733</f>
        <v>का</v>
      </c>
    </row>
    <row r="667" spans="1:12">
      <c r="A667" s="74"/>
      <c r="B667" s="74"/>
      <c r="C667" s="414">
        <f>'Programe Budget 2073-74'!C734</f>
        <v>18</v>
      </c>
      <c r="D667" s="414" t="str">
        <f>'Programe Budget 2073-74'!D734</f>
        <v>जिल्ला कृषि विकास कार्यालय, ललितपुर</v>
      </c>
      <c r="E667" s="34">
        <f>'Programe Budget 2073-74'!K734</f>
        <v>17370</v>
      </c>
      <c r="F667" s="34">
        <f t="shared" si="59"/>
        <v>17370</v>
      </c>
      <c r="G667" s="34">
        <f t="shared" si="60"/>
        <v>4.4555598307041171</v>
      </c>
      <c r="H667" s="727">
        <v>0</v>
      </c>
      <c r="I667" s="30">
        <f t="shared" si="58"/>
        <v>0</v>
      </c>
      <c r="J667" s="57"/>
      <c r="K667" s="34"/>
      <c r="L667" s="490" t="str">
        <f>'Programe Budget 2073-74'!Q734</f>
        <v>का</v>
      </c>
    </row>
    <row r="668" spans="1:12">
      <c r="A668" s="74"/>
      <c r="B668" s="74"/>
      <c r="C668" s="414">
        <f>'Programe Budget 2073-74'!C735</f>
        <v>19</v>
      </c>
      <c r="D668" s="414" t="str">
        <f>'Programe Budget 2073-74'!D735</f>
        <v>जिल्ला कृषि विकास कार्यालय, भक्तपुर</v>
      </c>
      <c r="E668" s="34">
        <f>'Programe Budget 2073-74'!K735</f>
        <v>16219.999999999998</v>
      </c>
      <c r="F668" s="34">
        <f t="shared" si="59"/>
        <v>16219.999999999998</v>
      </c>
      <c r="G668" s="34">
        <f t="shared" si="60"/>
        <v>4.1605745799666538</v>
      </c>
      <c r="H668" s="727">
        <v>0</v>
      </c>
      <c r="I668" s="30">
        <f t="shared" si="58"/>
        <v>0</v>
      </c>
      <c r="J668" s="57"/>
      <c r="K668" s="34"/>
      <c r="L668" s="490" t="str">
        <f>'Programe Budget 2073-74'!Q735</f>
        <v>का</v>
      </c>
    </row>
    <row r="669" spans="1:12">
      <c r="A669" s="74"/>
      <c r="B669" s="74"/>
      <c r="C669" s="414">
        <f>'Programe Budget 2073-74'!C736</f>
        <v>20</v>
      </c>
      <c r="D669" s="414" t="str">
        <f>'Programe Budget 2073-74'!D736</f>
        <v>जिल्ला कृषि विकास कार्यालय, कास्की</v>
      </c>
      <c r="E669" s="34">
        <f>'Programe Budget 2073-74'!K736</f>
        <v>7734.9999999999991</v>
      </c>
      <c r="F669" s="34">
        <f t="shared" si="59"/>
        <v>7734.9999999999991</v>
      </c>
      <c r="G669" s="34">
        <f t="shared" si="60"/>
        <v>1.9840964473515452</v>
      </c>
      <c r="H669" s="727">
        <v>0</v>
      </c>
      <c r="I669" s="30">
        <f t="shared" si="58"/>
        <v>0</v>
      </c>
      <c r="J669" s="57"/>
      <c r="K669" s="34"/>
      <c r="L669" s="490" t="str">
        <f>'Programe Budget 2073-74'!Q736</f>
        <v>प</v>
      </c>
    </row>
    <row r="670" spans="1:12">
      <c r="A670" s="74"/>
      <c r="B670" s="74"/>
      <c r="C670" s="414">
        <f>'Programe Budget 2073-74'!C737</f>
        <v>21</v>
      </c>
      <c r="D670" s="414" t="str">
        <f>'Programe Budget 2073-74'!D737</f>
        <v>जिल्ला कृषि विकास कार्यालय, लमजुङ्ग</v>
      </c>
      <c r="E670" s="34">
        <f>'Programe Budget 2073-74'!K737</f>
        <v>11646</v>
      </c>
      <c r="F670" s="34">
        <f t="shared" si="59"/>
        <v>11646</v>
      </c>
      <c r="G670" s="34">
        <f t="shared" si="60"/>
        <v>2.987302808772605</v>
      </c>
      <c r="H670" s="727">
        <v>0</v>
      </c>
      <c r="I670" s="30">
        <f t="shared" si="58"/>
        <v>0</v>
      </c>
      <c r="J670" s="57"/>
      <c r="K670" s="34"/>
      <c r="L670" s="490" t="str">
        <f>'Programe Budget 2073-74'!Q737</f>
        <v>प</v>
      </c>
    </row>
    <row r="671" spans="1:12">
      <c r="A671" s="74"/>
      <c r="B671" s="74"/>
      <c r="C671" s="414">
        <f>'Programe Budget 2073-74'!C738</f>
        <v>22</v>
      </c>
      <c r="D671" s="414" t="str">
        <f>'Programe Budget 2073-74'!D738</f>
        <v>जिल्ला कृषि विकास कार्यालय, गोरखा</v>
      </c>
      <c r="E671" s="34">
        <f>'Programe Budget 2073-74'!K738</f>
        <v>22270</v>
      </c>
      <c r="F671" s="34">
        <f t="shared" si="59"/>
        <v>22270</v>
      </c>
      <c r="G671" s="34">
        <f t="shared" si="60"/>
        <v>5.7124535077593945</v>
      </c>
      <c r="H671" s="727">
        <v>0</v>
      </c>
      <c r="I671" s="30">
        <f t="shared" si="58"/>
        <v>0</v>
      </c>
      <c r="J671" s="57"/>
      <c r="K671" s="34"/>
      <c r="L671" s="490" t="str">
        <f>'Programe Budget 2073-74'!Q738</f>
        <v>प</v>
      </c>
    </row>
    <row r="672" spans="1:12">
      <c r="A672" s="74"/>
      <c r="B672" s="74"/>
      <c r="C672" s="414">
        <f>'Programe Budget 2073-74'!C739</f>
        <v>23</v>
      </c>
      <c r="D672" s="414" t="str">
        <f>'Programe Budget 2073-74'!D739</f>
        <v>जिल्ला कृषि विकास कार्यालय, तनहुँ</v>
      </c>
      <c r="E672" s="34">
        <f>'Programe Budget 2073-74'!K739</f>
        <v>14946</v>
      </c>
      <c r="F672" s="34">
        <f t="shared" si="59"/>
        <v>14946</v>
      </c>
      <c r="G672" s="34">
        <f t="shared" si="60"/>
        <v>3.8337822239322819</v>
      </c>
      <c r="H672" s="727">
        <v>0</v>
      </c>
      <c r="I672" s="30">
        <f t="shared" si="58"/>
        <v>0</v>
      </c>
      <c r="J672" s="57"/>
      <c r="K672" s="34"/>
      <c r="L672" s="490" t="str">
        <f>'Programe Budget 2073-74'!Q739</f>
        <v>प</v>
      </c>
    </row>
    <row r="673" spans="1:12">
      <c r="A673" s="74"/>
      <c r="B673" s="74"/>
      <c r="C673" s="414">
        <f>'Programe Budget 2073-74'!C740</f>
        <v>24</v>
      </c>
      <c r="D673" s="414" t="str">
        <f>'Programe Budget 2073-74'!D740</f>
        <v>जिल्ला कृषि विकास कार्यालय, स्याङ्गजा</v>
      </c>
      <c r="E673" s="34">
        <f>'Programe Budget 2073-74'!K740</f>
        <v>7734.9999999999991</v>
      </c>
      <c r="F673" s="34">
        <f t="shared" si="59"/>
        <v>7734.9999999999991</v>
      </c>
      <c r="G673" s="34">
        <f t="shared" si="60"/>
        <v>1.9840964473515452</v>
      </c>
      <c r="H673" s="727">
        <v>0</v>
      </c>
      <c r="I673" s="30">
        <f t="shared" si="58"/>
        <v>0</v>
      </c>
      <c r="J673" s="57"/>
      <c r="K673" s="34"/>
      <c r="L673" s="490" t="str">
        <f>'Programe Budget 2073-74'!Q740</f>
        <v>प</v>
      </c>
    </row>
    <row r="674" spans="1:12">
      <c r="A674" s="74"/>
      <c r="B674" s="74"/>
      <c r="C674" s="414">
        <f>'Programe Budget 2073-74'!C741</f>
        <v>25</v>
      </c>
      <c r="D674" s="414" t="str">
        <f>'Programe Budget 2073-74'!D741</f>
        <v>जिल्ला कृषि विकास कार्यालय, गुल्मी</v>
      </c>
      <c r="E674" s="34">
        <f>'Programe Budget 2073-74'!K741</f>
        <v>7734.9999999999991</v>
      </c>
      <c r="F674" s="34">
        <f t="shared" si="59"/>
        <v>7734.9999999999991</v>
      </c>
      <c r="G674" s="34">
        <f t="shared" si="60"/>
        <v>1.9840964473515452</v>
      </c>
      <c r="H674" s="727">
        <v>0</v>
      </c>
      <c r="I674" s="30">
        <f t="shared" si="58"/>
        <v>0</v>
      </c>
      <c r="J674" s="57"/>
      <c r="K674" s="34"/>
      <c r="L674" s="490" t="str">
        <f>'Programe Budget 2073-74'!Q741</f>
        <v>प</v>
      </c>
    </row>
    <row r="675" spans="1:12">
      <c r="A675" s="74"/>
      <c r="B675" s="74"/>
      <c r="C675" s="414">
        <f>'Programe Budget 2073-74'!C742</f>
        <v>26</v>
      </c>
      <c r="D675" s="414" t="str">
        <f>'Programe Budget 2073-74'!D742</f>
        <v>जिल्ला कृषि विकास कार्यालय, नवलपरासी</v>
      </c>
      <c r="E675" s="34">
        <f>'Programe Budget 2073-74'!K742</f>
        <v>2470</v>
      </c>
      <c r="F675" s="34">
        <f t="shared" si="59"/>
        <v>2470</v>
      </c>
      <c r="G675" s="34">
        <f t="shared" si="60"/>
        <v>0.63357701680133383</v>
      </c>
      <c r="H675" s="727">
        <v>66.400000000000006</v>
      </c>
      <c r="I675" s="30">
        <f t="shared" si="58"/>
        <v>0.4206951391560857</v>
      </c>
      <c r="J675" s="57"/>
      <c r="K675" s="34"/>
      <c r="L675" s="490" t="str">
        <f>'Programe Budget 2073-74'!Q742</f>
        <v>प</v>
      </c>
    </row>
    <row r="676" spans="1:12">
      <c r="A676" s="74"/>
      <c r="B676" s="74"/>
      <c r="C676" s="414">
        <f>'Programe Budget 2073-74'!C743</f>
        <v>27</v>
      </c>
      <c r="D676" s="414" t="str">
        <f>'Programe Budget 2073-74'!D743</f>
        <v>जिल्ला कृषि विकास कार्यालय, पाल्पा</v>
      </c>
      <c r="E676" s="34">
        <f>'Programe Budget 2073-74'!K743</f>
        <v>7734.9999999999991</v>
      </c>
      <c r="F676" s="34">
        <f t="shared" si="59"/>
        <v>7734.9999999999991</v>
      </c>
      <c r="G676" s="34">
        <f t="shared" si="60"/>
        <v>1.9840964473515452</v>
      </c>
      <c r="H676" s="727">
        <v>80.599999999999994</v>
      </c>
      <c r="I676" s="30">
        <f t="shared" si="58"/>
        <v>1.5991817365653451</v>
      </c>
      <c r="J676" s="57"/>
      <c r="K676" s="34"/>
      <c r="L676" s="490" t="str">
        <f>'Programe Budget 2073-74'!Q743</f>
        <v>प</v>
      </c>
    </row>
    <row r="677" spans="1:12">
      <c r="A677" s="74"/>
      <c r="B677" s="74"/>
      <c r="C677" s="414">
        <f>'Programe Budget 2073-74'!C744</f>
        <v>28</v>
      </c>
      <c r="D677" s="414" t="str">
        <f>'Programe Budget 2073-74'!D744</f>
        <v xml:space="preserve">जिल्ला कृषि विकास कार्यालय, अर्घाखाँची </v>
      </c>
      <c r="E677" s="34">
        <f>'Programe Budget 2073-74'!K744</f>
        <v>3040</v>
      </c>
      <c r="F677" s="34">
        <f t="shared" si="59"/>
        <v>3040</v>
      </c>
      <c r="G677" s="34">
        <f t="shared" si="60"/>
        <v>0.77978709760164167</v>
      </c>
      <c r="H677" s="727">
        <v>0</v>
      </c>
      <c r="I677" s="30">
        <f t="shared" si="58"/>
        <v>0</v>
      </c>
      <c r="J677" s="57"/>
      <c r="K677" s="34"/>
      <c r="L677" s="490" t="str">
        <f>'Programe Budget 2073-74'!Q744</f>
        <v>प</v>
      </c>
    </row>
    <row r="678" spans="1:12">
      <c r="A678" s="74"/>
      <c r="B678" s="74"/>
      <c r="C678" s="414">
        <f>'Programe Budget 2073-74'!C745</f>
        <v>29</v>
      </c>
      <c r="D678" s="414" t="str">
        <f>'Programe Budget 2073-74'!D745</f>
        <v>जिल्ला कृषि विकास कार्यालय, म्याग्दी</v>
      </c>
      <c r="E678" s="34">
        <f>'Programe Budget 2073-74'!K745</f>
        <v>2520</v>
      </c>
      <c r="F678" s="34">
        <f t="shared" si="59"/>
        <v>2520</v>
      </c>
      <c r="G678" s="34">
        <f t="shared" si="60"/>
        <v>0.64640246248557132</v>
      </c>
      <c r="H678" s="727">
        <v>0</v>
      </c>
      <c r="I678" s="30">
        <f t="shared" si="58"/>
        <v>0</v>
      </c>
      <c r="J678" s="57"/>
      <c r="K678" s="34"/>
      <c r="L678" s="490" t="str">
        <f>'Programe Budget 2073-74'!Q745</f>
        <v>प</v>
      </c>
    </row>
    <row r="679" spans="1:12">
      <c r="A679" s="74"/>
      <c r="B679" s="74"/>
      <c r="C679" s="414">
        <f>'Programe Budget 2073-74'!C746</f>
        <v>30</v>
      </c>
      <c r="D679" s="414" t="str">
        <f>'Programe Budget 2073-74'!D746</f>
        <v>जिल्ला कृषि विकास कार्यालय, पर्वत</v>
      </c>
      <c r="E679" s="34">
        <f>'Programe Budget 2073-74'!K746</f>
        <v>2570</v>
      </c>
      <c r="F679" s="34">
        <f t="shared" si="59"/>
        <v>2570</v>
      </c>
      <c r="G679" s="34">
        <f t="shared" si="60"/>
        <v>0.65922790816980892</v>
      </c>
      <c r="H679" s="727">
        <v>83</v>
      </c>
      <c r="I679" s="30">
        <f t="shared" si="58"/>
        <v>0.54715916378094143</v>
      </c>
      <c r="J679" s="57"/>
      <c r="K679" s="34"/>
      <c r="L679" s="490" t="str">
        <f>'Programe Budget 2073-74'!Q746</f>
        <v>प</v>
      </c>
    </row>
    <row r="680" spans="1:12">
      <c r="A680" s="74"/>
      <c r="B680" s="74"/>
      <c r="C680" s="414">
        <f>'Programe Budget 2073-74'!C747</f>
        <v>31</v>
      </c>
      <c r="D680" s="414" t="str">
        <f>'Programe Budget 2073-74'!D747</f>
        <v>जिल्ला कृषि विकास कार्यालय, बागलुङ्ग</v>
      </c>
      <c r="E680" s="34">
        <f>'Programe Budget 2073-74'!K747</f>
        <v>7734.9999999999991</v>
      </c>
      <c r="F680" s="34">
        <f t="shared" si="59"/>
        <v>7734.9999999999991</v>
      </c>
      <c r="G680" s="34">
        <f t="shared" si="60"/>
        <v>1.9840964473515452</v>
      </c>
      <c r="H680" s="727">
        <v>0</v>
      </c>
      <c r="I680" s="30">
        <f t="shared" si="58"/>
        <v>0</v>
      </c>
      <c r="J680" s="57"/>
      <c r="K680" s="34"/>
      <c r="L680" s="490" t="str">
        <f>'Programe Budget 2073-74'!Q747</f>
        <v>प</v>
      </c>
    </row>
    <row r="681" spans="1:12">
      <c r="A681" s="74"/>
      <c r="B681" s="74"/>
      <c r="C681" s="414">
        <f>'Programe Budget 2073-74'!C748</f>
        <v>31</v>
      </c>
      <c r="D681" s="467" t="str">
        <f>'Programe Budget 2073-74'!D748</f>
        <v>जम्मा</v>
      </c>
      <c r="E681" s="57">
        <f>SUM(E650:E680)</f>
        <v>389850</v>
      </c>
      <c r="F681" s="57">
        <f>SUM(F650:F680)</f>
        <v>389850</v>
      </c>
      <c r="G681" s="57">
        <f>SUM(G650:G680)</f>
        <v>100.00000000000001</v>
      </c>
      <c r="H681" s="727"/>
      <c r="I681" s="57">
        <f>SUM(I650:I680)</f>
        <v>15.040710529690907</v>
      </c>
      <c r="J681" s="57"/>
      <c r="K681" s="34"/>
      <c r="L681" s="490">
        <f>'Programe Budget 2073-74'!Q748</f>
        <v>0</v>
      </c>
    </row>
    <row r="682" spans="1:12">
      <c r="A682" s="74"/>
      <c r="B682" s="74"/>
      <c r="C682" s="414">
        <f>'Programe Budget 2073-74'!C749</f>
        <v>19</v>
      </c>
      <c r="D682" s="399" t="s">
        <v>547</v>
      </c>
      <c r="E682" s="57" t="e">
        <f>E692</f>
        <v>#REF!</v>
      </c>
      <c r="F682" s="57">
        <f>F692</f>
        <v>2016521.8999999997</v>
      </c>
      <c r="G682" s="57">
        <f>F681*100/F682</f>
        <v>19.332792765602996</v>
      </c>
      <c r="H682" s="727"/>
      <c r="I682" s="89">
        <f>I681*G682/100</f>
        <v>2.9077893971793718</v>
      </c>
      <c r="J682" s="57">
        <f>I682</f>
        <v>2.9077893971793718</v>
      </c>
      <c r="K682" s="34"/>
      <c r="L682" s="490" t="e">
        <f>'Programe Budget 2073-74'!#REF!</f>
        <v>#REF!</v>
      </c>
    </row>
    <row r="683" spans="1:12" ht="21" customHeight="1">
      <c r="A683" s="470">
        <f>'Programe Budget 2073-74'!A749</f>
        <v>19</v>
      </c>
      <c r="B683" s="470" t="str">
        <f>'Programe Budget 2073-74'!B749</f>
        <v>312012-3/4</v>
      </c>
      <c r="C683" s="470">
        <f>'Programe Budget 2073-74'!C749</f>
        <v>19</v>
      </c>
      <c r="D683" s="470" t="str">
        <f>'Programe Budget 2073-74'!D749</f>
        <v>साधारण खर्च तर्फको</v>
      </c>
      <c r="E683" s="57"/>
      <c r="F683" s="435"/>
      <c r="G683" s="57"/>
      <c r="H683" s="727"/>
      <c r="I683" s="57"/>
      <c r="J683" s="57"/>
      <c r="K683" s="34"/>
      <c r="L683" s="490" t="e">
        <f>'Programe Budget 2073-74'!#REF!</f>
        <v>#REF!</v>
      </c>
    </row>
    <row r="684" spans="1:12">
      <c r="A684" s="74"/>
      <c r="B684" s="74"/>
      <c r="C684" s="414">
        <f>'Programe Budget 2073-74'!C750</f>
        <v>1</v>
      </c>
      <c r="D684" s="414" t="str">
        <f>'Programe Budget 2073-74'!D750</f>
        <v>कृषि विभाग</v>
      </c>
      <c r="E684" s="34">
        <f>'Programe Budget 2073-74'!K750</f>
        <v>136361.79999999999</v>
      </c>
      <c r="F684" s="34">
        <f t="shared" ref="F684:F689" si="61">E684</f>
        <v>136361.79999999999</v>
      </c>
      <c r="G684" s="34">
        <f t="shared" ref="G684:G689" si="62">F684*100/$F$690</f>
        <v>84.908302609793708</v>
      </c>
      <c r="H684" s="727">
        <v>97</v>
      </c>
      <c r="I684" s="30">
        <f t="shared" ref="I684:I689" si="63">G684*H684/100</f>
        <v>82.361053531499891</v>
      </c>
      <c r="J684" s="57"/>
      <c r="K684" s="34"/>
      <c r="L684" s="490" t="e">
        <f>'Programe Budget 2073-74'!#REF!</f>
        <v>#REF!</v>
      </c>
    </row>
    <row r="685" spans="1:12">
      <c r="A685" s="74"/>
      <c r="B685" s="74"/>
      <c r="C685" s="414">
        <f>'Programe Budget 2073-74'!C751</f>
        <v>2</v>
      </c>
      <c r="D685" s="414" t="str">
        <f>'Programe Budget 2073-74'!D751</f>
        <v>क्षेत्रीय कृषि निर्देशनालय, पुर्वाञ्रचल</v>
      </c>
      <c r="E685" s="34">
        <f>'Programe Budget 2073-74'!K751</f>
        <v>4855</v>
      </c>
      <c r="F685" s="34">
        <f t="shared" si="61"/>
        <v>4855</v>
      </c>
      <c r="G685" s="34">
        <f t="shared" si="62"/>
        <v>3.0230593111160786</v>
      </c>
      <c r="H685" s="727">
        <v>77.099999999999994</v>
      </c>
      <c r="I685" s="30">
        <f t="shared" si="63"/>
        <v>2.3307787288704964</v>
      </c>
      <c r="J685" s="57"/>
      <c r="K685" s="34"/>
      <c r="L685" s="490" t="e">
        <f>'Programe Budget 2073-74'!#REF!</f>
        <v>#REF!</v>
      </c>
    </row>
    <row r="686" spans="1:12">
      <c r="A686" s="74"/>
      <c r="B686" s="74"/>
      <c r="C686" s="414">
        <f>'Programe Budget 2073-74'!C752</f>
        <v>3</v>
      </c>
      <c r="D686" s="414" t="str">
        <f>'Programe Budget 2073-74'!D752</f>
        <v>क्षेत्रीय कृषि निर्देशनालय, मध्यमाञ्चल</v>
      </c>
      <c r="E686" s="34">
        <f>'Programe Budget 2073-74'!K752</f>
        <v>4216.2</v>
      </c>
      <c r="F686" s="34">
        <f t="shared" si="61"/>
        <v>4216.2</v>
      </c>
      <c r="G686" s="34">
        <f t="shared" si="62"/>
        <v>2.6252981807471909</v>
      </c>
      <c r="H686" s="727">
        <v>100</v>
      </c>
      <c r="I686" s="30">
        <f t="shared" si="63"/>
        <v>2.6252981807471913</v>
      </c>
      <c r="J686" s="57"/>
      <c r="K686" s="34"/>
      <c r="L686" s="490" t="e">
        <f>'Programe Budget 2073-74'!#REF!</f>
        <v>#REF!</v>
      </c>
    </row>
    <row r="687" spans="1:12">
      <c r="A687" s="74"/>
      <c r="B687" s="74"/>
      <c r="C687" s="414">
        <f>'Programe Budget 2073-74'!C753</f>
        <v>4</v>
      </c>
      <c r="D687" s="414" t="str">
        <f>'Programe Budget 2073-74'!D753</f>
        <v>क्षेत्रीय कृषि निर्देशनालय, पश्चिमाञ्चल</v>
      </c>
      <c r="E687" s="34">
        <f>'Programe Budget 2073-74'!K753</f>
        <v>6552.4</v>
      </c>
      <c r="F687" s="34">
        <f t="shared" si="61"/>
        <v>6552.4</v>
      </c>
      <c r="G687" s="34">
        <f t="shared" si="62"/>
        <v>4.0799781318551993</v>
      </c>
      <c r="H687" s="727">
        <v>95.4</v>
      </c>
      <c r="I687" s="30">
        <f t="shared" si="63"/>
        <v>3.8922991377898604</v>
      </c>
      <c r="J687" s="57"/>
      <c r="K687" s="34"/>
      <c r="L687" s="490" t="e">
        <f>'Programe Budget 2073-74'!#REF!</f>
        <v>#REF!</v>
      </c>
    </row>
    <row r="688" spans="1:12">
      <c r="A688" s="74"/>
      <c r="B688" s="74"/>
      <c r="C688" s="414">
        <f>'Programe Budget 2073-74'!C754</f>
        <v>5</v>
      </c>
      <c r="D688" s="414" t="str">
        <f>'Programe Budget 2073-74'!D754</f>
        <v>क्षेत्रीय कृषि निर्देशनालय, मध्य पश्चिमाञ्चल</v>
      </c>
      <c r="E688" s="34">
        <f>'Programe Budget 2073-74'!K754</f>
        <v>3904</v>
      </c>
      <c r="F688" s="34">
        <f t="shared" si="61"/>
        <v>3904</v>
      </c>
      <c r="G688" s="34">
        <f t="shared" si="62"/>
        <v>2.4309008343145564</v>
      </c>
      <c r="H688" s="727">
        <v>100</v>
      </c>
      <c r="I688" s="30">
        <f t="shared" si="63"/>
        <v>2.4309008343145564</v>
      </c>
      <c r="J688" s="57"/>
      <c r="K688" s="34"/>
      <c r="L688" s="490" t="e">
        <f>'Programe Budget 2073-74'!#REF!</f>
        <v>#REF!</v>
      </c>
    </row>
    <row r="689" spans="1:12">
      <c r="A689" s="74"/>
      <c r="B689" s="74"/>
      <c r="C689" s="414">
        <f>'Programe Budget 2073-74'!C755</f>
        <v>6</v>
      </c>
      <c r="D689" s="414" t="str">
        <f>'Programe Budget 2073-74'!D755</f>
        <v>क्षेत्रीय कृषि निर्देशनालय, सुदुर पश्चिमाञ्चल</v>
      </c>
      <c r="E689" s="34">
        <f>'Programe Budget 2073-74'!K755</f>
        <v>4709.5</v>
      </c>
      <c r="F689" s="34">
        <f t="shared" si="61"/>
        <v>4709.5</v>
      </c>
      <c r="G689" s="34">
        <f t="shared" si="62"/>
        <v>2.9324609321732589</v>
      </c>
      <c r="H689" s="727">
        <v>85</v>
      </c>
      <c r="I689" s="30">
        <f t="shared" si="63"/>
        <v>2.49259179234727</v>
      </c>
      <c r="J689" s="57"/>
      <c r="K689" s="34"/>
      <c r="L689" s="490" t="e">
        <f>'Programe Budget 2073-74'!#REF!</f>
        <v>#REF!</v>
      </c>
    </row>
    <row r="690" spans="1:12" s="105" customFormat="1">
      <c r="A690" s="104"/>
      <c r="B690" s="104"/>
      <c r="C690" s="470"/>
      <c r="D690" s="470" t="str">
        <f>'Programe Budget 2073-74'!D756</f>
        <v>जम्मा</v>
      </c>
      <c r="E690" s="57">
        <f>SUM(E684:E689)</f>
        <v>160598.9</v>
      </c>
      <c r="F690" s="57">
        <f>SUM(F684:F689)</f>
        <v>160598.9</v>
      </c>
      <c r="G690" s="57">
        <f>SUM(G684:G689)</f>
        <v>99.999999999999986</v>
      </c>
      <c r="H690" s="732"/>
      <c r="I690" s="57">
        <f>SUM(I684:I689)</f>
        <v>96.132922205569272</v>
      </c>
      <c r="J690" s="57"/>
      <c r="K690" s="57"/>
      <c r="L690" s="721" t="e">
        <f>'Programe Budget 2073-74'!#REF!</f>
        <v>#REF!</v>
      </c>
    </row>
    <row r="691" spans="1:12">
      <c r="A691" s="74"/>
      <c r="B691" s="74"/>
      <c r="C691" s="414">
        <f>'Programe Budget 2073-74'!C757</f>
        <v>0</v>
      </c>
      <c r="D691" s="399" t="s">
        <v>703</v>
      </c>
      <c r="E691" s="57" t="e">
        <f>E692</f>
        <v>#REF!</v>
      </c>
      <c r="F691" s="435">
        <f>F692</f>
        <v>2016521.8999999997</v>
      </c>
      <c r="G691" s="57">
        <f>F690/$F$691*100</f>
        <v>7.9641535259299694</v>
      </c>
      <c r="H691" s="727"/>
      <c r="I691" s="57">
        <f>I690*G691/100</f>
        <v>7.6561735134143598</v>
      </c>
      <c r="J691" s="57">
        <f>I691</f>
        <v>7.6561735134143598</v>
      </c>
      <c r="K691" s="34"/>
      <c r="L691" s="81"/>
    </row>
    <row r="692" spans="1:12">
      <c r="A692" s="86"/>
      <c r="B692" s="87"/>
      <c r="C692" s="249"/>
      <c r="D692" s="399" t="s">
        <v>347</v>
      </c>
      <c r="E692" s="57" t="e">
        <f>E623+E597+E572+E568+E515+E429+E422+E380+E289+E181+E84+E68+E647+E370+E251+E235+E681+E690</f>
        <v>#REF!</v>
      </c>
      <c r="F692" s="57">
        <f>F623+F597+F572+F568+F515+F429+F422+F380+F289+F181+F84+F68+F647+F370+F251+F235+F681+F690</f>
        <v>2016521.8999999997</v>
      </c>
      <c r="G692" s="57">
        <f>G624+G598+G573+G569+G516+G430+G423+G381+G371+G290+G252+G236+G182+G85+G69+G648</f>
        <v>72.703053708467053</v>
      </c>
      <c r="H692" s="727"/>
      <c r="I692" s="57">
        <f>I624+I598+I573+I569+I516+I430+I423+I381+I371+I290+I252+I236+I182+I85+I69+I648+I691+I682</f>
        <v>60.964663176494042</v>
      </c>
      <c r="J692" s="57">
        <f>J624+J598+J573+J569+J516+J430+J423+J381+J371+J290+J252+J236+J182+J85+J69+J648+J691+J682</f>
        <v>60.964663176494042</v>
      </c>
      <c r="K692" s="57"/>
    </row>
    <row r="693" spans="1:12">
      <c r="A693" s="86"/>
      <c r="B693" s="87"/>
      <c r="C693" s="347"/>
      <c r="D693" s="399" t="s">
        <v>449</v>
      </c>
      <c r="E693" s="57">
        <f>E821</f>
        <v>258282.8</v>
      </c>
      <c r="F693" s="440">
        <f>F821</f>
        <v>258282.8</v>
      </c>
      <c r="G693" s="57">
        <f>F692/F693*100</f>
        <v>780.74184575976403</v>
      </c>
      <c r="H693" s="727"/>
      <c r="I693" s="57"/>
      <c r="J693" s="57">
        <f>J692*G693/100</f>
        <v>475.9766365453828</v>
      </c>
      <c r="K693" s="57">
        <f>J693</f>
        <v>475.9766365453828</v>
      </c>
    </row>
    <row r="694" spans="1:12">
      <c r="A694" s="53"/>
      <c r="B694" s="43"/>
      <c r="C694" s="347"/>
      <c r="D694" s="399" t="s">
        <v>450</v>
      </c>
      <c r="E694" s="57">
        <f>E823</f>
        <v>1374068.4</v>
      </c>
      <c r="F694" s="440">
        <f>F823</f>
        <v>1374068.4</v>
      </c>
      <c r="G694" s="57">
        <f>F692/F694*100</f>
        <v>146.75556908229603</v>
      </c>
      <c r="H694" s="727"/>
      <c r="I694" s="57"/>
      <c r="J694" s="57">
        <f>J692*G694/100</f>
        <v>89.469038383768805</v>
      </c>
      <c r="K694" s="57">
        <f>J694</f>
        <v>89.469038383768805</v>
      </c>
    </row>
    <row r="695" spans="1:12" ht="23.25">
      <c r="A695" s="348" t="s">
        <v>36</v>
      </c>
      <c r="B695" s="349"/>
      <c r="C695" s="350"/>
      <c r="D695" s="398"/>
      <c r="E695" s="57"/>
      <c r="F695" s="437"/>
      <c r="G695" s="89"/>
      <c r="H695" s="727"/>
      <c r="I695" s="89"/>
      <c r="J695" s="89"/>
      <c r="K695" s="89"/>
    </row>
    <row r="696" spans="1:12">
      <c r="A696" s="298">
        <f>'Programe Budget 2073-74'!A759</f>
        <v>1</v>
      </c>
      <c r="B696" s="48" t="str">
        <f>'Programe Budget 2073-74'!B759</f>
        <v>312105/3/4</v>
      </c>
      <c r="C696" s="33"/>
      <c r="D696" s="392" t="str">
        <f>'Programe Budget 2073-74'!D759</f>
        <v xml:space="preserve">कृषि विकास आयोजना </v>
      </c>
      <c r="E696" s="34"/>
      <c r="F696" s="434"/>
      <c r="G696" s="34"/>
      <c r="H696" s="727"/>
      <c r="I696" s="34"/>
      <c r="J696" s="34"/>
      <c r="K696" s="218"/>
      <c r="L696" s="260" t="str">
        <f>'Programe Budget 2073-74'!Q759</f>
        <v>ना</v>
      </c>
    </row>
    <row r="697" spans="1:12">
      <c r="A697" s="75"/>
      <c r="B697" s="107"/>
      <c r="C697" s="31">
        <f>'Programe Budget 2073-74'!C760</f>
        <v>1</v>
      </c>
      <c r="D697" s="400" t="str">
        <f>'Programe Budget 2073-74'!D760</f>
        <v>कृषि विकास आयोजना, नक्टाझिज, धनुषा</v>
      </c>
      <c r="E697" s="34">
        <f>'Programe Budget 2073-74'!K760</f>
        <v>26655.200000000001</v>
      </c>
      <c r="F697" s="433">
        <f>E697</f>
        <v>26655.200000000001</v>
      </c>
      <c r="G697" s="90">
        <f>SUM(F697/F698*100)</f>
        <v>100</v>
      </c>
      <c r="H697" s="727">
        <v>100</v>
      </c>
      <c r="I697" s="90">
        <f>SUM(G697*H697/100)</f>
        <v>100</v>
      </c>
      <c r="J697" s="90"/>
      <c r="K697" s="369"/>
      <c r="L697" s="209" t="str">
        <f>'Programe Budget 2073-74'!Q760</f>
        <v>नि</v>
      </c>
    </row>
    <row r="698" spans="1:12">
      <c r="A698" s="74"/>
      <c r="B698" s="46"/>
      <c r="C698" s="33"/>
      <c r="D698" s="405" t="str">
        <f>'Programe Budget 2073-74'!D761</f>
        <v>कृषि विकास आयोजनाको जम्मा</v>
      </c>
      <c r="E698" s="57">
        <f>SUM(E697)</f>
        <v>26655.200000000001</v>
      </c>
      <c r="F698" s="441">
        <f>SUM(F697)</f>
        <v>26655.200000000001</v>
      </c>
      <c r="G698" s="57">
        <f>SUM(G697:G697)</f>
        <v>100</v>
      </c>
      <c r="H698" s="727"/>
      <c r="I698" s="57">
        <f>SUM(I697:I697)</f>
        <v>100</v>
      </c>
      <c r="J698" s="59"/>
      <c r="K698" s="218"/>
    </row>
    <row r="699" spans="1:12">
      <c r="A699" s="83"/>
      <c r="B699" s="51"/>
      <c r="C699" s="54"/>
      <c r="D699" s="402" t="s">
        <v>322</v>
      </c>
      <c r="E699" s="59">
        <f>E729</f>
        <v>97683.9</v>
      </c>
      <c r="F699" s="431">
        <f>F729</f>
        <v>97683.9</v>
      </c>
      <c r="G699" s="89">
        <f>F698/F699*100</f>
        <v>27.287198811677261</v>
      </c>
      <c r="H699" s="727"/>
      <c r="I699" s="89">
        <f>I698*G699/100</f>
        <v>27.287198811677264</v>
      </c>
      <c r="J699" s="58">
        <f>I699</f>
        <v>27.287198811677264</v>
      </c>
      <c r="K699" s="368"/>
    </row>
    <row r="700" spans="1:12">
      <c r="A700" s="1">
        <f>'Programe Budget 2073-74'!A762</f>
        <v>2</v>
      </c>
      <c r="B700" s="11" t="str">
        <f>'Programe Budget 2073-74'!B762</f>
        <v>312106-3/4</v>
      </c>
      <c r="C700" s="33"/>
      <c r="D700" s="399" t="str">
        <f>'Programe Budget 2073-74'!D762</f>
        <v>रेशम खेती विकास कार्यक्रम</v>
      </c>
      <c r="E700" s="59"/>
      <c r="F700" s="429"/>
      <c r="G700" s="57"/>
      <c r="H700" s="727"/>
      <c r="I700" s="57"/>
      <c r="J700" s="34"/>
      <c r="K700" s="218"/>
      <c r="L700" s="260" t="str">
        <f>'Programe Budget 2073-74'!Q762</f>
        <v>ना</v>
      </c>
    </row>
    <row r="701" spans="1:12">
      <c r="A701" s="108"/>
      <c r="B701" s="109"/>
      <c r="C701" s="31">
        <f>'Programe Budget 2073-74'!C763</f>
        <v>1</v>
      </c>
      <c r="D701" s="400" t="str">
        <f>'Programe Budget 2073-74'!D763</f>
        <v>ब्यावसायिक कीट बिकास निर्देशनालय, हरिहरभवन</v>
      </c>
      <c r="E701" s="34">
        <f>'Programe Budget 2073-74'!K763</f>
        <v>2000</v>
      </c>
      <c r="F701" s="433">
        <f t="shared" ref="F701:F710" si="64">E701</f>
        <v>2000</v>
      </c>
      <c r="G701" s="30">
        <f>F701/$F$711*100</f>
        <v>9.0303238274124524</v>
      </c>
      <c r="H701" s="748"/>
      <c r="I701" s="30">
        <f>SUM(G701*H701/100)</f>
        <v>0</v>
      </c>
      <c r="J701" s="30"/>
      <c r="K701" s="367"/>
      <c r="L701" s="209" t="str">
        <f>'Programe Budget 2073-74'!Q763</f>
        <v>नि</v>
      </c>
    </row>
    <row r="702" spans="1:12">
      <c r="A702" s="83"/>
      <c r="B702" s="51"/>
      <c r="C702" s="31">
        <f>'Programe Budget 2073-74'!C764</f>
        <v>2</v>
      </c>
      <c r="D702" s="400" t="str">
        <f>'Programe Budget 2073-74'!D764</f>
        <v>रेशम खेती विकास शाखा, खोपासी, काभ्रे</v>
      </c>
      <c r="E702" s="34">
        <f>'Programe Budget 2073-74'!K764</f>
        <v>3325.8</v>
      </c>
      <c r="F702" s="436">
        <f t="shared" si="64"/>
        <v>3325.8</v>
      </c>
      <c r="G702" s="30">
        <f t="shared" ref="G702:G710" si="65">F702/$F$711*100</f>
        <v>15.016525492604165</v>
      </c>
      <c r="H702" s="748"/>
      <c r="I702" s="30">
        <f t="shared" ref="I702:I710" si="66">SUM(G702*H702/100)</f>
        <v>0</v>
      </c>
      <c r="J702" s="34"/>
      <c r="K702" s="218"/>
      <c r="L702" s="209" t="str">
        <f>'Programe Budget 2073-74'!Q764</f>
        <v>नि</v>
      </c>
    </row>
    <row r="703" spans="1:12">
      <c r="A703" s="83"/>
      <c r="B703" s="51"/>
      <c r="C703" s="31">
        <f>'Programe Budget 2073-74'!C765</f>
        <v>3</v>
      </c>
      <c r="D703" s="400" t="str">
        <f>'Programe Budget 2073-74'!D765</f>
        <v>रेशम प्रशोधन केन्द्र, इटहरी, सुनसरी</v>
      </c>
      <c r="E703" s="34">
        <f>'Programe Budget 2073-74'!K765</f>
        <v>1558</v>
      </c>
      <c r="F703" s="436">
        <f t="shared" si="64"/>
        <v>1558</v>
      </c>
      <c r="G703" s="30">
        <f t="shared" si="65"/>
        <v>7.0346222615542988</v>
      </c>
      <c r="H703" s="748"/>
      <c r="I703" s="30">
        <f t="shared" si="66"/>
        <v>0</v>
      </c>
      <c r="J703" s="34"/>
      <c r="K703" s="218"/>
      <c r="L703" s="209" t="str">
        <f>'Programe Budget 2073-74'!Q765</f>
        <v>नि</v>
      </c>
    </row>
    <row r="704" spans="1:12">
      <c r="A704" s="83"/>
      <c r="B704" s="51"/>
      <c r="C704" s="31">
        <f>'Programe Budget 2073-74'!C766</f>
        <v>4</v>
      </c>
      <c r="D704" s="400" t="str">
        <f>'Programe Budget 2073-74'!D766</f>
        <v>रेशम विकास कार्यक्रम, धनकुटा</v>
      </c>
      <c r="E704" s="34">
        <f>'Programe Budget 2073-74'!K766</f>
        <v>1212.2</v>
      </c>
      <c r="F704" s="436">
        <f t="shared" si="64"/>
        <v>1212.2</v>
      </c>
      <c r="G704" s="30">
        <f t="shared" si="65"/>
        <v>5.473279271794687</v>
      </c>
      <c r="H704" s="748"/>
      <c r="I704" s="30">
        <f t="shared" si="66"/>
        <v>0</v>
      </c>
      <c r="J704" s="34"/>
      <c r="K704" s="218"/>
      <c r="L704" s="209" t="str">
        <f>'Programe Budget 2073-74'!Q766</f>
        <v>नि</v>
      </c>
    </row>
    <row r="705" spans="1:12">
      <c r="A705" s="83"/>
      <c r="B705" s="51"/>
      <c r="C705" s="31">
        <f>'Programe Budget 2073-74'!C767</f>
        <v>5</v>
      </c>
      <c r="D705" s="400" t="str">
        <f>'Programe Budget 2073-74'!D767</f>
        <v>किम्बु नर्सरी व्यवस्थापन केन्द्र, भण्डारा, चितवन</v>
      </c>
      <c r="E705" s="34">
        <f>'Programe Budget 2073-74'!K767</f>
        <v>5811.4</v>
      </c>
      <c r="F705" s="436">
        <f t="shared" si="64"/>
        <v>5811.4</v>
      </c>
      <c r="G705" s="30">
        <f t="shared" si="65"/>
        <v>26.239411945312359</v>
      </c>
      <c r="H705" s="748"/>
      <c r="I705" s="30">
        <f t="shared" si="66"/>
        <v>0</v>
      </c>
      <c r="J705" s="34"/>
      <c r="K705" s="218"/>
      <c r="L705" s="209" t="str">
        <f>'Programe Budget 2073-74'!Q767</f>
        <v>नि</v>
      </c>
    </row>
    <row r="706" spans="1:12">
      <c r="A706" s="83"/>
      <c r="B706" s="51"/>
      <c r="C706" s="31">
        <f>'Programe Budget 2073-74'!C768</f>
        <v>6</v>
      </c>
      <c r="D706" s="400" t="str">
        <f>'Programe Budget 2073-74'!D768</f>
        <v>प्रजनन पिँढी वीज कोया श्रोत केन्द्र, धुनिवेसी, धादिङ्ग</v>
      </c>
      <c r="E706" s="34">
        <f>'Programe Budget 2073-74'!K768</f>
        <v>2061</v>
      </c>
      <c r="F706" s="436">
        <f t="shared" si="64"/>
        <v>2061</v>
      </c>
      <c r="G706" s="30">
        <f t="shared" si="65"/>
        <v>9.3057487041485309</v>
      </c>
      <c r="H706" s="748"/>
      <c r="I706" s="30">
        <f t="shared" si="66"/>
        <v>0</v>
      </c>
      <c r="J706" s="34"/>
      <c r="K706" s="218"/>
      <c r="L706" s="209" t="str">
        <f>'Programe Budget 2073-74'!Q768</f>
        <v>नि</v>
      </c>
    </row>
    <row r="707" spans="1:12">
      <c r="A707" s="83"/>
      <c r="B707" s="51"/>
      <c r="C707" s="31">
        <f>'Programe Budget 2073-74'!C769</f>
        <v>7</v>
      </c>
      <c r="D707" s="400" t="str">
        <f>'Programe Budget 2073-74'!D769</f>
        <v>प्रजनन पिँढी वीज कोया श्रोत केन्द्र, बन्दीपुर, तनहुँ</v>
      </c>
      <c r="E707" s="34">
        <f>'Programe Budget 2073-74'!K769</f>
        <v>1471.6</v>
      </c>
      <c r="F707" s="436">
        <f t="shared" si="64"/>
        <v>1471.6</v>
      </c>
      <c r="G707" s="30">
        <f t="shared" si="65"/>
        <v>6.6445122722100818</v>
      </c>
      <c r="H707" s="748"/>
      <c r="I707" s="30">
        <f t="shared" si="66"/>
        <v>0</v>
      </c>
      <c r="J707" s="34"/>
      <c r="K707" s="218"/>
      <c r="L707" s="209" t="str">
        <f>'Programe Budget 2073-74'!Q769</f>
        <v>नि</v>
      </c>
    </row>
    <row r="708" spans="1:12">
      <c r="A708" s="83"/>
      <c r="B708" s="109"/>
      <c r="C708" s="31">
        <f>'Programe Budget 2073-74'!C770</f>
        <v>8</v>
      </c>
      <c r="D708" s="400" t="str">
        <f>'Programe Budget 2073-74'!D770</f>
        <v>रेेशम विकास कार्यक्रम, पोखरा, कास्की</v>
      </c>
      <c r="E708" s="34">
        <f>'Programe Budget 2073-74'!K770</f>
        <v>1877.8</v>
      </c>
      <c r="F708" s="436">
        <f t="shared" si="64"/>
        <v>1877.8</v>
      </c>
      <c r="G708" s="30">
        <f t="shared" si="65"/>
        <v>8.4785710415575508</v>
      </c>
      <c r="H708" s="748"/>
      <c r="I708" s="30">
        <f t="shared" si="66"/>
        <v>0</v>
      </c>
      <c r="J708" s="34"/>
      <c r="K708" s="218"/>
      <c r="L708" s="209" t="str">
        <f>'Programe Budget 2073-74'!Q770</f>
        <v>नि</v>
      </c>
    </row>
    <row r="709" spans="1:12">
      <c r="A709" s="83"/>
      <c r="B709" s="109"/>
      <c r="C709" s="31">
        <f>'Programe Budget 2073-74'!C771</f>
        <v>9</v>
      </c>
      <c r="D709" s="400" t="str">
        <f>'Programe Budget 2073-74'!D771</f>
        <v>रेशम विकास कार्यक्रम, धनुवासे, स्याङ्गजा</v>
      </c>
      <c r="E709" s="34">
        <f>'Programe Budget 2073-74'!K771</f>
        <v>1697.8</v>
      </c>
      <c r="F709" s="436">
        <f t="shared" si="64"/>
        <v>1697.8</v>
      </c>
      <c r="G709" s="30">
        <f t="shared" si="65"/>
        <v>7.665841897090429</v>
      </c>
      <c r="H709" s="748"/>
      <c r="I709" s="30">
        <f t="shared" si="66"/>
        <v>0</v>
      </c>
      <c r="J709" s="34"/>
      <c r="K709" s="218"/>
      <c r="L709" s="209" t="str">
        <f>'Programe Budget 2073-74'!Q771</f>
        <v>नि</v>
      </c>
    </row>
    <row r="710" spans="1:12">
      <c r="A710" s="83"/>
      <c r="B710" s="51"/>
      <c r="C710" s="31">
        <f>'Programe Budget 2073-74'!C772</f>
        <v>10</v>
      </c>
      <c r="D710" s="400" t="str">
        <f>'Programe Budget 2073-74'!D772</f>
        <v>व्यवसायिक ग्रेनेज केन्द्र, चितापोल, भक्तपुर</v>
      </c>
      <c r="E710" s="34">
        <f>'Programe Budget 2073-74'!K772</f>
        <v>1132</v>
      </c>
      <c r="F710" s="436">
        <f t="shared" si="64"/>
        <v>1132</v>
      </c>
      <c r="G710" s="30">
        <f t="shared" si="65"/>
        <v>5.1111632863154473</v>
      </c>
      <c r="H710" s="748"/>
      <c r="I710" s="30">
        <f t="shared" si="66"/>
        <v>0</v>
      </c>
      <c r="J710" s="34"/>
      <c r="K710" s="218"/>
      <c r="L710" s="209" t="str">
        <f>'Programe Budget 2073-74'!Q772</f>
        <v>नि</v>
      </c>
    </row>
    <row r="711" spans="1:12">
      <c r="A711" s="83"/>
      <c r="B711" s="51"/>
      <c r="C711" s="33"/>
      <c r="D711" s="405" t="str">
        <f>'Programe Budget 2073-74'!D773</f>
        <v>रेशम खेती विकास कार्यक्रमको जम्मा</v>
      </c>
      <c r="E711" s="59">
        <f>SUM(E701:E710)</f>
        <v>22147.599999999999</v>
      </c>
      <c r="F711" s="431">
        <f>SUM(F701:F710)</f>
        <v>22147.599999999999</v>
      </c>
      <c r="G711" s="58">
        <f>SUM(G701:G710)</f>
        <v>99.999999999999986</v>
      </c>
      <c r="H711" s="727"/>
      <c r="I711" s="58">
        <v>92.06</v>
      </c>
      <c r="J711" s="57"/>
      <c r="K711" s="218"/>
    </row>
    <row r="712" spans="1:12">
      <c r="A712" s="83"/>
      <c r="B712" s="51"/>
      <c r="C712" s="54"/>
      <c r="D712" s="402" t="s">
        <v>322</v>
      </c>
      <c r="E712" s="59">
        <f>E729</f>
        <v>97683.9</v>
      </c>
      <c r="F712" s="431">
        <f>F729</f>
        <v>97683.9</v>
      </c>
      <c r="G712" s="89">
        <f>F711/F712*100</f>
        <v>22.672722935918816</v>
      </c>
      <c r="H712" s="727"/>
      <c r="I712" s="89">
        <f>I711*G712/100</f>
        <v>20.872508734806861</v>
      </c>
      <c r="J712" s="58">
        <f>I712</f>
        <v>20.872508734806861</v>
      </c>
      <c r="K712" s="368"/>
    </row>
    <row r="713" spans="1:12">
      <c r="A713" s="1">
        <f>'Programe Budget 2073-74'!A774</f>
        <v>3</v>
      </c>
      <c r="B713" s="11" t="str">
        <f>'Programe Budget 2073-74'!B774</f>
        <v>312113-3/4</v>
      </c>
      <c r="C713" s="33"/>
      <c r="D713" s="399" t="str">
        <f>'Programe Budget 2073-74'!D774</f>
        <v>व्यवसायिक कीट विकास कार्यक्रम</v>
      </c>
      <c r="E713" s="57"/>
      <c r="F713" s="435"/>
      <c r="G713" s="59"/>
      <c r="H713" s="727"/>
      <c r="I713" s="57"/>
      <c r="J713" s="59"/>
      <c r="K713" s="218"/>
      <c r="L713" s="260" t="str">
        <f>'Programe Budget 2073-74'!Q774</f>
        <v>ना</v>
      </c>
    </row>
    <row r="714" spans="1:12">
      <c r="A714" s="75"/>
      <c r="B714" s="74"/>
      <c r="C714" s="330">
        <f>'Programe Budget 2073-74'!C775</f>
        <v>1</v>
      </c>
      <c r="D714" s="400" t="str">
        <f>'Programe Budget 2073-74'!D775</f>
        <v>व्यवसायिक कीट विकास निर्देशनालय, हरिहरभवन</v>
      </c>
      <c r="E714" s="34">
        <f>'Programe Budget 2073-74'!K775</f>
        <v>3975</v>
      </c>
      <c r="F714" s="433">
        <f>E714</f>
        <v>3975</v>
      </c>
      <c r="G714" s="30">
        <f>F714/$F$717*100</f>
        <v>24.659726788838295</v>
      </c>
      <c r="H714" s="748"/>
      <c r="I714" s="30">
        <f>SUM(G714*H714/100)</f>
        <v>0</v>
      </c>
      <c r="J714" s="363"/>
      <c r="K714" s="367"/>
      <c r="L714" s="209" t="str">
        <f>'Programe Budget 2073-74'!Q775</f>
        <v>नि</v>
      </c>
    </row>
    <row r="715" spans="1:12">
      <c r="A715" s="75"/>
      <c r="B715" s="74"/>
      <c r="C715" s="330">
        <f>'Programe Budget 2073-74'!C776</f>
        <v>2</v>
      </c>
      <c r="D715" s="400" t="str">
        <f>'Programe Budget 2073-74'!D776</f>
        <v>मौरी पालन विकास शाखा, गोदावरी, ललितपुर</v>
      </c>
      <c r="E715" s="34">
        <f>'Programe Budget 2073-74'!K776</f>
        <v>5390.4</v>
      </c>
      <c r="F715" s="436">
        <f>E715</f>
        <v>5390.4</v>
      </c>
      <c r="G715" s="88">
        <f>F715/$F$717*100</f>
        <v>33.440450637120492</v>
      </c>
      <c r="H715" s="748"/>
      <c r="I715" s="30">
        <f>SUM(G715*H715/100)</f>
        <v>0</v>
      </c>
      <c r="J715" s="58"/>
      <c r="K715" s="368"/>
      <c r="L715" s="209" t="str">
        <f>'Programe Budget 2073-74'!Q776</f>
        <v>नि</v>
      </c>
    </row>
    <row r="716" spans="1:12">
      <c r="A716" s="75"/>
      <c r="B716" s="74"/>
      <c r="C716" s="330">
        <f>'Programe Budget 2073-74'!C777</f>
        <v>3</v>
      </c>
      <c r="D716" s="400" t="str">
        <f>'Programe Budget 2073-74'!D777</f>
        <v>मौरीपालन बिकास कार्यालय, भण्डारा, चितवन</v>
      </c>
      <c r="E716" s="34">
        <f>'Programe Budget 2073-74'!K777</f>
        <v>6754</v>
      </c>
      <c r="F716" s="436">
        <f>E716</f>
        <v>6754</v>
      </c>
      <c r="G716" s="88">
        <f>F716/$F$717*100</f>
        <v>41.899822574041217</v>
      </c>
      <c r="H716" s="748"/>
      <c r="I716" s="30">
        <f>SUM(G716*H716/100)</f>
        <v>0</v>
      </c>
      <c r="J716" s="58"/>
      <c r="K716" s="368"/>
      <c r="L716" s="209" t="str">
        <f>'Programe Budget 2073-74'!Q777</f>
        <v>नि</v>
      </c>
    </row>
    <row r="717" spans="1:12">
      <c r="A717" s="75"/>
      <c r="B717" s="74"/>
      <c r="C717" s="196"/>
      <c r="D717" s="405" t="str">
        <f>'Programe Budget 2073-74'!D778</f>
        <v>व्यवसायिक कीट विकास कार्यक्रमको जम्मा</v>
      </c>
      <c r="E717" s="57">
        <f>SUM(E714:E716)</f>
        <v>16119.4</v>
      </c>
      <c r="F717" s="437">
        <f>SUM(F714:F716)</f>
        <v>16119.4</v>
      </c>
      <c r="G717" s="89">
        <f>SUM(G714:G716)</f>
        <v>100</v>
      </c>
      <c r="H717" s="727"/>
      <c r="I717" s="89">
        <v>25.56</v>
      </c>
      <c r="J717" s="57"/>
      <c r="K717" s="368"/>
    </row>
    <row r="718" spans="1:12">
      <c r="A718" s="74"/>
      <c r="B718" s="75"/>
      <c r="C718" s="196"/>
      <c r="D718" s="402" t="s">
        <v>322</v>
      </c>
      <c r="E718" s="57">
        <f>E729</f>
        <v>97683.9</v>
      </c>
      <c r="F718" s="437">
        <f>F729</f>
        <v>97683.9</v>
      </c>
      <c r="G718" s="58">
        <f>F717/F718*100</f>
        <v>16.501593404849725</v>
      </c>
      <c r="H718" s="727"/>
      <c r="I718" s="89">
        <f>I717*G718/100</f>
        <v>4.2178072742795898</v>
      </c>
      <c r="J718" s="89">
        <f>I718</f>
        <v>4.2178072742795898</v>
      </c>
      <c r="K718" s="368"/>
    </row>
    <row r="719" spans="1:12">
      <c r="A719" s="1">
        <f>'Programe Budget 2073-74'!A779</f>
        <v>4</v>
      </c>
      <c r="B719" s="11" t="str">
        <f>'Programe Budget 2073-74'!B779</f>
        <v>312118-3/4</v>
      </c>
      <c r="C719" s="33"/>
      <c r="D719" s="392" t="str">
        <f>'Programe Budget 2073-74'!D779</f>
        <v xml:space="preserve">माटो परिक्षण तथा सेवा सुधार कार्यक्रम </v>
      </c>
      <c r="E719" s="34"/>
      <c r="F719" s="434"/>
      <c r="G719" s="34"/>
      <c r="H719" s="727"/>
      <c r="I719" s="34"/>
      <c r="J719" s="34"/>
      <c r="K719" s="218"/>
      <c r="L719" s="260" t="str">
        <f>'Programe Budget 2073-74'!Q779</f>
        <v>ना</v>
      </c>
    </row>
    <row r="720" spans="1:12">
      <c r="A720" s="74"/>
      <c r="B720" s="41"/>
      <c r="C720" s="330">
        <f>'Programe Budget 2073-74'!C780</f>
        <v>1</v>
      </c>
      <c r="D720" s="400" t="str">
        <f>'Programe Budget 2073-74'!D780</f>
        <v>माटो व्यवस्थापन निर्देशनालय, हरिहरभवन</v>
      </c>
      <c r="E720" s="34">
        <f>'Programe Budget 2073-74'!K780</f>
        <v>12366.4</v>
      </c>
      <c r="F720" s="433">
        <f t="shared" ref="F720:F726" si="67">E720</f>
        <v>12366.4</v>
      </c>
      <c r="G720" s="30">
        <f>F720/$F$727*100</f>
        <v>37.746514985486101</v>
      </c>
      <c r="H720" s="727">
        <v>90.6</v>
      </c>
      <c r="I720" s="30">
        <f>SUM(G720*H720/100)</f>
        <v>34.198342576850408</v>
      </c>
      <c r="J720" s="30"/>
      <c r="K720" s="367"/>
      <c r="L720" s="209" t="str">
        <f>'Programe Budget 2073-74'!Q780</f>
        <v>नि</v>
      </c>
    </row>
    <row r="721" spans="1:12">
      <c r="A721" s="74"/>
      <c r="B721" s="8"/>
      <c r="C721" s="330">
        <f>'Programe Budget 2073-74'!C781</f>
        <v>2</v>
      </c>
      <c r="D721" s="400" t="str">
        <f>'Programe Budget 2073-74'!D781</f>
        <v>क्षेत्रीय माटो परिक्षण प्रयोगशाला, झुम्का, सुनसरी</v>
      </c>
      <c r="E721" s="34">
        <f>'Programe Budget 2073-74'!K781</f>
        <v>3204.8</v>
      </c>
      <c r="F721" s="436">
        <f t="shared" si="67"/>
        <v>3204.8</v>
      </c>
      <c r="G721" s="30">
        <f t="shared" ref="G721:G726" si="68">F721/$F$727*100</f>
        <v>9.7821541617193262</v>
      </c>
      <c r="H721" s="727">
        <v>97.2</v>
      </c>
      <c r="I721" s="34">
        <f t="shared" ref="I721:I726" si="69">SUM(G721*H721/100)</f>
        <v>9.5082538451911844</v>
      </c>
      <c r="J721" s="34"/>
      <c r="K721" s="218"/>
      <c r="L721" s="209" t="str">
        <f>'Programe Budget 2073-74'!Q781</f>
        <v>नि</v>
      </c>
    </row>
    <row r="722" spans="1:12" ht="15" customHeight="1">
      <c r="A722" s="74"/>
      <c r="B722" s="75"/>
      <c r="C722" s="330">
        <f>'Programe Budget 2073-74'!C782</f>
        <v>3</v>
      </c>
      <c r="D722" s="400" t="str">
        <f>'Programe Budget 2073-74'!D782</f>
        <v>क्षेत्रीय माटो परिक्षण प्रयोगशाला, हेटौंडा</v>
      </c>
      <c r="E722" s="34">
        <f>'Programe Budget 2073-74'!K782</f>
        <v>4315.2</v>
      </c>
      <c r="F722" s="436">
        <f t="shared" si="67"/>
        <v>4315.2</v>
      </c>
      <c r="G722" s="30">
        <f t="shared" si="68"/>
        <v>13.171477670572648</v>
      </c>
      <c r="H722" s="727">
        <v>97.6</v>
      </c>
      <c r="I722" s="34">
        <f t="shared" si="69"/>
        <v>12.855362206478903</v>
      </c>
      <c r="J722" s="34"/>
      <c r="K722" s="218"/>
      <c r="L722" s="209" t="str">
        <f>'Programe Budget 2073-74'!Q782</f>
        <v>नि</v>
      </c>
    </row>
    <row r="723" spans="1:12" ht="15" customHeight="1">
      <c r="A723" s="74"/>
      <c r="B723" s="75"/>
      <c r="C723" s="330">
        <f>'Programe Budget 2073-74'!C783</f>
        <v>4</v>
      </c>
      <c r="D723" s="400" t="str">
        <f>'Programe Budget 2073-74'!D783</f>
        <v>क्षेत्रीय माटो परिक्षण प्रयोगशाला, पोखरा</v>
      </c>
      <c r="E723" s="34">
        <f>'Programe Budget 2073-74'!K783</f>
        <v>3540.4</v>
      </c>
      <c r="F723" s="436">
        <f t="shared" si="67"/>
        <v>3540.4</v>
      </c>
      <c r="G723" s="30">
        <f t="shared" si="68"/>
        <v>10.806521029128525</v>
      </c>
      <c r="H723" s="727">
        <v>100</v>
      </c>
      <c r="I723" s="34">
        <f t="shared" si="69"/>
        <v>10.806521029128525</v>
      </c>
      <c r="J723" s="34"/>
      <c r="K723" s="218"/>
      <c r="L723" s="209" t="str">
        <f>'Programe Budget 2073-74'!Q783</f>
        <v>नि</v>
      </c>
    </row>
    <row r="724" spans="1:12" ht="15" customHeight="1">
      <c r="A724" s="74"/>
      <c r="B724" s="75"/>
      <c r="C724" s="330">
        <f>'Programe Budget 2073-74'!C784</f>
        <v>5</v>
      </c>
      <c r="D724" s="400" t="str">
        <f>'Programe Budget 2073-74'!D784</f>
        <v>क्षेत्रीय माटो परिक्षण प्रयोगशाला, खजुरा, बाँके</v>
      </c>
      <c r="E724" s="34">
        <f>'Programe Budget 2073-74'!K784</f>
        <v>3265.6</v>
      </c>
      <c r="F724" s="436">
        <f>E724</f>
        <v>3265.6</v>
      </c>
      <c r="G724" s="30">
        <f t="shared" si="68"/>
        <v>9.9677367169591324</v>
      </c>
      <c r="H724" s="727">
        <v>100</v>
      </c>
      <c r="I724" s="34">
        <f t="shared" si="69"/>
        <v>9.9677367169591324</v>
      </c>
      <c r="J724" s="34"/>
      <c r="K724" s="218"/>
      <c r="L724" s="209" t="str">
        <f>'Programe Budget 2073-74'!Q784</f>
        <v>नि</v>
      </c>
    </row>
    <row r="725" spans="1:12">
      <c r="A725" s="74"/>
      <c r="B725" s="75"/>
      <c r="C725" s="330">
        <f>'Programe Budget 2073-74'!C785</f>
        <v>6</v>
      </c>
      <c r="D725" s="400" t="str">
        <f>'Programe Budget 2073-74'!D785</f>
        <v>क्षेत्रीय माटो परिक्षण प्रयोगशाला, सुन्दरपुर</v>
      </c>
      <c r="E725" s="34">
        <f>'Programe Budget 2073-74'!K785</f>
        <v>3652.3</v>
      </c>
      <c r="F725" s="436">
        <f t="shared" si="67"/>
        <v>3652.3</v>
      </c>
      <c r="G725" s="30">
        <f t="shared" si="68"/>
        <v>11.14807839642021</v>
      </c>
      <c r="H725" s="727">
        <v>100</v>
      </c>
      <c r="I725" s="34">
        <f t="shared" si="69"/>
        <v>11.14807839642021</v>
      </c>
      <c r="J725" s="34"/>
      <c r="K725" s="218"/>
      <c r="L725" s="209" t="str">
        <f>'Programe Budget 2073-74'!Q785</f>
        <v>नि</v>
      </c>
    </row>
    <row r="726" spans="1:12">
      <c r="A726" s="74"/>
      <c r="B726" s="75"/>
      <c r="C726" s="330">
        <f>'Programe Budget 2073-74'!C786</f>
        <v>7</v>
      </c>
      <c r="D726" s="400" t="str">
        <f>'Programe Budget 2073-74'!D786</f>
        <v>माटो परिक्षण प्रयोगशाला, सुरुङ्गा, झापा</v>
      </c>
      <c r="E726" s="34">
        <f>'Programe Budget 2073-74'!K786</f>
        <v>2417</v>
      </c>
      <c r="F726" s="436">
        <f t="shared" si="67"/>
        <v>2417</v>
      </c>
      <c r="G726" s="30">
        <f t="shared" si="68"/>
        <v>7.3775170397140561</v>
      </c>
      <c r="H726" s="727">
        <v>94</v>
      </c>
      <c r="I726" s="34">
        <f t="shared" si="69"/>
        <v>6.9348660173312124</v>
      </c>
      <c r="J726" s="34"/>
      <c r="K726" s="218"/>
      <c r="L726" s="209" t="str">
        <f>'Programe Budget 2073-74'!Q786</f>
        <v>नि</v>
      </c>
    </row>
    <row r="727" spans="1:12">
      <c r="A727" s="74"/>
      <c r="B727" s="75"/>
      <c r="C727" s="33"/>
      <c r="D727" s="405" t="str">
        <f>'Programe Budget 2073-74'!D787</f>
        <v>माटो परिक्षण तथा सेवा सुधार कार्यक्रमको जम्मा</v>
      </c>
      <c r="E727" s="57">
        <f>SUM(E720:E726)</f>
        <v>32761.7</v>
      </c>
      <c r="F727" s="435">
        <f>SUM(F720:F726)</f>
        <v>32761.7</v>
      </c>
      <c r="G727" s="57">
        <f>SUM(G720:G726)</f>
        <v>99.999999999999986</v>
      </c>
      <c r="H727" s="727"/>
      <c r="I727" s="57">
        <f>SUM(I720:I726)</f>
        <v>95.419160788359591</v>
      </c>
      <c r="J727" s="57"/>
      <c r="K727" s="218"/>
    </row>
    <row r="728" spans="1:12">
      <c r="A728" s="74"/>
      <c r="B728" s="75"/>
      <c r="C728" s="109"/>
      <c r="D728" s="401" t="s">
        <v>322</v>
      </c>
      <c r="E728" s="57">
        <f>'Programe Budget 2073-74'!K788</f>
        <v>97683.9</v>
      </c>
      <c r="F728" s="435">
        <f>F729</f>
        <v>97683.9</v>
      </c>
      <c r="G728" s="45">
        <f>F727/F728*100</f>
        <v>33.538484847554209</v>
      </c>
      <c r="H728" s="727"/>
      <c r="I728" s="57">
        <f>I727*G728/100</f>
        <v>32.002140782667368</v>
      </c>
      <c r="J728" s="57">
        <f>I728</f>
        <v>32.002140782667368</v>
      </c>
      <c r="K728" s="218"/>
    </row>
    <row r="729" spans="1:12" s="148" customFormat="1" ht="20.25" customHeight="1">
      <c r="A729" s="147"/>
      <c r="B729" s="147"/>
      <c r="C729" s="33"/>
      <c r="D729" s="422" t="s">
        <v>345</v>
      </c>
      <c r="E729" s="57">
        <f>E717+E711+E698+E727</f>
        <v>97683.9</v>
      </c>
      <c r="F729" s="435">
        <f>F717+F711+F698+F727</f>
        <v>97683.9</v>
      </c>
      <c r="G729" s="57">
        <f>G728+G718+G712+G699</f>
        <v>100</v>
      </c>
      <c r="H729" s="727"/>
      <c r="I729" s="57">
        <f>I728+I718+I712+I699</f>
        <v>84.379655603431075</v>
      </c>
      <c r="J729" s="57">
        <f>I729</f>
        <v>84.379655603431075</v>
      </c>
      <c r="K729" s="57">
        <f>SUM(J729*G729/100)</f>
        <v>84.379655603431075</v>
      </c>
    </row>
    <row r="730" spans="1:12">
      <c r="A730" s="84"/>
      <c r="B730" s="85"/>
      <c r="C730" s="33"/>
      <c r="D730" s="399" t="s">
        <v>348</v>
      </c>
      <c r="E730" s="57">
        <f>E821</f>
        <v>258282.8</v>
      </c>
      <c r="F730" s="435">
        <f>F821</f>
        <v>258282.8</v>
      </c>
      <c r="G730" s="57">
        <f>F729/F730*100</f>
        <v>37.820520762513027</v>
      </c>
      <c r="H730" s="727"/>
      <c r="I730" s="57"/>
      <c r="J730" s="57">
        <f>G730*I729/100</f>
        <v>31.912825166832636</v>
      </c>
      <c r="K730" s="57">
        <f>K729*G730/100</f>
        <v>31.912825166832636</v>
      </c>
    </row>
    <row r="731" spans="1:12">
      <c r="A731" s="84"/>
      <c r="B731" s="85"/>
      <c r="C731" s="33"/>
      <c r="D731" s="399" t="s">
        <v>323</v>
      </c>
      <c r="E731" s="57">
        <f>E823</f>
        <v>1374068.4</v>
      </c>
      <c r="F731" s="435">
        <f>F823</f>
        <v>1374068.4</v>
      </c>
      <c r="G731" s="57">
        <f>F729/F731*100</f>
        <v>7.1091002456646262</v>
      </c>
      <c r="H731" s="727"/>
      <c r="I731" s="57"/>
      <c r="J731" s="57"/>
      <c r="K731" s="57">
        <f>J729*G731/100</f>
        <v>5.9986343037944847</v>
      </c>
    </row>
    <row r="732" spans="1:12" ht="18">
      <c r="A732" s="2" t="str">
        <f>'Programe Budget 2073-74'!A789</f>
        <v>ख) जिल्लास्तर</v>
      </c>
      <c r="B732" s="19"/>
      <c r="C732" s="466"/>
      <c r="D732" s="283"/>
      <c r="E732" s="448"/>
      <c r="F732" s="436"/>
      <c r="G732" s="88"/>
      <c r="H732" s="727"/>
      <c r="I732" s="88"/>
      <c r="J732" s="88"/>
      <c r="K732" s="377"/>
    </row>
    <row r="733" spans="1:12">
      <c r="A733" s="1">
        <f>'Programe Budget 2073-74'!A790</f>
        <v>1</v>
      </c>
      <c r="B733" s="11" t="str">
        <f>'Programe Budget 2073-74'!B790</f>
        <v>312801-3/4</v>
      </c>
      <c r="C733" s="33"/>
      <c r="D733" s="392" t="str">
        <f>'Programe Budget 2073-74'!D790</f>
        <v xml:space="preserve">कर्णाली अञ्चल कृषि विकास आयोजना </v>
      </c>
      <c r="E733" s="34"/>
      <c r="F733" s="434"/>
      <c r="G733" s="34"/>
      <c r="H733" s="727"/>
      <c r="I733" s="34"/>
      <c r="J733" s="34"/>
      <c r="K733" s="218"/>
      <c r="L733" s="260" t="str">
        <f>'Programe Budget 2073-74'!Q790</f>
        <v>ना</v>
      </c>
    </row>
    <row r="734" spans="1:12">
      <c r="A734" s="9"/>
      <c r="B734" s="280"/>
      <c r="C734" s="33">
        <f>'Programe Budget 2073-74'!C791</f>
        <v>1</v>
      </c>
      <c r="D734" s="404" t="str">
        <f>'Programe Budget 2073-74'!D791</f>
        <v>जिल्ला कृषि विकास कार्यालय, डोल्पा</v>
      </c>
      <c r="E734" s="34">
        <f>'Programe Budget 2073-74'!K790</f>
        <v>0</v>
      </c>
      <c r="F734" s="434">
        <f>E734</f>
        <v>0</v>
      </c>
      <c r="G734" s="34">
        <f>SUM(F734/$F$739*100)</f>
        <v>0</v>
      </c>
      <c r="H734" s="727">
        <v>87</v>
      </c>
      <c r="I734" s="34">
        <f>SUM(G734*H734/100)</f>
        <v>0</v>
      </c>
      <c r="J734" s="34"/>
      <c r="K734" s="374"/>
      <c r="L734" s="260" t="str">
        <f>'Programe Budget 2073-74'!Q791</f>
        <v>सु</v>
      </c>
    </row>
    <row r="735" spans="1:12" s="105" customFormat="1">
      <c r="A735" s="9"/>
      <c r="B735" s="11"/>
      <c r="C735" s="33">
        <f>'Programe Budget 2073-74'!C792</f>
        <v>2</v>
      </c>
      <c r="D735" s="404" t="str">
        <f>'Programe Budget 2073-74'!D792</f>
        <v xml:space="preserve">जिल्ला कृषि विकास कार्यालय, मुगु </v>
      </c>
      <c r="E735" s="34">
        <f>'Programe Budget 2073-74'!K791</f>
        <v>3006</v>
      </c>
      <c r="F735" s="434">
        <f>E735</f>
        <v>3006</v>
      </c>
      <c r="G735" s="34">
        <f>SUM(F735/$F$739*100)</f>
        <v>28.76830318690784</v>
      </c>
      <c r="H735" s="727">
        <v>100</v>
      </c>
      <c r="I735" s="34">
        <f>SUM(G735*H735/100)</f>
        <v>28.768303186907836</v>
      </c>
      <c r="J735" s="34"/>
      <c r="K735" s="374"/>
      <c r="L735" s="260" t="str">
        <f>'Programe Budget 2073-74'!Q792</f>
        <v>सु</v>
      </c>
    </row>
    <row r="736" spans="1:12">
      <c r="A736" s="9"/>
      <c r="B736" s="9"/>
      <c r="C736" s="33">
        <f>'Programe Budget 2073-74'!C793</f>
        <v>3</v>
      </c>
      <c r="D736" s="404" t="str">
        <f>'Programe Budget 2073-74'!D793</f>
        <v>जिल्ला कृषि विकास कार्यालय, हुम्ला</v>
      </c>
      <c r="E736" s="34">
        <f>'Programe Budget 2073-74'!K792</f>
        <v>3012</v>
      </c>
      <c r="F736" s="434">
        <f>E736</f>
        <v>3012</v>
      </c>
      <c r="G736" s="34">
        <f>SUM(F736/$F$739*100)</f>
        <v>28.825724949755958</v>
      </c>
      <c r="H736" s="727">
        <v>100</v>
      </c>
      <c r="I736" s="34">
        <f>SUM(G736*H736/100)</f>
        <v>28.825724949755958</v>
      </c>
      <c r="J736" s="34"/>
      <c r="K736" s="35"/>
      <c r="L736" s="260" t="str">
        <f>'Programe Budget 2073-74'!Q793</f>
        <v>सु</v>
      </c>
    </row>
    <row r="737" spans="1:12">
      <c r="A737" s="9"/>
      <c r="B737" s="9"/>
      <c r="C737" s="33">
        <f>'Programe Budget 2073-74'!C794</f>
        <v>4</v>
      </c>
      <c r="D737" s="404" t="str">
        <f>'Programe Budget 2073-74'!D794</f>
        <v>जिल्ला कृषि विकास कार्यालय, जुम्ला</v>
      </c>
      <c r="E737" s="34">
        <f>'Programe Budget 2073-74'!K793</f>
        <v>2603</v>
      </c>
      <c r="F737" s="434">
        <f>E737</f>
        <v>2603</v>
      </c>
      <c r="G737" s="34">
        <f>SUM(F737/$F$739*100)</f>
        <v>24.911474782275818</v>
      </c>
      <c r="H737" s="727">
        <v>99</v>
      </c>
      <c r="I737" s="34">
        <f>SUM(G737*H737/100)</f>
        <v>24.662360034453059</v>
      </c>
      <c r="J737" s="34"/>
      <c r="K737" s="218"/>
      <c r="L737" s="260" t="str">
        <f>'Programe Budget 2073-74'!Q794</f>
        <v>सु</v>
      </c>
    </row>
    <row r="738" spans="1:12">
      <c r="A738" s="9"/>
      <c r="B738" s="9"/>
      <c r="C738" s="33">
        <f>'Programe Budget 2073-74'!C795</f>
        <v>6</v>
      </c>
      <c r="D738" s="404" t="str">
        <f>'Programe Budget 2073-74'!D795</f>
        <v>जिल्ला कृषि विकास कार्यालय, कालिकोट</v>
      </c>
      <c r="E738" s="34">
        <f>'Programe Budget 2073-74'!K794</f>
        <v>1828</v>
      </c>
      <c r="F738" s="434">
        <f>E738</f>
        <v>1828</v>
      </c>
      <c r="G738" s="34">
        <f>SUM(F738/$F$739*100)</f>
        <v>17.494497081060388</v>
      </c>
      <c r="H738" s="727">
        <v>100</v>
      </c>
      <c r="I738" s="34">
        <f>SUM(G738*H738/100)</f>
        <v>17.494497081060388</v>
      </c>
      <c r="J738" s="34"/>
      <c r="K738" s="218"/>
      <c r="L738" s="260" t="str">
        <f>'Programe Budget 2073-74'!Q795</f>
        <v>सु</v>
      </c>
    </row>
    <row r="739" spans="1:12">
      <c r="A739" s="10"/>
      <c r="B739" s="8"/>
      <c r="C739" s="33"/>
      <c r="D739" s="405" t="str">
        <f>'Programe Budget 2073-74'!D796</f>
        <v>कर्णाली अञ्चल कृषि विकास आयोजनाको जम्मा</v>
      </c>
      <c r="E739" s="59">
        <f>SUM(E734:E738)</f>
        <v>10449</v>
      </c>
      <c r="F739" s="429">
        <f>SUM(F734:F738)</f>
        <v>10449</v>
      </c>
      <c r="G739" s="59">
        <f>SUM(G734:G738)</f>
        <v>100</v>
      </c>
      <c r="H739" s="727"/>
      <c r="I739" s="59">
        <f>SUM(I734:I738)</f>
        <v>99.750885252177241</v>
      </c>
      <c r="J739" s="57"/>
      <c r="K739" s="218"/>
    </row>
    <row r="740" spans="1:12">
      <c r="A740" s="10"/>
      <c r="B740" s="8"/>
      <c r="C740" s="54"/>
      <c r="D740" s="402" t="s">
        <v>346</v>
      </c>
      <c r="E740" s="57">
        <f>E819</f>
        <v>1115785.5999999999</v>
      </c>
      <c r="F740" s="437">
        <f>F819</f>
        <v>1115785.5999999999</v>
      </c>
      <c r="G740" s="89">
        <f>F739/F740*100</f>
        <v>0.93647023227401405</v>
      </c>
      <c r="H740" s="727"/>
      <c r="I740" s="89">
        <f>I739*G740/100</f>
        <v>0.93413734681644944</v>
      </c>
      <c r="J740" s="58">
        <f>I740</f>
        <v>0.93413734681644944</v>
      </c>
      <c r="K740" s="368"/>
    </row>
    <row r="741" spans="1:12">
      <c r="A741" s="1">
        <f>'Programe Budget 2073-74'!A797</f>
        <v>2</v>
      </c>
      <c r="B741" s="11" t="str">
        <f>'Programe Budget 2073-74'!B797</f>
        <v>312802-3/4</v>
      </c>
      <c r="C741" s="33"/>
      <c r="D741" s="392" t="str">
        <f>'Programe Budget 2073-74'!D797</f>
        <v xml:space="preserve">कृषि प्रसार कार्यक्रम </v>
      </c>
      <c r="E741" s="34"/>
      <c r="F741" s="434"/>
      <c r="G741" s="34"/>
      <c r="H741" s="727"/>
      <c r="I741" s="34"/>
      <c r="J741" s="34"/>
      <c r="K741" s="218"/>
      <c r="L741" s="260" t="str">
        <f>'Programe Budget 2073-74'!Q797</f>
        <v>ना</v>
      </c>
    </row>
    <row r="742" spans="1:12">
      <c r="A742" s="8"/>
      <c r="B742" s="10"/>
      <c r="C742" s="31">
        <f>'Programe Budget 2073-74'!C798</f>
        <v>1</v>
      </c>
      <c r="D742" s="400" t="str">
        <f>'Programe Budget 2073-74'!D798</f>
        <v>जिल्ला कृषि विकास कार्यालय, ताप्लेजुङ्ग</v>
      </c>
      <c r="E742" s="34">
        <f>'Programe Budget 2073-74'!K798</f>
        <v>11161</v>
      </c>
      <c r="F742" s="434">
        <f>E742</f>
        <v>11161</v>
      </c>
      <c r="G742" s="30">
        <f t="shared" ref="G742:G806" si="70">SUM(F742/$F$817*100)</f>
        <v>1.0097376672409111</v>
      </c>
      <c r="H742" s="727">
        <v>95.6</v>
      </c>
      <c r="I742" s="30">
        <f t="shared" ref="I742:I805" si="71">SUM(G742*H742/100)</f>
        <v>0.96530920988231084</v>
      </c>
      <c r="J742" s="30"/>
      <c r="K742" s="367"/>
      <c r="L742" s="209" t="str">
        <f>'Programe Budget 2073-74'!Q798</f>
        <v>वि</v>
      </c>
    </row>
    <row r="743" spans="1:12">
      <c r="A743" s="10"/>
      <c r="B743" s="8"/>
      <c r="C743" s="31">
        <f>'Programe Budget 2073-74'!C799</f>
        <v>2</v>
      </c>
      <c r="D743" s="400" t="str">
        <f>'Programe Budget 2073-74'!D799</f>
        <v>जिल्ला कृषि विकास कार्यालय, पाँचथर</v>
      </c>
      <c r="E743" s="34">
        <f>'Programe Budget 2073-74'!K799</f>
        <v>13347.87</v>
      </c>
      <c r="F743" s="434">
        <f t="shared" ref="F743:F806" si="72">E743</f>
        <v>13347.87</v>
      </c>
      <c r="G743" s="30">
        <f t="shared" si="70"/>
        <v>1.2075841874773714</v>
      </c>
      <c r="H743" s="727">
        <v>100</v>
      </c>
      <c r="I743" s="34">
        <f t="shared" si="71"/>
        <v>1.2075841874773714</v>
      </c>
      <c r="J743" s="34"/>
      <c r="K743" s="218"/>
      <c r="L743" s="209" t="str">
        <f>'Programe Budget 2073-74'!Q799</f>
        <v>वि</v>
      </c>
    </row>
    <row r="744" spans="1:12">
      <c r="A744" s="10"/>
      <c r="B744" s="8"/>
      <c r="C744" s="31">
        <f>'Programe Budget 2073-74'!C800</f>
        <v>3</v>
      </c>
      <c r="D744" s="400" t="str">
        <f>'Programe Budget 2073-74'!D800</f>
        <v>जिल्ला कृषि विकास कार्यालय, इलाम</v>
      </c>
      <c r="E744" s="34">
        <f>'Programe Budget 2073-74'!K800</f>
        <v>12841.1</v>
      </c>
      <c r="F744" s="434">
        <f t="shared" si="72"/>
        <v>12841.1</v>
      </c>
      <c r="G744" s="30">
        <f t="shared" si="70"/>
        <v>1.1617366148917898</v>
      </c>
      <c r="H744" s="727">
        <v>100</v>
      </c>
      <c r="I744" s="34">
        <f t="shared" si="71"/>
        <v>1.1617366148917898</v>
      </c>
      <c r="J744" s="34"/>
      <c r="K744" s="378"/>
      <c r="L744" s="209" t="str">
        <f>'Programe Budget 2073-74'!Q800</f>
        <v>वि</v>
      </c>
    </row>
    <row r="745" spans="1:12">
      <c r="A745" s="10"/>
      <c r="B745" s="8"/>
      <c r="C745" s="31">
        <f>'Programe Budget 2073-74'!C801</f>
        <v>4</v>
      </c>
      <c r="D745" s="400" t="str">
        <f>'Programe Budget 2073-74'!D801</f>
        <v>जिल्ला कृषि विकास कार्यालय, झापा</v>
      </c>
      <c r="E745" s="34">
        <f>'Programe Budget 2073-74'!K801</f>
        <v>20569</v>
      </c>
      <c r="F745" s="434">
        <f t="shared" si="72"/>
        <v>20569</v>
      </c>
      <c r="G745" s="30">
        <f t="shared" si="70"/>
        <v>1.8608811107856198</v>
      </c>
      <c r="H745" s="727">
        <v>91.1</v>
      </c>
      <c r="I745" s="34">
        <f t="shared" si="71"/>
        <v>1.6952626919256994</v>
      </c>
      <c r="J745" s="34"/>
      <c r="K745" s="378"/>
      <c r="L745" s="209" t="str">
        <f>'Programe Budget 2073-74'!Q801</f>
        <v>वि</v>
      </c>
    </row>
    <row r="746" spans="1:12">
      <c r="A746" s="10"/>
      <c r="B746" s="8"/>
      <c r="C746" s="31">
        <f>'Programe Budget 2073-74'!C802</f>
        <v>5</v>
      </c>
      <c r="D746" s="400" t="str">
        <f>'Programe Budget 2073-74'!D802</f>
        <v>जिल्ला कृषि विकास कार्यालय, संखुवासभा</v>
      </c>
      <c r="E746" s="34">
        <f>'Programe Budget 2073-74'!K802</f>
        <v>16267.45</v>
      </c>
      <c r="F746" s="434">
        <f t="shared" si="72"/>
        <v>16267.45</v>
      </c>
      <c r="G746" s="30">
        <f t="shared" si="70"/>
        <v>1.4717191125309705</v>
      </c>
      <c r="H746" s="727">
        <v>82.1</v>
      </c>
      <c r="I746" s="34">
        <f t="shared" si="71"/>
        <v>1.2082813913879269</v>
      </c>
      <c r="J746" s="34"/>
      <c r="K746" s="378"/>
      <c r="L746" s="209" t="str">
        <f>'Programe Budget 2073-74'!Q802</f>
        <v>वि</v>
      </c>
    </row>
    <row r="747" spans="1:12">
      <c r="A747" s="10"/>
      <c r="B747" s="8"/>
      <c r="C747" s="31">
        <f>'Programe Budget 2073-74'!C803</f>
        <v>6</v>
      </c>
      <c r="D747" s="400" t="str">
        <f>'Programe Budget 2073-74'!D803</f>
        <v>जिल्ला कृषि विकास कार्यालय, तेह्रथुम</v>
      </c>
      <c r="E747" s="34">
        <f>'Programe Budget 2073-74'!K803</f>
        <v>15677.2</v>
      </c>
      <c r="F747" s="434">
        <f t="shared" si="72"/>
        <v>15677.2</v>
      </c>
      <c r="G747" s="30">
        <f t="shared" si="70"/>
        <v>1.4183190894067927</v>
      </c>
      <c r="H747" s="727">
        <v>72.94</v>
      </c>
      <c r="I747" s="34">
        <f t="shared" si="71"/>
        <v>1.0345219438133146</v>
      </c>
      <c r="J747" s="34"/>
      <c r="K747" s="378"/>
      <c r="L747" s="209" t="str">
        <f>'Programe Budget 2073-74'!Q803</f>
        <v>वि</v>
      </c>
    </row>
    <row r="748" spans="1:12">
      <c r="A748" s="10"/>
      <c r="B748" s="8"/>
      <c r="C748" s="31">
        <f>'Programe Budget 2073-74'!C804</f>
        <v>7</v>
      </c>
      <c r="D748" s="400" t="str">
        <f>'Programe Budget 2073-74'!D804</f>
        <v>जिल्ला कृषि विकास कार्यालय, धनकुटा</v>
      </c>
      <c r="E748" s="34">
        <f>'Programe Budget 2073-74'!K804</f>
        <v>14192.9</v>
      </c>
      <c r="F748" s="434">
        <f t="shared" si="72"/>
        <v>14192.9</v>
      </c>
      <c r="G748" s="30">
        <f t="shared" si="70"/>
        <v>1.2840342027939726</v>
      </c>
      <c r="H748" s="727">
        <v>78.94</v>
      </c>
      <c r="I748" s="34">
        <f t="shared" si="71"/>
        <v>1.0136165996855619</v>
      </c>
      <c r="J748" s="34"/>
      <c r="K748" s="378"/>
      <c r="L748" s="209" t="str">
        <f>'Programe Budget 2073-74'!Q804</f>
        <v>वि</v>
      </c>
    </row>
    <row r="749" spans="1:12">
      <c r="A749" s="10"/>
      <c r="B749" s="8"/>
      <c r="C749" s="31">
        <f>'Programe Budget 2073-74'!C805</f>
        <v>8</v>
      </c>
      <c r="D749" s="400" t="str">
        <f>'Programe Budget 2073-74'!D805</f>
        <v>जिल्ला कृषि विकास कार्यालय, सुनसरी</v>
      </c>
      <c r="E749" s="34">
        <f>'Programe Budget 2073-74'!K805</f>
        <v>14192.9</v>
      </c>
      <c r="F749" s="434">
        <f t="shared" si="72"/>
        <v>14192.9</v>
      </c>
      <c r="G749" s="30">
        <f t="shared" si="70"/>
        <v>1.2840342027939726</v>
      </c>
      <c r="H749" s="727">
        <v>75</v>
      </c>
      <c r="I749" s="34">
        <f t="shared" si="71"/>
        <v>0.96302565209547952</v>
      </c>
      <c r="J749" s="34"/>
      <c r="K749" s="378"/>
      <c r="L749" s="209" t="str">
        <f>'Programe Budget 2073-74'!Q805</f>
        <v>वि</v>
      </c>
    </row>
    <row r="750" spans="1:12">
      <c r="A750" s="10"/>
      <c r="B750" s="8"/>
      <c r="C750" s="31">
        <f>'Programe Budget 2073-74'!C806</f>
        <v>9</v>
      </c>
      <c r="D750" s="400" t="str">
        <f>'Programe Budget 2073-74'!D806</f>
        <v>जिल्ला कृषि विकास कार्यालय, मोरङ्ग</v>
      </c>
      <c r="E750" s="34">
        <f>'Programe Budget 2073-74'!K806</f>
        <v>18127</v>
      </c>
      <c r="F750" s="434">
        <f t="shared" si="72"/>
        <v>18127</v>
      </c>
      <c r="G750" s="30">
        <f t="shared" si="70"/>
        <v>1.6399529337941043</v>
      </c>
      <c r="H750" s="727">
        <v>100</v>
      </c>
      <c r="I750" s="34">
        <f t="shared" si="71"/>
        <v>1.6399529337941043</v>
      </c>
      <c r="J750" s="34"/>
      <c r="K750" s="378"/>
      <c r="L750" s="209" t="str">
        <f>'Programe Budget 2073-74'!Q806</f>
        <v>वि</v>
      </c>
    </row>
    <row r="751" spans="1:12">
      <c r="A751" s="10"/>
      <c r="B751" s="8"/>
      <c r="C751" s="31">
        <f>'Programe Budget 2073-74'!C807</f>
        <v>10</v>
      </c>
      <c r="D751" s="400" t="str">
        <f>'Programe Budget 2073-74'!D807</f>
        <v>जिल्ला कृषि विकास कार्यालय, भोजपुर</v>
      </c>
      <c r="E751" s="34">
        <f>'Programe Budget 2073-74'!K807</f>
        <v>11893</v>
      </c>
      <c r="F751" s="434">
        <f t="shared" si="72"/>
        <v>11893</v>
      </c>
      <c r="G751" s="30">
        <f t="shared" si="70"/>
        <v>1.0759618382309968</v>
      </c>
      <c r="H751" s="727">
        <v>100</v>
      </c>
      <c r="I751" s="34">
        <f t="shared" si="71"/>
        <v>1.0759618382309968</v>
      </c>
      <c r="J751" s="34"/>
      <c r="K751" s="378"/>
      <c r="L751" s="209" t="str">
        <f>'Programe Budget 2073-74'!Q807</f>
        <v>वि</v>
      </c>
    </row>
    <row r="752" spans="1:12">
      <c r="A752" s="10"/>
      <c r="B752" s="8"/>
      <c r="C752" s="31">
        <f>'Programe Budget 2073-74'!C808</f>
        <v>11</v>
      </c>
      <c r="D752" s="400" t="str">
        <f>'Programe Budget 2073-74'!D808</f>
        <v>जिल्ला कृषि विकास कार्यालय, सोलुखुम्बु</v>
      </c>
      <c r="E752" s="34">
        <f>'Programe Budget 2073-74'!K808</f>
        <v>12547.25</v>
      </c>
      <c r="F752" s="434">
        <f t="shared" si="72"/>
        <v>12547.25</v>
      </c>
      <c r="G752" s="30">
        <f t="shared" si="70"/>
        <v>1.1351519528078597</v>
      </c>
      <c r="H752" s="727">
        <v>76.14</v>
      </c>
      <c r="I752" s="34">
        <f t="shared" si="71"/>
        <v>0.86430469686790445</v>
      </c>
      <c r="J752" s="34"/>
      <c r="K752" s="378"/>
      <c r="L752" s="209" t="str">
        <f>'Programe Budget 2073-74'!Q808</f>
        <v>वि</v>
      </c>
    </row>
    <row r="753" spans="1:12">
      <c r="A753" s="10"/>
      <c r="B753" s="8"/>
      <c r="C753" s="31">
        <f>'Programe Budget 2073-74'!C809</f>
        <v>12</v>
      </c>
      <c r="D753" s="400" t="str">
        <f>'Programe Budget 2073-74'!D809</f>
        <v>जिल्ला कृषि विकास कार्यालय, ओखलढुङ्गा</v>
      </c>
      <c r="E753" s="34">
        <f>'Programe Budget 2073-74'!K809</f>
        <v>11961.83</v>
      </c>
      <c r="F753" s="434">
        <f t="shared" si="72"/>
        <v>11961.83</v>
      </c>
      <c r="G753" s="30">
        <f t="shared" si="70"/>
        <v>1.0821889006480019</v>
      </c>
      <c r="H753" s="727">
        <v>100</v>
      </c>
      <c r="I753" s="34">
        <f t="shared" si="71"/>
        <v>1.0821889006480019</v>
      </c>
      <c r="J753" s="34"/>
      <c r="K753" s="378"/>
      <c r="L753" s="209" t="str">
        <f>'Programe Budget 2073-74'!Q809</f>
        <v>वि</v>
      </c>
    </row>
    <row r="754" spans="1:12">
      <c r="A754" s="10"/>
      <c r="B754" s="8"/>
      <c r="C754" s="31">
        <f>'Programe Budget 2073-74'!C810</f>
        <v>13</v>
      </c>
      <c r="D754" s="400" t="str">
        <f>'Programe Budget 2073-74'!D810</f>
        <v>जिल्ला कृषि विकास कार्यालय, खोटाङ्ग</v>
      </c>
      <c r="E754" s="34">
        <f>'Programe Budget 2073-74'!K810</f>
        <v>14334</v>
      </c>
      <c r="F754" s="434">
        <f t="shared" si="72"/>
        <v>14334</v>
      </c>
      <c r="G754" s="30">
        <f t="shared" si="70"/>
        <v>1.2967995450435643</v>
      </c>
      <c r="H754" s="727">
        <v>100</v>
      </c>
      <c r="I754" s="34">
        <f t="shared" si="71"/>
        <v>1.2967995450435643</v>
      </c>
      <c r="J754" s="34"/>
      <c r="K754" s="378"/>
      <c r="L754" s="209" t="str">
        <f>'Programe Budget 2073-74'!Q810</f>
        <v>वि</v>
      </c>
    </row>
    <row r="755" spans="1:12">
      <c r="A755" s="10"/>
      <c r="B755" s="8"/>
      <c r="C755" s="31">
        <f>'Programe Budget 2073-74'!C811</f>
        <v>14</v>
      </c>
      <c r="D755" s="400" t="str">
        <f>'Programe Budget 2073-74'!D811</f>
        <v>जिल्ला कृषि विकास कार्यालय, सिराहा</v>
      </c>
      <c r="E755" s="34">
        <f>'Programe Budget 2073-74'!K811</f>
        <v>14334</v>
      </c>
      <c r="F755" s="434">
        <f t="shared" si="72"/>
        <v>14334</v>
      </c>
      <c r="G755" s="30">
        <f t="shared" si="70"/>
        <v>1.2967995450435643</v>
      </c>
      <c r="H755" s="727">
        <v>100</v>
      </c>
      <c r="I755" s="34">
        <f t="shared" si="71"/>
        <v>1.2967995450435643</v>
      </c>
      <c r="J755" s="34"/>
      <c r="K755" s="378"/>
      <c r="L755" s="209" t="str">
        <f>'Programe Budget 2073-74'!Q811</f>
        <v>वि</v>
      </c>
    </row>
    <row r="756" spans="1:12">
      <c r="A756" s="10"/>
      <c r="B756" s="8"/>
      <c r="C756" s="31">
        <f>'Programe Budget 2073-74'!C812</f>
        <v>15</v>
      </c>
      <c r="D756" s="400" t="str">
        <f>'Programe Budget 2073-74'!D812</f>
        <v>जिल्ला कृषि विकास कार्यालय, सप्तरी</v>
      </c>
      <c r="E756" s="34">
        <f>'Programe Budget 2073-74'!K812</f>
        <v>15176.8</v>
      </c>
      <c r="F756" s="434">
        <f t="shared" si="72"/>
        <v>15176.8</v>
      </c>
      <c r="G756" s="30">
        <f t="shared" si="70"/>
        <v>1.3730478118611109</v>
      </c>
      <c r="H756" s="727">
        <v>100</v>
      </c>
      <c r="I756" s="34">
        <f t="shared" si="71"/>
        <v>1.3730478118611109</v>
      </c>
      <c r="J756" s="34"/>
      <c r="K756" s="378"/>
      <c r="L756" s="209" t="str">
        <f>'Programe Budget 2073-74'!Q812</f>
        <v>वि</v>
      </c>
    </row>
    <row r="757" spans="1:12">
      <c r="A757" s="10"/>
      <c r="B757" s="8"/>
      <c r="C757" s="31">
        <f>'Programe Budget 2073-74'!C813</f>
        <v>16</v>
      </c>
      <c r="D757" s="400" t="str">
        <f>'Programe Budget 2073-74'!D813</f>
        <v>जिल्ला कृषि विकास कार्यालय, उदयपुर</v>
      </c>
      <c r="E757" s="34">
        <f>'Programe Budget 2073-74'!K813</f>
        <v>14191.3</v>
      </c>
      <c r="F757" s="434">
        <f t="shared" si="72"/>
        <v>14191.3</v>
      </c>
      <c r="G757" s="30">
        <f t="shared" si="70"/>
        <v>1.2838894505076555</v>
      </c>
      <c r="H757" s="727">
        <v>100</v>
      </c>
      <c r="I757" s="34">
        <f t="shared" si="71"/>
        <v>1.2838894505076555</v>
      </c>
      <c r="J757" s="34"/>
      <c r="K757" s="378"/>
      <c r="L757" s="209" t="str">
        <f>'Programe Budget 2073-74'!Q813</f>
        <v>वि</v>
      </c>
    </row>
    <row r="758" spans="1:12">
      <c r="A758" s="10"/>
      <c r="B758" s="8"/>
      <c r="C758" s="31">
        <f>'Programe Budget 2073-74'!C814</f>
        <v>17</v>
      </c>
      <c r="D758" s="400" t="str">
        <f>'Programe Budget 2073-74'!D814</f>
        <v>जिल्ला कृषि विकास कार्यालय, र्सलाही</v>
      </c>
      <c r="E758" s="34">
        <f>'Programe Budget 2073-74'!K814</f>
        <v>23336</v>
      </c>
      <c r="F758" s="434">
        <f t="shared" si="72"/>
        <v>23336</v>
      </c>
      <c r="G758" s="30">
        <f t="shared" si="70"/>
        <v>2.111212095935302</v>
      </c>
      <c r="H758" s="727">
        <v>71</v>
      </c>
      <c r="I758" s="34">
        <f>SUM(G758*H758/100)</f>
        <v>1.4989605881140644</v>
      </c>
      <c r="J758" s="34"/>
      <c r="K758" s="378"/>
      <c r="L758" s="209" t="str">
        <f>'Programe Budget 2073-74'!Q814</f>
        <v>का</v>
      </c>
    </row>
    <row r="759" spans="1:12">
      <c r="A759" s="10"/>
      <c r="B759" s="8"/>
      <c r="C759" s="31">
        <f>'Programe Budget 2073-74'!C815</f>
        <v>18</v>
      </c>
      <c r="D759" s="400" t="str">
        <f>'Programe Budget 2073-74'!D815</f>
        <v>जिल्ला कृषि विकास कार्यालय, महोत्तरी</v>
      </c>
      <c r="E759" s="34">
        <f>'Programe Budget 2073-74'!K815</f>
        <v>14951</v>
      </c>
      <c r="F759" s="434">
        <f t="shared" si="72"/>
        <v>14951</v>
      </c>
      <c r="G759" s="30">
        <f t="shared" si="70"/>
        <v>1.3526196454546064</v>
      </c>
      <c r="H759" s="727">
        <v>100</v>
      </c>
      <c r="I759" s="34">
        <f t="shared" si="71"/>
        <v>1.3526196454546064</v>
      </c>
      <c r="J759" s="34"/>
      <c r="K759" s="378"/>
      <c r="L759" s="209" t="str">
        <f>'Programe Budget 2073-74'!Q815</f>
        <v>का</v>
      </c>
    </row>
    <row r="760" spans="1:12">
      <c r="A760" s="10"/>
      <c r="B760" s="8"/>
      <c r="C760" s="31">
        <f>'Programe Budget 2073-74'!C816</f>
        <v>19</v>
      </c>
      <c r="D760" s="400" t="str">
        <f>'Programe Budget 2073-74'!D816</f>
        <v>जिल्ला कृषि विकास कार्यालय, धनुषा</v>
      </c>
      <c r="E760" s="34">
        <f>'Programe Budget 2073-74'!K816</f>
        <v>21319</v>
      </c>
      <c r="F760" s="434">
        <f t="shared" si="72"/>
        <v>21319</v>
      </c>
      <c r="G760" s="30">
        <f t="shared" si="70"/>
        <v>1.9287337449967732</v>
      </c>
      <c r="H760" s="727">
        <v>100</v>
      </c>
      <c r="I760" s="34">
        <f t="shared" si="71"/>
        <v>1.9287337449967732</v>
      </c>
      <c r="J760" s="34"/>
      <c r="K760" s="378"/>
      <c r="L760" s="209" t="str">
        <f>'Programe Budget 2073-74'!Q816</f>
        <v>का</v>
      </c>
    </row>
    <row r="761" spans="1:12">
      <c r="A761" s="10"/>
      <c r="B761" s="8"/>
      <c r="C761" s="31">
        <f>'Programe Budget 2073-74'!C817</f>
        <v>20</v>
      </c>
      <c r="D761" s="400" t="str">
        <f>'Programe Budget 2073-74'!D817</f>
        <v>जिल्ला कृषि विकास कार्यालय, दोलखा</v>
      </c>
      <c r="E761" s="34">
        <f>'Programe Budget 2073-74'!K817</f>
        <v>20420</v>
      </c>
      <c r="F761" s="434">
        <f t="shared" si="72"/>
        <v>20420</v>
      </c>
      <c r="G761" s="30">
        <f t="shared" si="70"/>
        <v>1.8474010541223373</v>
      </c>
      <c r="H761" s="727">
        <v>100</v>
      </c>
      <c r="I761" s="34">
        <f t="shared" si="71"/>
        <v>1.8474010541223373</v>
      </c>
      <c r="J761" s="34"/>
      <c r="K761" s="378"/>
      <c r="L761" s="209" t="str">
        <f>'Programe Budget 2073-74'!Q817</f>
        <v>का</v>
      </c>
    </row>
    <row r="762" spans="1:12">
      <c r="A762" s="10"/>
      <c r="B762" s="8"/>
      <c r="C762" s="31">
        <f>'Programe Budget 2073-74'!C818</f>
        <v>21</v>
      </c>
      <c r="D762" s="400" t="str">
        <f>'Programe Budget 2073-74'!D818</f>
        <v>जिल्ला कृषि विकास कार्यालय, रामेछाप</v>
      </c>
      <c r="E762" s="34">
        <f>'Programe Budget 2073-74'!K818</f>
        <v>19075</v>
      </c>
      <c r="F762" s="434">
        <f t="shared" si="72"/>
        <v>19075</v>
      </c>
      <c r="G762" s="30">
        <f t="shared" si="70"/>
        <v>1.7257186634370023</v>
      </c>
      <c r="H762" s="727">
        <v>85</v>
      </c>
      <c r="I762" s="34">
        <f t="shared" si="71"/>
        <v>1.466860863921452</v>
      </c>
      <c r="J762" s="34"/>
      <c r="K762" s="378"/>
      <c r="L762" s="209" t="str">
        <f>'Programe Budget 2073-74'!Q818</f>
        <v>का</v>
      </c>
    </row>
    <row r="763" spans="1:12">
      <c r="A763" s="10"/>
      <c r="B763" s="8"/>
      <c r="C763" s="31">
        <f>'Programe Budget 2073-74'!C819</f>
        <v>22</v>
      </c>
      <c r="D763" s="400" t="str">
        <f>'Programe Budget 2073-74'!D819</f>
        <v>जिल्ला कृषि विकास कार्यालय, सिन्धुली</v>
      </c>
      <c r="E763" s="34">
        <f>'Programe Budget 2073-74'!K819</f>
        <v>18901</v>
      </c>
      <c r="F763" s="434">
        <f t="shared" si="72"/>
        <v>18901</v>
      </c>
      <c r="G763" s="30">
        <f t="shared" si="70"/>
        <v>1.7099768523000145</v>
      </c>
      <c r="H763" s="727">
        <v>99</v>
      </c>
      <c r="I763" s="34">
        <f t="shared" si="71"/>
        <v>1.6928770837770144</v>
      </c>
      <c r="J763" s="34"/>
      <c r="K763" s="378"/>
      <c r="L763" s="209" t="str">
        <f>'Programe Budget 2073-74'!Q819</f>
        <v>का</v>
      </c>
    </row>
    <row r="764" spans="1:12">
      <c r="A764" s="7"/>
      <c r="B764" s="7"/>
      <c r="C764" s="31">
        <f>'Programe Budget 2073-74'!C820</f>
        <v>23</v>
      </c>
      <c r="D764" s="400" t="str">
        <f>'Programe Budget 2073-74'!D820</f>
        <v>जिल्ला कृषि विकास कार्यालय, बारा</v>
      </c>
      <c r="E764" s="34">
        <f>'Programe Budget 2073-74'!K820</f>
        <v>20343.599999999999</v>
      </c>
      <c r="F764" s="434">
        <f t="shared" si="72"/>
        <v>20343.599999999999</v>
      </c>
      <c r="G764" s="30">
        <f t="shared" si="70"/>
        <v>1.8404891324506942</v>
      </c>
      <c r="H764" s="727">
        <v>100</v>
      </c>
      <c r="I764" s="34">
        <f t="shared" si="71"/>
        <v>1.8404891324506942</v>
      </c>
      <c r="J764" s="34"/>
      <c r="K764" s="378"/>
      <c r="L764" s="209" t="str">
        <f>'Programe Budget 2073-74'!Q820</f>
        <v>का</v>
      </c>
    </row>
    <row r="765" spans="1:12">
      <c r="A765" s="10"/>
      <c r="B765" s="8"/>
      <c r="C765" s="31">
        <f>'Programe Budget 2073-74'!C821</f>
        <v>24</v>
      </c>
      <c r="D765" s="400" t="str">
        <f>'Programe Budget 2073-74'!D821</f>
        <v>जिल्ला कृषि विकास कार्यालय, पर्सा</v>
      </c>
      <c r="E765" s="34">
        <f>'Programe Budget 2073-74'!K821</f>
        <v>20167</v>
      </c>
      <c r="F765" s="434">
        <f t="shared" si="72"/>
        <v>20167</v>
      </c>
      <c r="G765" s="30">
        <f t="shared" si="70"/>
        <v>1.8245120988484416</v>
      </c>
      <c r="H765" s="727">
        <v>80</v>
      </c>
      <c r="I765" s="34">
        <f t="shared" si="71"/>
        <v>1.4596096790787534</v>
      </c>
      <c r="J765" s="34"/>
      <c r="K765" s="378"/>
      <c r="L765" s="209" t="str">
        <f>'Programe Budget 2073-74'!Q821</f>
        <v>का</v>
      </c>
    </row>
    <row r="766" spans="1:12">
      <c r="A766" s="10"/>
      <c r="B766" s="8"/>
      <c r="C766" s="31">
        <f>'Programe Budget 2073-74'!C822</f>
        <v>25</v>
      </c>
      <c r="D766" s="400" t="str">
        <f>'Programe Budget 2073-74'!D822</f>
        <v xml:space="preserve">जिल्ला कृषि विकास कार्यालय, रौतहट </v>
      </c>
      <c r="E766" s="34">
        <f>'Programe Budget 2073-74'!K822</f>
        <v>13660</v>
      </c>
      <c r="F766" s="434">
        <f t="shared" si="72"/>
        <v>13660</v>
      </c>
      <c r="G766" s="30">
        <f t="shared" si="70"/>
        <v>1.2358226444324742</v>
      </c>
      <c r="H766" s="727">
        <v>92</v>
      </c>
      <c r="I766" s="34">
        <f t="shared" si="71"/>
        <v>1.1369568328778763</v>
      </c>
      <c r="J766" s="34"/>
      <c r="K766" s="378"/>
      <c r="L766" s="209" t="str">
        <f>'Programe Budget 2073-74'!Q822</f>
        <v>का</v>
      </c>
    </row>
    <row r="767" spans="1:12">
      <c r="A767" s="10"/>
      <c r="B767" s="8"/>
      <c r="C767" s="31">
        <f>'Programe Budget 2073-74'!C823</f>
        <v>26</v>
      </c>
      <c r="D767" s="400" t="str">
        <f>'Programe Budget 2073-74'!D823</f>
        <v>जिल्ला कृषि विकास कार्यालय, मकवानपुर</v>
      </c>
      <c r="E767" s="34">
        <f>'Programe Budget 2073-74'!K823</f>
        <v>19107</v>
      </c>
      <c r="F767" s="434">
        <f t="shared" si="72"/>
        <v>19107</v>
      </c>
      <c r="G767" s="30">
        <f t="shared" si="70"/>
        <v>1.7286137091633447</v>
      </c>
      <c r="H767" s="727">
        <v>95.7</v>
      </c>
      <c r="I767" s="34">
        <f t="shared" si="71"/>
        <v>1.654283319669321</v>
      </c>
      <c r="J767" s="34"/>
      <c r="K767" s="378"/>
      <c r="L767" s="209" t="str">
        <f>'Programe Budget 2073-74'!Q823</f>
        <v>का</v>
      </c>
    </row>
    <row r="768" spans="1:12">
      <c r="A768" s="10"/>
      <c r="B768" s="8"/>
      <c r="C768" s="31">
        <f>'Programe Budget 2073-74'!C824</f>
        <v>27</v>
      </c>
      <c r="D768" s="400" t="str">
        <f>'Programe Budget 2073-74'!D824</f>
        <v>जिल्ला कृषि विकास कार्यालय, चितवन</v>
      </c>
      <c r="E768" s="34">
        <f>'Programe Budget 2073-74'!K824</f>
        <v>21138</v>
      </c>
      <c r="F768" s="434">
        <f t="shared" si="72"/>
        <v>21138</v>
      </c>
      <c r="G768" s="30">
        <f t="shared" si="70"/>
        <v>1.9123586426071482</v>
      </c>
      <c r="H768" s="727">
        <v>92.5</v>
      </c>
      <c r="I768" s="34">
        <f t="shared" si="71"/>
        <v>1.7689317444116119</v>
      </c>
      <c r="J768" s="34"/>
      <c r="K768" s="378"/>
      <c r="L768" s="209" t="str">
        <f>'Programe Budget 2073-74'!Q824</f>
        <v>का</v>
      </c>
    </row>
    <row r="769" spans="1:12">
      <c r="A769" s="10"/>
      <c r="B769" s="8"/>
      <c r="C769" s="31">
        <f>'Programe Budget 2073-74'!C825</f>
        <v>28</v>
      </c>
      <c r="D769" s="400" t="str">
        <f>'Programe Budget 2073-74'!D825</f>
        <v>जिल्ला कृषि विकास कार्यालय, रसुवा</v>
      </c>
      <c r="E769" s="34">
        <f>'Programe Budget 2073-74'!K825</f>
        <v>12084</v>
      </c>
      <c r="F769" s="434">
        <f t="shared" si="72"/>
        <v>12084</v>
      </c>
      <c r="G769" s="30">
        <f t="shared" si="70"/>
        <v>1.0932416424101039</v>
      </c>
      <c r="H769" s="727">
        <v>93</v>
      </c>
      <c r="I769" s="34">
        <f t="shared" si="71"/>
        <v>1.0167147274413966</v>
      </c>
      <c r="J769" s="34"/>
      <c r="K769" s="378"/>
      <c r="L769" s="209" t="str">
        <f>'Programe Budget 2073-74'!Q825</f>
        <v>का</v>
      </c>
    </row>
    <row r="770" spans="1:12">
      <c r="A770" s="10"/>
      <c r="B770" s="8"/>
      <c r="C770" s="31">
        <f>'Programe Budget 2073-74'!C826</f>
        <v>29</v>
      </c>
      <c r="D770" s="400" t="str">
        <f>'Programe Budget 2073-74'!D826</f>
        <v>जिल्ला कृषि विकास कार्यालय, धादिङ्ग</v>
      </c>
      <c r="E770" s="34">
        <f>'Programe Budget 2073-74'!K826</f>
        <v>16526</v>
      </c>
      <c r="F770" s="434">
        <f t="shared" si="72"/>
        <v>16526</v>
      </c>
      <c r="G770" s="30">
        <f t="shared" si="70"/>
        <v>1.4951101772980286</v>
      </c>
      <c r="H770" s="727">
        <v>85.8</v>
      </c>
      <c r="I770" s="34">
        <f t="shared" si="71"/>
        <v>1.2828045321217083</v>
      </c>
      <c r="J770" s="34"/>
      <c r="K770" s="378"/>
      <c r="L770" s="209" t="str">
        <f>'Programe Budget 2073-74'!Q826</f>
        <v>का</v>
      </c>
    </row>
    <row r="771" spans="1:12">
      <c r="A771" s="10"/>
      <c r="B771" s="8"/>
      <c r="C771" s="31">
        <f>'Programe Budget 2073-74'!C827</f>
        <v>30</v>
      </c>
      <c r="D771" s="400" t="str">
        <f>'Programe Budget 2073-74'!D827</f>
        <v>जिल्ला कृषि विकास कार्यालय, नुवाकोट</v>
      </c>
      <c r="E771" s="34">
        <f>'Programe Budget 2073-74'!K827</f>
        <v>21206</v>
      </c>
      <c r="F771" s="434">
        <f t="shared" si="72"/>
        <v>21206</v>
      </c>
      <c r="G771" s="30">
        <f t="shared" si="70"/>
        <v>1.9185106147756259</v>
      </c>
      <c r="H771" s="727">
        <v>100</v>
      </c>
      <c r="I771" s="34">
        <f t="shared" si="71"/>
        <v>1.9185106147756259</v>
      </c>
      <c r="J771" s="34"/>
      <c r="K771" s="378"/>
      <c r="L771" s="209" t="str">
        <f>'Programe Budget 2073-74'!Q827</f>
        <v>का</v>
      </c>
    </row>
    <row r="772" spans="1:12">
      <c r="A772" s="10"/>
      <c r="B772" s="8"/>
      <c r="C772" s="31">
        <f>'Programe Budget 2073-74'!C828</f>
        <v>31</v>
      </c>
      <c r="D772" s="400" t="str">
        <f>'Programe Budget 2073-74'!D828</f>
        <v>जिल्ला कृषि विकास कार्यालय, सिन्धुपाल्चोक</v>
      </c>
      <c r="E772" s="34">
        <f>'Programe Budget 2073-74'!K828</f>
        <v>13592</v>
      </c>
      <c r="F772" s="434">
        <f t="shared" si="72"/>
        <v>13592</v>
      </c>
      <c r="G772" s="30">
        <f t="shared" si="70"/>
        <v>1.2296706722639965</v>
      </c>
      <c r="H772" s="727">
        <v>100</v>
      </c>
      <c r="I772" s="34">
        <f t="shared" si="71"/>
        <v>1.2296706722639965</v>
      </c>
      <c r="J772" s="34"/>
      <c r="K772" s="378"/>
      <c r="L772" s="209" t="str">
        <f>'Programe Budget 2073-74'!Q828</f>
        <v>का</v>
      </c>
    </row>
    <row r="773" spans="1:12">
      <c r="A773" s="10"/>
      <c r="B773" s="8"/>
      <c r="C773" s="31">
        <f>'Programe Budget 2073-74'!C829</f>
        <v>32</v>
      </c>
      <c r="D773" s="400" t="str">
        <f>'Programe Budget 2073-74'!D829</f>
        <v>जिल्ला कृषि विकास कार्यालय, काभ्रेपलाञ्चोक</v>
      </c>
      <c r="E773" s="34">
        <f>'Programe Budget 2073-74'!K829</f>
        <v>17203</v>
      </c>
      <c r="F773" s="434">
        <f t="shared" si="72"/>
        <v>17203</v>
      </c>
      <c r="G773" s="30">
        <f t="shared" si="70"/>
        <v>1.5563584884459631</v>
      </c>
      <c r="H773" s="727">
        <v>96</v>
      </c>
      <c r="I773" s="34">
        <f t="shared" si="71"/>
        <v>1.4941041489081246</v>
      </c>
      <c r="J773" s="34"/>
      <c r="K773" s="378"/>
      <c r="L773" s="209" t="str">
        <f>'Programe Budget 2073-74'!Q829</f>
        <v>का</v>
      </c>
    </row>
    <row r="774" spans="1:12">
      <c r="A774" s="10"/>
      <c r="B774" s="8"/>
      <c r="C774" s="31">
        <f>'Programe Budget 2073-74'!C830</f>
        <v>33</v>
      </c>
      <c r="D774" s="400" t="str">
        <f>'Programe Budget 2073-74'!D830</f>
        <v>जिल्ला कृषि विकास कार्यालय, काठमाण्डौं</v>
      </c>
      <c r="E774" s="34">
        <f>'Programe Budget 2073-74'!K830</f>
        <v>12921</v>
      </c>
      <c r="F774" s="434">
        <f t="shared" si="72"/>
        <v>12921</v>
      </c>
      <c r="G774" s="30">
        <f t="shared" si="70"/>
        <v>1.1689651821897513</v>
      </c>
      <c r="H774" s="727">
        <v>90</v>
      </c>
      <c r="I774" s="34">
        <f t="shared" si="71"/>
        <v>1.0520686639707761</v>
      </c>
      <c r="J774" s="34"/>
      <c r="K774" s="378"/>
      <c r="L774" s="209" t="str">
        <f>'Programe Budget 2073-74'!Q830</f>
        <v>का</v>
      </c>
    </row>
    <row r="775" spans="1:12">
      <c r="A775" s="10"/>
      <c r="B775" s="8"/>
      <c r="C775" s="31">
        <f>'Programe Budget 2073-74'!C831</f>
        <v>34</v>
      </c>
      <c r="D775" s="400" t="str">
        <f>'Programe Budget 2073-74'!D831</f>
        <v>जिल्ला कृषि विकास कार्यालय, ललितपुर</v>
      </c>
      <c r="E775" s="34">
        <f>'Programe Budget 2073-74'!K831</f>
        <v>13746</v>
      </c>
      <c r="F775" s="434">
        <f t="shared" si="72"/>
        <v>13746</v>
      </c>
      <c r="G775" s="30">
        <f t="shared" si="70"/>
        <v>1.2436030798220201</v>
      </c>
      <c r="H775" s="727">
        <v>100</v>
      </c>
      <c r="I775" s="34">
        <f t="shared" si="71"/>
        <v>1.2436030798220201</v>
      </c>
      <c r="J775" s="34"/>
      <c r="K775" s="378"/>
      <c r="L775" s="209" t="str">
        <f>'Programe Budget 2073-74'!Q831</f>
        <v>का</v>
      </c>
    </row>
    <row r="776" spans="1:12">
      <c r="A776" s="10"/>
      <c r="B776" s="8"/>
      <c r="C776" s="31">
        <f>'Programe Budget 2073-74'!C832</f>
        <v>35</v>
      </c>
      <c r="D776" s="400" t="str">
        <f>'Programe Budget 2073-74'!D832</f>
        <v>जिल्ला कृषि विकास कार्यालय, भक्तपुर</v>
      </c>
      <c r="E776" s="34">
        <f>'Programe Budget 2073-74'!K832</f>
        <v>10612</v>
      </c>
      <c r="F776" s="434">
        <f t="shared" si="72"/>
        <v>10612</v>
      </c>
      <c r="G776" s="30">
        <f t="shared" si="70"/>
        <v>0.96006953899834691</v>
      </c>
      <c r="H776" s="727">
        <v>54</v>
      </c>
      <c r="I776" s="34">
        <f t="shared" si="71"/>
        <v>0.51843755105910727</v>
      </c>
      <c r="J776" s="34"/>
      <c r="K776" s="378"/>
      <c r="L776" s="209" t="str">
        <f>'Programe Budget 2073-74'!Q832</f>
        <v>का</v>
      </c>
    </row>
    <row r="777" spans="1:12">
      <c r="A777" s="10"/>
      <c r="B777" s="8"/>
      <c r="C777" s="31">
        <f>'Programe Budget 2073-74'!C833</f>
        <v>36</v>
      </c>
      <c r="D777" s="400" t="str">
        <f>'Programe Budget 2073-74'!D833</f>
        <v>जिल्ला कृषि विकास कार्यालय, कास्की</v>
      </c>
      <c r="E777" s="34">
        <f>'Programe Budget 2073-74'!K833</f>
        <v>16447</v>
      </c>
      <c r="F777" s="434">
        <f t="shared" si="72"/>
        <v>16447</v>
      </c>
      <c r="G777" s="30">
        <f t="shared" si="70"/>
        <v>1.4879630331611204</v>
      </c>
      <c r="H777" s="727">
        <v>95</v>
      </c>
      <c r="I777" s="34">
        <f t="shared" si="71"/>
        <v>1.4135648815030644</v>
      </c>
      <c r="J777" s="34"/>
      <c r="K777" s="378"/>
      <c r="L777" s="209" t="str">
        <f>'Programe Budget 2073-74'!Q833</f>
        <v>प</v>
      </c>
    </row>
    <row r="778" spans="1:12">
      <c r="A778" s="10"/>
      <c r="B778" s="8"/>
      <c r="C778" s="31">
        <f>'Programe Budget 2073-74'!C834</f>
        <v>37</v>
      </c>
      <c r="D778" s="400" t="str">
        <f>'Programe Budget 2073-74'!D834</f>
        <v>जिल्ला कृषि विकास कार्यालय, लमजुङ्ग</v>
      </c>
      <c r="E778" s="34">
        <f>'Programe Budget 2073-74'!K834</f>
        <v>16356.2</v>
      </c>
      <c r="F778" s="434">
        <f t="shared" si="72"/>
        <v>16356.2</v>
      </c>
      <c r="G778" s="30">
        <f t="shared" si="70"/>
        <v>1.4797483409126237</v>
      </c>
      <c r="H778" s="727">
        <v>95</v>
      </c>
      <c r="I778" s="34">
        <f t="shared" si="71"/>
        <v>1.4057609238669926</v>
      </c>
      <c r="J778" s="34"/>
      <c r="K778" s="378"/>
      <c r="L778" s="209" t="str">
        <f>'Programe Budget 2073-74'!Q834</f>
        <v>प</v>
      </c>
    </row>
    <row r="779" spans="1:12">
      <c r="A779" s="10"/>
      <c r="B779" s="8"/>
      <c r="C779" s="31">
        <f>'Programe Budget 2073-74'!C835</f>
        <v>38</v>
      </c>
      <c r="D779" s="400" t="str">
        <f>'Programe Budget 2073-74'!D835</f>
        <v>जिल्ला कृषि विकास कार्यालय, मनाङ्ग</v>
      </c>
      <c r="E779" s="34">
        <f>'Programe Budget 2073-74'!K835</f>
        <v>11639.2</v>
      </c>
      <c r="F779" s="434">
        <f t="shared" si="72"/>
        <v>11639.2</v>
      </c>
      <c r="G779" s="30">
        <f t="shared" si="70"/>
        <v>1.0530005068139427</v>
      </c>
      <c r="H779" s="727">
        <v>99.4</v>
      </c>
      <c r="I779" s="34">
        <f t="shared" si="71"/>
        <v>1.0466825037730592</v>
      </c>
      <c r="J779" s="34"/>
      <c r="K779" s="378"/>
      <c r="L779" s="209" t="str">
        <f>'Programe Budget 2073-74'!Q835</f>
        <v>प</v>
      </c>
    </row>
    <row r="780" spans="1:12">
      <c r="A780" s="10"/>
      <c r="B780" s="8"/>
      <c r="C780" s="31">
        <f>'Programe Budget 2073-74'!C836</f>
        <v>39</v>
      </c>
      <c r="D780" s="400" t="str">
        <f>'Programe Budget 2073-74'!D836</f>
        <v>जिल्ला कृषि विकास कार्यालय, गोरखा</v>
      </c>
      <c r="E780" s="34">
        <f>'Programe Budget 2073-74'!K836</f>
        <v>16461.3</v>
      </c>
      <c r="F780" s="434">
        <f t="shared" si="72"/>
        <v>16461.3</v>
      </c>
      <c r="G780" s="30">
        <f t="shared" si="70"/>
        <v>1.4892567567200798</v>
      </c>
      <c r="H780" s="727">
        <v>90</v>
      </c>
      <c r="I780" s="34">
        <f t="shared" si="71"/>
        <v>1.3403310810480717</v>
      </c>
      <c r="J780" s="34"/>
      <c r="K780" s="378"/>
      <c r="L780" s="209" t="str">
        <f>'Programe Budget 2073-74'!Q836</f>
        <v>प</v>
      </c>
    </row>
    <row r="781" spans="1:12">
      <c r="A781" s="10"/>
      <c r="B781" s="8"/>
      <c r="C781" s="31">
        <f>'Programe Budget 2073-74'!C837</f>
        <v>40</v>
      </c>
      <c r="D781" s="400" t="str">
        <f>'Programe Budget 2073-74'!D837</f>
        <v>जिल्ला कृषि विकास कार्यालय, तनहुँ</v>
      </c>
      <c r="E781" s="34">
        <f>'Programe Budget 2073-74'!K837</f>
        <v>21834.5</v>
      </c>
      <c r="F781" s="434">
        <f t="shared" si="72"/>
        <v>21834.5</v>
      </c>
      <c r="G781" s="30">
        <f t="shared" si="70"/>
        <v>1.9753711222445725</v>
      </c>
      <c r="H781" s="727">
        <v>100</v>
      </c>
      <c r="I781" s="34">
        <f t="shared" si="71"/>
        <v>1.9753711222445725</v>
      </c>
      <c r="J781" s="34"/>
      <c r="K781" s="378"/>
      <c r="L781" s="209" t="str">
        <f>'Programe Budget 2073-74'!Q837</f>
        <v>प</v>
      </c>
    </row>
    <row r="782" spans="1:12">
      <c r="A782" s="10"/>
      <c r="B782" s="8"/>
      <c r="C782" s="31">
        <f>'Programe Budget 2073-74'!C838</f>
        <v>41</v>
      </c>
      <c r="D782" s="400" t="str">
        <f>'Programe Budget 2073-74'!D838</f>
        <v>जिल्ला कृषि विकास कार्यालय, स्याङ्गजा</v>
      </c>
      <c r="E782" s="34">
        <f>'Programe Budget 2073-74'!K838</f>
        <v>15761</v>
      </c>
      <c r="F782" s="434">
        <f t="shared" si="72"/>
        <v>15761</v>
      </c>
      <c r="G782" s="30">
        <f t="shared" si="70"/>
        <v>1.4259004904026522</v>
      </c>
      <c r="H782" s="727">
        <v>100</v>
      </c>
      <c r="I782" s="34">
        <f t="shared" si="71"/>
        <v>1.4259004904026522</v>
      </c>
      <c r="J782" s="34"/>
      <c r="K782" s="378"/>
      <c r="L782" s="209" t="str">
        <f>'Programe Budget 2073-74'!Q838</f>
        <v>प</v>
      </c>
    </row>
    <row r="783" spans="1:12">
      <c r="A783" s="10"/>
      <c r="B783" s="8"/>
      <c r="C783" s="31">
        <f>'Programe Budget 2073-74'!C839</f>
        <v>42</v>
      </c>
      <c r="D783" s="400" t="str">
        <f>'Programe Budget 2073-74'!D839</f>
        <v>जिल्ला कृषि विकास कार्यालय, गुल्मी</v>
      </c>
      <c r="E783" s="34">
        <f>'Programe Budget 2073-74'!K839</f>
        <v>14239.5</v>
      </c>
      <c r="F783" s="434">
        <f t="shared" si="72"/>
        <v>14239.5</v>
      </c>
      <c r="G783" s="30">
        <f t="shared" si="70"/>
        <v>1.2882501131329589</v>
      </c>
      <c r="H783" s="727">
        <v>83</v>
      </c>
      <c r="I783" s="34">
        <f t="shared" si="71"/>
        <v>1.0692475939003558</v>
      </c>
      <c r="J783" s="34"/>
      <c r="K783" s="378"/>
      <c r="L783" s="209" t="str">
        <f>'Programe Budget 2073-74'!Q839</f>
        <v>प</v>
      </c>
    </row>
    <row r="784" spans="1:12">
      <c r="A784" s="10"/>
      <c r="B784" s="8"/>
      <c r="C784" s="31">
        <f>'Programe Budget 2073-74'!C840</f>
        <v>43</v>
      </c>
      <c r="D784" s="400" t="str">
        <f>'Programe Budget 2073-74'!D840</f>
        <v>जिल्ला कृषि विकास कार्यालय, रुपन्देही</v>
      </c>
      <c r="E784" s="34">
        <f>'Programe Budget 2073-74'!K840</f>
        <v>18182.599999999999</v>
      </c>
      <c r="F784" s="434">
        <f t="shared" si="72"/>
        <v>18182.599999999999</v>
      </c>
      <c r="G784" s="30">
        <f t="shared" si="70"/>
        <v>1.6449830757436241</v>
      </c>
      <c r="H784" s="727">
        <v>93</v>
      </c>
      <c r="I784" s="34">
        <f t="shared" si="71"/>
        <v>1.5298342604415707</v>
      </c>
      <c r="J784" s="34"/>
      <c r="K784" s="378"/>
      <c r="L784" s="209" t="str">
        <f>'Programe Budget 2073-74'!Q840</f>
        <v>प</v>
      </c>
    </row>
    <row r="785" spans="1:12">
      <c r="A785" s="10"/>
      <c r="B785" s="8"/>
      <c r="C785" s="31">
        <f>'Programe Budget 2073-74'!C841</f>
        <v>44</v>
      </c>
      <c r="D785" s="400" t="str">
        <f>'Programe Budget 2073-74'!D841</f>
        <v>जिल्ला कृषि विकास कार्यालय, नवलपरासी</v>
      </c>
      <c r="E785" s="34">
        <f>'Programe Budget 2073-74'!K841</f>
        <v>18679.3</v>
      </c>
      <c r="F785" s="434">
        <f t="shared" si="72"/>
        <v>18679.3</v>
      </c>
      <c r="G785" s="30">
        <f t="shared" si="70"/>
        <v>1.6899196136271974</v>
      </c>
      <c r="H785" s="727">
        <v>100</v>
      </c>
      <c r="I785" s="34">
        <f t="shared" si="71"/>
        <v>1.6899196136271974</v>
      </c>
      <c r="J785" s="34"/>
      <c r="K785" s="378"/>
      <c r="L785" s="209" t="str">
        <f>'Programe Budget 2073-74'!Q841</f>
        <v>प</v>
      </c>
    </row>
    <row r="786" spans="1:12">
      <c r="A786" s="10"/>
      <c r="B786" s="8"/>
      <c r="C786" s="31">
        <f>'Programe Budget 2073-74'!C842</f>
        <v>45</v>
      </c>
      <c r="D786" s="400" t="str">
        <f>'Programe Budget 2073-74'!D842</f>
        <v>जिल्ला कृषि विकास कार्यालय, पाल्पा</v>
      </c>
      <c r="E786" s="34">
        <f>'Programe Budget 2073-74'!K842</f>
        <v>14262</v>
      </c>
      <c r="F786" s="434">
        <f t="shared" si="72"/>
        <v>14262</v>
      </c>
      <c r="G786" s="30">
        <f t="shared" si="70"/>
        <v>1.2902856921592936</v>
      </c>
      <c r="H786" s="727">
        <v>95</v>
      </c>
      <c r="I786" s="34">
        <f t="shared" si="71"/>
        <v>1.2257714075513289</v>
      </c>
      <c r="J786" s="34"/>
      <c r="K786" s="378"/>
      <c r="L786" s="209" t="str">
        <f>'Programe Budget 2073-74'!Q842</f>
        <v>प</v>
      </c>
    </row>
    <row r="787" spans="1:12">
      <c r="A787" s="10"/>
      <c r="B787" s="8"/>
      <c r="C787" s="31">
        <f>'Programe Budget 2073-74'!C843</f>
        <v>46</v>
      </c>
      <c r="D787" s="400" t="str">
        <f>'Programe Budget 2073-74'!D843</f>
        <v xml:space="preserve">जिल्ला कृषि विकास कार्यालय, कपिलबस्तु </v>
      </c>
      <c r="E787" s="34">
        <f>'Programe Budget 2073-74'!K843</f>
        <v>13146</v>
      </c>
      <c r="F787" s="434">
        <f t="shared" si="72"/>
        <v>13146</v>
      </c>
      <c r="G787" s="30">
        <f t="shared" si="70"/>
        <v>1.1893209724530971</v>
      </c>
      <c r="H787" s="727">
        <v>96</v>
      </c>
      <c r="I787" s="34">
        <f t="shared" si="71"/>
        <v>1.1417481335549733</v>
      </c>
      <c r="J787" s="34"/>
      <c r="K787" s="378"/>
      <c r="L787" s="209" t="str">
        <f>'Programe Budget 2073-74'!Q843</f>
        <v>प</v>
      </c>
    </row>
    <row r="788" spans="1:12">
      <c r="A788" s="10"/>
      <c r="B788" s="8"/>
      <c r="C788" s="31">
        <f>'Programe Budget 2073-74'!C844</f>
        <v>47</v>
      </c>
      <c r="D788" s="400" t="str">
        <f>'Programe Budget 2073-74'!D844</f>
        <v xml:space="preserve">जिल्ला कृषि विकास कार्यालय, अर्घाखाँची </v>
      </c>
      <c r="E788" s="34">
        <f>'Programe Budget 2073-74'!K844</f>
        <v>9613</v>
      </c>
      <c r="F788" s="434">
        <f t="shared" si="72"/>
        <v>9613</v>
      </c>
      <c r="G788" s="30">
        <f t="shared" si="70"/>
        <v>0.86968983022909052</v>
      </c>
      <c r="H788" s="727">
        <v>99</v>
      </c>
      <c r="I788" s="34">
        <f t="shared" si="71"/>
        <v>0.86099293192679971</v>
      </c>
      <c r="J788" s="34"/>
      <c r="K788" s="378"/>
      <c r="L788" s="209" t="str">
        <f>'Programe Budget 2073-74'!Q844</f>
        <v>प</v>
      </c>
    </row>
    <row r="789" spans="1:12">
      <c r="A789" s="10"/>
      <c r="B789" s="8"/>
      <c r="C789" s="31">
        <f>'Programe Budget 2073-74'!C845</f>
        <v>48</v>
      </c>
      <c r="D789" s="400" t="str">
        <f>'Programe Budget 2073-74'!D845</f>
        <v>जिल्ला कृषि विकास कार्यालय, मुस्ताङ्ग</v>
      </c>
      <c r="E789" s="34">
        <f>'Programe Budget 2073-74'!K845</f>
        <v>10869.1</v>
      </c>
      <c r="F789" s="434">
        <f t="shared" si="72"/>
        <v>10869.1</v>
      </c>
      <c r="G789" s="30">
        <f t="shared" si="70"/>
        <v>0.98332942200593032</v>
      </c>
      <c r="H789" s="727">
        <v>82</v>
      </c>
      <c r="I789" s="34">
        <f t="shared" si="71"/>
        <v>0.80633012604486287</v>
      </c>
      <c r="J789" s="34"/>
      <c r="K789" s="378"/>
      <c r="L789" s="209" t="str">
        <f>'Programe Budget 2073-74'!Q845</f>
        <v>प</v>
      </c>
    </row>
    <row r="790" spans="1:12">
      <c r="A790" s="10"/>
      <c r="B790" s="8"/>
      <c r="C790" s="31">
        <f>'Programe Budget 2073-74'!C846</f>
        <v>49</v>
      </c>
      <c r="D790" s="400" t="str">
        <f>'Programe Budget 2073-74'!D846</f>
        <v>जिल्ला कृषि विकास कार्यालय, म्याग्दी</v>
      </c>
      <c r="E790" s="34">
        <f>'Programe Budget 2073-74'!K846</f>
        <v>14021.6</v>
      </c>
      <c r="F790" s="434">
        <f t="shared" si="72"/>
        <v>14021.6</v>
      </c>
      <c r="G790" s="30">
        <f t="shared" si="70"/>
        <v>1.2685366611401452</v>
      </c>
      <c r="H790" s="727">
        <v>100</v>
      </c>
      <c r="I790" s="34">
        <f t="shared" si="71"/>
        <v>1.2685366611401452</v>
      </c>
      <c r="J790" s="34"/>
      <c r="K790" s="378"/>
      <c r="L790" s="209" t="str">
        <f>'Programe Budget 2073-74'!Q846</f>
        <v>प</v>
      </c>
    </row>
    <row r="791" spans="1:12">
      <c r="A791" s="10"/>
      <c r="B791" s="8"/>
      <c r="C791" s="31">
        <f>'Programe Budget 2073-74'!C847</f>
        <v>50</v>
      </c>
      <c r="D791" s="400" t="str">
        <f>'Programe Budget 2073-74'!D847</f>
        <v>जिल्ला कृषि विकास कार्यालय, पर्वत</v>
      </c>
      <c r="E791" s="34">
        <f>'Programe Budget 2073-74'!K847</f>
        <v>16952.099999999999</v>
      </c>
      <c r="F791" s="434">
        <f t="shared" si="72"/>
        <v>16952.099999999999</v>
      </c>
      <c r="G791" s="30">
        <f t="shared" si="70"/>
        <v>1.5336595205478585</v>
      </c>
      <c r="H791" s="727">
        <v>85</v>
      </c>
      <c r="I791" s="34">
        <f t="shared" si="71"/>
        <v>1.3036105924656798</v>
      </c>
      <c r="J791" s="34"/>
      <c r="K791" s="378"/>
      <c r="L791" s="209" t="str">
        <f>'Programe Budget 2073-74'!Q847</f>
        <v>प</v>
      </c>
    </row>
    <row r="792" spans="1:12">
      <c r="A792" s="10"/>
      <c r="B792" s="8"/>
      <c r="C792" s="109">
        <f>'Programe Budget 2073-74'!C848</f>
        <v>51</v>
      </c>
      <c r="D792" s="403" t="str">
        <f>'Programe Budget 2073-74'!D848</f>
        <v>जिल्ला कृषि विकास कार्यालय, बागलुङ्ग</v>
      </c>
      <c r="E792" s="34">
        <f>'Programe Budget 2073-74'!K848</f>
        <v>15568</v>
      </c>
      <c r="F792" s="434">
        <f t="shared" si="72"/>
        <v>15568</v>
      </c>
      <c r="G792" s="90">
        <f t="shared" si="70"/>
        <v>1.4084397458656486</v>
      </c>
      <c r="H792" s="727">
        <v>95.2</v>
      </c>
      <c r="I792" s="34">
        <f t="shared" si="71"/>
        <v>1.3408346380640976</v>
      </c>
      <c r="J792" s="88"/>
      <c r="K792" s="379"/>
      <c r="L792" s="209" t="str">
        <f>'Programe Budget 2073-74'!Q848</f>
        <v>प</v>
      </c>
    </row>
    <row r="793" spans="1:12">
      <c r="A793" s="9"/>
      <c r="B793" s="9"/>
      <c r="C793" s="33">
        <f>'Programe Budget 2073-74'!C849</f>
        <v>52</v>
      </c>
      <c r="D793" s="404" t="str">
        <f>'Programe Budget 2073-74'!D849</f>
        <v>जिल्ला कृषि विकास कार्यालय, रुकुम</v>
      </c>
      <c r="E793" s="34">
        <f>'Programe Budget 2073-74'!K849</f>
        <v>10982</v>
      </c>
      <c r="F793" s="434">
        <f t="shared" si="72"/>
        <v>10982</v>
      </c>
      <c r="G793" s="34">
        <f>SUM(F793/$F$817*100)</f>
        <v>0.99354350520918255</v>
      </c>
      <c r="H793" s="727">
        <v>90</v>
      </c>
      <c r="I793" s="34">
        <f t="shared" si="71"/>
        <v>0.89418915468826432</v>
      </c>
      <c r="J793" s="34"/>
      <c r="K793" s="218"/>
      <c r="L793" s="260" t="str">
        <f>'Programe Budget 2073-74'!Q849</f>
        <v>सु</v>
      </c>
    </row>
    <row r="794" spans="1:12">
      <c r="A794" s="9"/>
      <c r="B794" s="9"/>
      <c r="C794" s="33">
        <f>'Programe Budget 2073-74'!C850</f>
        <v>53</v>
      </c>
      <c r="D794" s="404" t="str">
        <f>'Programe Budget 2073-74'!D850</f>
        <v>जिल्ला कृषि विकास कार्यालय, रोल्पा</v>
      </c>
      <c r="E794" s="34">
        <f>'Programe Budget 2073-74'!K850</f>
        <v>11345</v>
      </c>
      <c r="F794" s="434">
        <f t="shared" si="72"/>
        <v>11345</v>
      </c>
      <c r="G794" s="34">
        <f t="shared" si="70"/>
        <v>1.0263841801673808</v>
      </c>
      <c r="H794" s="727">
        <v>98</v>
      </c>
      <c r="I794" s="34">
        <f t="shared" si="71"/>
        <v>1.0058564965640331</v>
      </c>
      <c r="J794" s="34"/>
      <c r="K794" s="218"/>
      <c r="L794" s="260" t="str">
        <f>'Programe Budget 2073-74'!Q850</f>
        <v>सु</v>
      </c>
    </row>
    <row r="795" spans="1:12">
      <c r="A795" s="9"/>
      <c r="B795" s="9"/>
      <c r="C795" s="33">
        <f>'Programe Budget 2073-74'!C851</f>
        <v>54</v>
      </c>
      <c r="D795" s="404" t="str">
        <f>'Programe Budget 2073-74'!D851</f>
        <v>जिल्ला कृषि विकास कार्यालय, दाङ्ग</v>
      </c>
      <c r="E795" s="34">
        <f>'Programe Budget 2073-74'!K851</f>
        <v>11304</v>
      </c>
      <c r="F795" s="434">
        <f t="shared" si="72"/>
        <v>11304</v>
      </c>
      <c r="G795" s="34">
        <f t="shared" si="70"/>
        <v>1.0226749028305044</v>
      </c>
      <c r="H795" s="727">
        <v>84</v>
      </c>
      <c r="I795" s="34">
        <f t="shared" si="71"/>
        <v>0.8590469183776237</v>
      </c>
      <c r="J795" s="34"/>
      <c r="K795" s="218"/>
      <c r="L795" s="260" t="str">
        <f>'Programe Budget 2073-74'!Q851</f>
        <v>सु</v>
      </c>
    </row>
    <row r="796" spans="1:12">
      <c r="A796" s="9"/>
      <c r="B796" s="9"/>
      <c r="C796" s="33">
        <f>'Programe Budget 2073-74'!C852</f>
        <v>55</v>
      </c>
      <c r="D796" s="404" t="str">
        <f>'Programe Budget 2073-74'!D852</f>
        <v>जिल्ला कृषि विकास कार्यालय, सल्यान</v>
      </c>
      <c r="E796" s="34">
        <f>'Programe Budget 2073-74'!K852</f>
        <v>14109</v>
      </c>
      <c r="F796" s="434">
        <f t="shared" si="72"/>
        <v>14109</v>
      </c>
      <c r="G796" s="34">
        <f t="shared" si="70"/>
        <v>1.2764437547802183</v>
      </c>
      <c r="H796" s="727">
        <v>100</v>
      </c>
      <c r="I796" s="34">
        <f t="shared" si="71"/>
        <v>1.2764437547802183</v>
      </c>
      <c r="J796" s="34"/>
      <c r="K796" s="218"/>
      <c r="L796" s="260" t="str">
        <f>'Programe Budget 2073-74'!Q852</f>
        <v>सु</v>
      </c>
    </row>
    <row r="797" spans="1:12">
      <c r="A797" s="9"/>
      <c r="B797" s="9"/>
      <c r="C797" s="33">
        <f>'Programe Budget 2073-74'!C853</f>
        <v>56</v>
      </c>
      <c r="D797" s="404" t="str">
        <f>'Programe Budget 2073-74'!D853</f>
        <v>जिल्ला कृषि विकास कार्यालय, प्यूठान</v>
      </c>
      <c r="E797" s="34">
        <f>'Programe Budget 2073-74'!K853</f>
        <v>15259</v>
      </c>
      <c r="F797" s="434">
        <f t="shared" si="72"/>
        <v>15259</v>
      </c>
      <c r="G797" s="34">
        <f t="shared" si="70"/>
        <v>1.3804844605706534</v>
      </c>
      <c r="H797" s="727">
        <v>100</v>
      </c>
      <c r="I797" s="34">
        <f t="shared" si="71"/>
        <v>1.3804844605706534</v>
      </c>
      <c r="J797" s="34"/>
      <c r="K797" s="218"/>
      <c r="L797" s="260" t="str">
        <f>'Programe Budget 2073-74'!Q853</f>
        <v>सु</v>
      </c>
    </row>
    <row r="798" spans="1:12">
      <c r="A798" s="9"/>
      <c r="B798" s="9"/>
      <c r="C798" s="33">
        <f>'Programe Budget 2073-74'!C854</f>
        <v>57</v>
      </c>
      <c r="D798" s="404" t="str">
        <f>'Programe Budget 2073-74'!D854</f>
        <v>जिल्ला कृषि विकास कार्यालय, बाँके</v>
      </c>
      <c r="E798" s="34">
        <f>'Programe Budget 2073-74'!K854</f>
        <v>15601</v>
      </c>
      <c r="F798" s="434">
        <f t="shared" si="72"/>
        <v>15601</v>
      </c>
      <c r="G798" s="34">
        <f t="shared" si="70"/>
        <v>1.4114252617709395</v>
      </c>
      <c r="H798" s="727">
        <v>100</v>
      </c>
      <c r="I798" s="34">
        <f t="shared" si="71"/>
        <v>1.4114252617709395</v>
      </c>
      <c r="J798" s="34"/>
      <c r="K798" s="218"/>
      <c r="L798" s="260" t="str">
        <f>'Programe Budget 2073-74'!Q854</f>
        <v>सु</v>
      </c>
    </row>
    <row r="799" spans="1:12">
      <c r="A799" s="9"/>
      <c r="B799" s="9"/>
      <c r="C799" s="33">
        <f>'Programe Budget 2073-74'!C855</f>
        <v>58</v>
      </c>
      <c r="D799" s="404" t="str">
        <f>'Programe Budget 2073-74'!D855</f>
        <v>जिल्ला कृषि विकास कार्यालय, बर्दिया</v>
      </c>
      <c r="E799" s="34">
        <f>'Programe Budget 2073-74'!K855</f>
        <v>14622</v>
      </c>
      <c r="F799" s="434">
        <f t="shared" si="72"/>
        <v>14622</v>
      </c>
      <c r="G799" s="34">
        <f t="shared" si="70"/>
        <v>1.3228549565806471</v>
      </c>
      <c r="H799" s="727">
        <v>79</v>
      </c>
      <c r="I799" s="34">
        <f t="shared" si="71"/>
        <v>1.0450554156987113</v>
      </c>
      <c r="J799" s="34"/>
      <c r="K799" s="218"/>
      <c r="L799" s="260" t="str">
        <f>'Programe Budget 2073-74'!Q855</f>
        <v>सु</v>
      </c>
    </row>
    <row r="800" spans="1:12">
      <c r="A800" s="9"/>
      <c r="B800" s="9"/>
      <c r="C800" s="33">
        <f>'Programe Budget 2073-74'!C856</f>
        <v>59</v>
      </c>
      <c r="D800" s="404" t="str">
        <f>'Programe Budget 2073-74'!D856</f>
        <v>जिल्ला कृषि विकास कार्यालय, सुर्खेत</v>
      </c>
      <c r="E800" s="34">
        <f>'Programe Budget 2073-74'!K856</f>
        <v>12420</v>
      </c>
      <c r="F800" s="434">
        <f t="shared" si="72"/>
        <v>12420</v>
      </c>
      <c r="G800" s="34">
        <f t="shared" si="70"/>
        <v>1.1236396225367007</v>
      </c>
      <c r="H800" s="727">
        <v>93</v>
      </c>
      <c r="I800" s="34">
        <f t="shared" si="71"/>
        <v>1.0449848489591316</v>
      </c>
      <c r="J800" s="34"/>
      <c r="K800" s="218"/>
      <c r="L800" s="260" t="str">
        <f>'Programe Budget 2073-74'!Q856</f>
        <v>सु</v>
      </c>
    </row>
    <row r="801" spans="1:12">
      <c r="A801" s="9"/>
      <c r="B801" s="9"/>
      <c r="C801" s="33">
        <f>'Programe Budget 2073-74'!C857</f>
        <v>60</v>
      </c>
      <c r="D801" s="404" t="str">
        <f>'Programe Budget 2073-74'!D857</f>
        <v>जिल्ला कृषि विकास कार्यालय, दैलेख</v>
      </c>
      <c r="E801" s="34">
        <f>'Programe Budget 2073-74'!K857</f>
        <v>13758</v>
      </c>
      <c r="F801" s="434">
        <f t="shared" si="72"/>
        <v>13758</v>
      </c>
      <c r="G801" s="34">
        <f t="shared" si="70"/>
        <v>1.2446887219693983</v>
      </c>
      <c r="H801" s="727">
        <v>100</v>
      </c>
      <c r="I801" s="34">
        <f t="shared" si="71"/>
        <v>1.2446887219693983</v>
      </c>
      <c r="J801" s="34"/>
      <c r="K801" s="218"/>
      <c r="L801" s="260" t="str">
        <f>'Programe Budget 2073-74'!Q857</f>
        <v>सु</v>
      </c>
    </row>
    <row r="802" spans="1:12">
      <c r="A802" s="9"/>
      <c r="B802" s="9"/>
      <c r="C802" s="33">
        <f>'Programe Budget 2073-74'!C858</f>
        <v>61</v>
      </c>
      <c r="D802" s="404" t="str">
        <f>'Programe Budget 2073-74'!D858</f>
        <v>जिल्ला कृषि विकास कार्यालय, जाजरकोट</v>
      </c>
      <c r="E802" s="34">
        <f>'Programe Budget 2073-74'!K858</f>
        <v>12712</v>
      </c>
      <c r="F802" s="434">
        <f t="shared" si="72"/>
        <v>12712</v>
      </c>
      <c r="G802" s="34">
        <f t="shared" si="70"/>
        <v>1.1500569147895763</v>
      </c>
      <c r="H802" s="727">
        <v>100</v>
      </c>
      <c r="I802" s="34">
        <f t="shared" si="71"/>
        <v>1.1500569147895763</v>
      </c>
      <c r="J802" s="34"/>
      <c r="K802" s="218"/>
      <c r="L802" s="260" t="str">
        <f>'Programe Budget 2073-74'!Q858</f>
        <v>सु</v>
      </c>
    </row>
    <row r="803" spans="1:12">
      <c r="A803" s="9"/>
      <c r="B803" s="9"/>
      <c r="C803" s="33">
        <f>'Programe Budget 2073-74'!C859</f>
        <v>62</v>
      </c>
      <c r="D803" s="404" t="str">
        <f>'Programe Budget 2073-74'!D859</f>
        <v>जिल्ला कृषि विकास कार्यालय, कालीकोट</v>
      </c>
      <c r="E803" s="34">
        <f>'Programe Budget 2073-74'!K859</f>
        <v>10425</v>
      </c>
      <c r="F803" s="434">
        <f t="shared" si="72"/>
        <v>10425</v>
      </c>
      <c r="G803" s="34">
        <f t="shared" si="70"/>
        <v>0.94315161553503257</v>
      </c>
      <c r="H803" s="727">
        <v>100</v>
      </c>
      <c r="I803" s="34">
        <f t="shared" si="71"/>
        <v>0.94315161553503257</v>
      </c>
      <c r="J803" s="34"/>
      <c r="K803" s="218"/>
      <c r="L803" s="260" t="str">
        <f>'Programe Budget 2073-74'!Q859</f>
        <v>सु</v>
      </c>
    </row>
    <row r="804" spans="1:12">
      <c r="A804" s="9"/>
      <c r="B804" s="9"/>
      <c r="C804" s="33">
        <f>'Programe Budget 2073-74'!C860</f>
        <v>63</v>
      </c>
      <c r="D804" s="404" t="str">
        <f>'Programe Budget 2073-74'!D860</f>
        <v>जिल्ला कृषि विकास कार्यालय, हुम्ला</v>
      </c>
      <c r="E804" s="34">
        <f>'Programe Budget 2073-74'!K860</f>
        <v>11990</v>
      </c>
      <c r="F804" s="434">
        <f t="shared" si="72"/>
        <v>11990</v>
      </c>
      <c r="G804" s="34">
        <f t="shared" si="70"/>
        <v>1.0847374455889727</v>
      </c>
      <c r="H804" s="727">
        <v>100</v>
      </c>
      <c r="I804" s="34">
        <f t="shared" si="71"/>
        <v>1.0847374455889727</v>
      </c>
      <c r="J804" s="34"/>
      <c r="K804" s="218"/>
      <c r="L804" s="260" t="str">
        <f>'Programe Budget 2073-74'!Q860</f>
        <v>सु</v>
      </c>
    </row>
    <row r="805" spans="1:12">
      <c r="A805" s="9"/>
      <c r="B805" s="9"/>
      <c r="C805" s="33">
        <f>'Programe Budget 2073-74'!C861</f>
        <v>64</v>
      </c>
      <c r="D805" s="404" t="str">
        <f>'Programe Budget 2073-74'!D861</f>
        <v>जिल्ला कृषि विकास कार्यालय, मुगु</v>
      </c>
      <c r="E805" s="34">
        <f>'Programe Budget 2073-74'!K861</f>
        <v>9529</v>
      </c>
      <c r="F805" s="434">
        <f t="shared" si="72"/>
        <v>9529</v>
      </c>
      <c r="G805" s="34">
        <f t="shared" si="70"/>
        <v>0.86209033519744127</v>
      </c>
      <c r="H805" s="727">
        <v>73</v>
      </c>
      <c r="I805" s="34">
        <f t="shared" si="71"/>
        <v>0.62932594469413206</v>
      </c>
      <c r="J805" s="34"/>
      <c r="K805" s="218"/>
      <c r="L805" s="260" t="str">
        <f>'Programe Budget 2073-74'!Q861</f>
        <v>सु</v>
      </c>
    </row>
    <row r="806" spans="1:12">
      <c r="A806" s="9"/>
      <c r="B806" s="9"/>
      <c r="C806" s="33">
        <f>'Programe Budget 2073-74'!C862</f>
        <v>65</v>
      </c>
      <c r="D806" s="404" t="str">
        <f>'Programe Budget 2073-74'!D862</f>
        <v>जिल्ला कृषि विकास कार्यालय, डोल्पा</v>
      </c>
      <c r="E806" s="34">
        <f>'Programe Budget 2073-74'!K862</f>
        <v>11341</v>
      </c>
      <c r="F806" s="434">
        <f t="shared" si="72"/>
        <v>11341</v>
      </c>
      <c r="G806" s="34">
        <f t="shared" si="70"/>
        <v>1.026022299451588</v>
      </c>
      <c r="H806" s="727">
        <v>98</v>
      </c>
      <c r="I806" s="34">
        <f t="shared" ref="I806:I816" si="73">SUM(G806*H806/100)</f>
        <v>1.0055018534625562</v>
      </c>
      <c r="J806" s="34"/>
      <c r="K806" s="218"/>
      <c r="L806" s="260" t="str">
        <f>'Programe Budget 2073-74'!Q862</f>
        <v>सु</v>
      </c>
    </row>
    <row r="807" spans="1:12">
      <c r="A807" s="9"/>
      <c r="B807" s="9"/>
      <c r="C807" s="33">
        <f>'Programe Budget 2073-74'!C863</f>
        <v>66</v>
      </c>
      <c r="D807" s="404" t="str">
        <f>'Programe Budget 2073-74'!D863</f>
        <v>जिल्ला कृषि विकास कार्यालय, जुम्ला</v>
      </c>
      <c r="E807" s="34">
        <f>'Programe Budget 2073-74'!K863</f>
        <v>12428</v>
      </c>
      <c r="F807" s="434">
        <f t="shared" ref="F807:F816" si="74">E807</f>
        <v>12428</v>
      </c>
      <c r="G807" s="34">
        <f t="shared" ref="G807:G816" si="75">SUM(F807/$F$817*100)</f>
        <v>1.1243633839682865</v>
      </c>
      <c r="H807" s="727">
        <v>99</v>
      </c>
      <c r="I807" s="34">
        <f t="shared" si="73"/>
        <v>1.1131197501286036</v>
      </c>
      <c r="J807" s="34"/>
      <c r="K807" s="218"/>
      <c r="L807" s="260" t="str">
        <f>'Programe Budget 2073-74'!Q863</f>
        <v>सु</v>
      </c>
    </row>
    <row r="808" spans="1:12">
      <c r="A808" s="10"/>
      <c r="B808" s="8"/>
      <c r="C808" s="31">
        <f>'Programe Budget 2073-74'!C864</f>
        <v>67</v>
      </c>
      <c r="D808" s="400" t="str">
        <f>'Programe Budget 2073-74'!D864</f>
        <v>जिल्ला कृषि विकास कार्यालय, बझाङ्ग</v>
      </c>
      <c r="E808" s="34">
        <f>'Programe Budget 2073-74'!K864</f>
        <v>12550</v>
      </c>
      <c r="F808" s="434">
        <f t="shared" si="74"/>
        <v>12550</v>
      </c>
      <c r="G808" s="30">
        <f t="shared" si="75"/>
        <v>1.1354007457999673</v>
      </c>
      <c r="H808" s="727">
        <v>94.99</v>
      </c>
      <c r="I808" s="34">
        <f t="shared" si="73"/>
        <v>1.0785171684353889</v>
      </c>
      <c r="J808" s="30"/>
      <c r="K808" s="380"/>
      <c r="L808" s="209" t="str">
        <f>'Programe Budget 2073-74'!Q864</f>
        <v>दि</v>
      </c>
    </row>
    <row r="809" spans="1:12">
      <c r="A809" s="10"/>
      <c r="B809" s="8"/>
      <c r="C809" s="31">
        <f>'Programe Budget 2073-74'!C865</f>
        <v>68</v>
      </c>
      <c r="D809" s="400" t="str">
        <f>'Programe Budget 2073-74'!D865</f>
        <v>जिल्ला कृषि विकास कार्यालय, बाजुरा</v>
      </c>
      <c r="E809" s="34">
        <f>'Programe Budget 2073-74'!K865</f>
        <v>14434</v>
      </c>
      <c r="F809" s="434">
        <f t="shared" si="74"/>
        <v>14434</v>
      </c>
      <c r="G809" s="30">
        <f t="shared" si="75"/>
        <v>1.3058465629383846</v>
      </c>
      <c r="H809" s="727">
        <v>87.85</v>
      </c>
      <c r="I809" s="34">
        <f t="shared" si="73"/>
        <v>1.1471862055413709</v>
      </c>
      <c r="J809" s="34"/>
      <c r="K809" s="378"/>
      <c r="L809" s="209" t="str">
        <f>'Programe Budget 2073-74'!Q865</f>
        <v>दि</v>
      </c>
    </row>
    <row r="810" spans="1:12">
      <c r="A810" s="10"/>
      <c r="B810" s="8"/>
      <c r="C810" s="31">
        <f>'Programe Budget 2073-74'!C866</f>
        <v>69</v>
      </c>
      <c r="D810" s="400" t="str">
        <f>'Programe Budget 2073-74'!D866</f>
        <v>जिल्ला कृषि विकास कार्यालय, डोटी</v>
      </c>
      <c r="E810" s="34">
        <f>'Programe Budget 2073-74'!K866</f>
        <v>12453</v>
      </c>
      <c r="F810" s="434">
        <f t="shared" si="74"/>
        <v>12453</v>
      </c>
      <c r="G810" s="30">
        <f t="shared" si="75"/>
        <v>1.1266251384419914</v>
      </c>
      <c r="H810" s="727">
        <v>99.59</v>
      </c>
      <c r="I810" s="34">
        <f t="shared" si="73"/>
        <v>1.1220059753743792</v>
      </c>
      <c r="J810" s="34"/>
      <c r="K810" s="378"/>
      <c r="L810" s="209" t="str">
        <f>'Programe Budget 2073-74'!Q866</f>
        <v>दि</v>
      </c>
    </row>
    <row r="811" spans="1:12">
      <c r="A811" s="10"/>
      <c r="B811" s="8"/>
      <c r="C811" s="31">
        <f>'Programe Budget 2073-74'!C867</f>
        <v>70</v>
      </c>
      <c r="D811" s="400" t="str">
        <f>'Programe Budget 2073-74'!D867</f>
        <v>जिल्ला कृषि विकास कार्यालय, अछाम</v>
      </c>
      <c r="E811" s="34">
        <f>'Programe Budget 2073-74'!K867</f>
        <v>13285</v>
      </c>
      <c r="F811" s="434">
        <f t="shared" si="74"/>
        <v>13285</v>
      </c>
      <c r="G811" s="30">
        <f t="shared" si="75"/>
        <v>1.2018963273268977</v>
      </c>
      <c r="H811" s="727">
        <v>77.010000000000005</v>
      </c>
      <c r="I811" s="34">
        <f t="shared" si="73"/>
        <v>0.92558036167444402</v>
      </c>
      <c r="J811" s="34"/>
      <c r="K811" s="378"/>
      <c r="L811" s="209" t="str">
        <f>'Programe Budget 2073-74'!Q867</f>
        <v>दि</v>
      </c>
    </row>
    <row r="812" spans="1:12">
      <c r="A812" s="10"/>
      <c r="B812" s="8"/>
      <c r="C812" s="31">
        <f>'Programe Budget 2073-74'!C868</f>
        <v>71</v>
      </c>
      <c r="D812" s="400" t="str">
        <f>'Programe Budget 2073-74'!D868</f>
        <v>जिल्ला कृषि विकास कार्यालय, कैलाली</v>
      </c>
      <c r="E812" s="34">
        <f>'Programe Budget 2073-74'!K868</f>
        <v>13797</v>
      </c>
      <c r="F812" s="434">
        <f t="shared" si="74"/>
        <v>13797</v>
      </c>
      <c r="G812" s="30">
        <f t="shared" si="75"/>
        <v>1.2482170589483783</v>
      </c>
      <c r="H812" s="727">
        <v>81.739999999999995</v>
      </c>
      <c r="I812" s="34">
        <f t="shared" si="73"/>
        <v>1.0202926239844043</v>
      </c>
      <c r="J812" s="34"/>
      <c r="K812" s="378"/>
      <c r="L812" s="209" t="str">
        <f>'Programe Budget 2073-74'!Q868</f>
        <v>दि</v>
      </c>
    </row>
    <row r="813" spans="1:12">
      <c r="A813" s="10"/>
      <c r="B813" s="8"/>
      <c r="C813" s="31">
        <f>'Programe Budget 2073-74'!C869</f>
        <v>72</v>
      </c>
      <c r="D813" s="400" t="str">
        <f>'Programe Budget 2073-74'!D869</f>
        <v>जिल्ला कृषि विकास कार्यालय, दार्चुला</v>
      </c>
      <c r="E813" s="34">
        <f>'Programe Budget 2073-74'!K869</f>
        <v>10634</v>
      </c>
      <c r="F813" s="434">
        <f t="shared" si="74"/>
        <v>10634</v>
      </c>
      <c r="G813" s="30">
        <f t="shared" si="75"/>
        <v>0.96205988293520739</v>
      </c>
      <c r="H813" s="727">
        <v>84.56</v>
      </c>
      <c r="I813" s="34">
        <f t="shared" si="73"/>
        <v>0.81351783701001135</v>
      </c>
      <c r="J813" s="34"/>
      <c r="K813" s="378"/>
      <c r="L813" s="209" t="str">
        <f>'Programe Budget 2073-74'!Q869</f>
        <v>दि</v>
      </c>
    </row>
    <row r="814" spans="1:12">
      <c r="A814" s="10"/>
      <c r="B814" s="8"/>
      <c r="C814" s="31">
        <f>'Programe Budget 2073-74'!C870</f>
        <v>73</v>
      </c>
      <c r="D814" s="400" t="str">
        <f>'Programe Budget 2073-74'!D870</f>
        <v>जिल्ला कृषि विकास कार्यालय, बैतडी</v>
      </c>
      <c r="E814" s="34">
        <f>'Programe Budget 2073-74'!K870</f>
        <v>11819</v>
      </c>
      <c r="F814" s="434">
        <f t="shared" si="74"/>
        <v>11819</v>
      </c>
      <c r="G814" s="30">
        <f t="shared" si="75"/>
        <v>1.0692670449888297</v>
      </c>
      <c r="H814" s="727">
        <v>86.31</v>
      </c>
      <c r="I814" s="34">
        <f t="shared" si="73"/>
        <v>0.92288438652985905</v>
      </c>
      <c r="J814" s="34"/>
      <c r="K814" s="378"/>
      <c r="L814" s="209" t="str">
        <f>'Programe Budget 2073-74'!Q870</f>
        <v>दि</v>
      </c>
    </row>
    <row r="815" spans="1:12">
      <c r="A815" s="10"/>
      <c r="B815" s="8"/>
      <c r="C815" s="31">
        <f>'Programe Budget 2073-74'!C871</f>
        <v>74</v>
      </c>
      <c r="D815" s="400" t="str">
        <f>'Programe Budget 2073-74'!D871</f>
        <v>जिल्ला कृषि विकास कार्यालय, डडेलधुरा</v>
      </c>
      <c r="E815" s="34">
        <f>'Programe Budget 2073-74'!K871</f>
        <v>12502</v>
      </c>
      <c r="F815" s="434">
        <f t="shared" si="74"/>
        <v>12502</v>
      </c>
      <c r="G815" s="30">
        <f t="shared" si="75"/>
        <v>1.1310581772104535</v>
      </c>
      <c r="H815" s="727">
        <v>90.23</v>
      </c>
      <c r="I815" s="34">
        <f t="shared" si="73"/>
        <v>1.0205537932969921</v>
      </c>
      <c r="J815" s="34"/>
      <c r="K815" s="378"/>
      <c r="L815" s="209" t="str">
        <f>'Programe Budget 2073-74'!Q871</f>
        <v>दि</v>
      </c>
    </row>
    <row r="816" spans="1:12">
      <c r="A816" s="10"/>
      <c r="B816" s="8"/>
      <c r="C816" s="31">
        <f>'Programe Budget 2073-74'!C872</f>
        <v>75</v>
      </c>
      <c r="D816" s="400" t="str">
        <f>'Programe Budget 2073-74'!D872</f>
        <v>जिल्ला कृषि विकास कार्यालय, कन्चनपुर</v>
      </c>
      <c r="E816" s="34">
        <f>'Programe Budget 2073-74'!K872</f>
        <v>10883</v>
      </c>
      <c r="F816" s="434">
        <f t="shared" si="74"/>
        <v>10883</v>
      </c>
      <c r="G816" s="30">
        <f t="shared" si="75"/>
        <v>0.98458695749331027</v>
      </c>
      <c r="H816" s="727">
        <v>80.42</v>
      </c>
      <c r="I816" s="34">
        <f t="shared" si="73"/>
        <v>0.79180483121612011</v>
      </c>
      <c r="J816" s="34"/>
      <c r="K816" s="378"/>
      <c r="L816" s="209" t="str">
        <f>'Programe Budget 2073-74'!Q872</f>
        <v>दि</v>
      </c>
    </row>
    <row r="817" spans="1:11">
      <c r="A817" s="10"/>
      <c r="B817" s="8"/>
      <c r="C817" s="33"/>
      <c r="D817" s="405" t="str">
        <f>'Programe Budget 2073-74'!D873</f>
        <v>७५ कार्यालयहरूको जम्मा</v>
      </c>
      <c r="E817" s="59">
        <f>SUM(E742:E816)</f>
        <v>1105336.5999999999</v>
      </c>
      <c r="F817" s="429">
        <f>SUM(F742:F816)</f>
        <v>1105336.5999999999</v>
      </c>
      <c r="G817" s="59">
        <f>SUM(G742:G816)</f>
        <v>100.00000000000004</v>
      </c>
      <c r="H817" s="727"/>
      <c r="I817" s="59">
        <f>SUM(I742:I816)</f>
        <v>92.34076939458987</v>
      </c>
      <c r="J817" s="57"/>
      <c r="K817" s="381"/>
    </row>
    <row r="818" spans="1:11">
      <c r="A818" s="10"/>
      <c r="B818" s="8"/>
      <c r="C818" s="33"/>
      <c r="D818" s="401" t="s">
        <v>454</v>
      </c>
      <c r="E818" s="57">
        <f>E819</f>
        <v>1115785.5999999999</v>
      </c>
      <c r="F818" s="435">
        <f>F819</f>
        <v>1115785.5999999999</v>
      </c>
      <c r="G818" s="57">
        <f>F817/F818*100</f>
        <v>99.063529767725981</v>
      </c>
      <c r="H818" s="727"/>
      <c r="I818" s="57">
        <f>I817*G818/100</f>
        <v>91.476025576956744</v>
      </c>
      <c r="J818" s="57">
        <f>I818</f>
        <v>91.476025576956744</v>
      </c>
      <c r="K818" s="381"/>
    </row>
    <row r="819" spans="1:11" ht="15">
      <c r="A819" s="1094" t="s">
        <v>87</v>
      </c>
      <c r="B819" s="1095"/>
      <c r="C819" s="1095"/>
      <c r="D819" s="1096"/>
      <c r="E819" s="57">
        <f>SUM(E817,E739)</f>
        <v>1115785.5999999999</v>
      </c>
      <c r="F819" s="435">
        <f>SUM(F817,F739)</f>
        <v>1115785.5999999999</v>
      </c>
      <c r="G819" s="57">
        <f>G818+G740</f>
        <v>100</v>
      </c>
      <c r="H819" s="727"/>
      <c r="I819" s="57">
        <f>I818+I740</f>
        <v>92.4101629237732</v>
      </c>
      <c r="J819" s="57">
        <f>I819</f>
        <v>92.4101629237732</v>
      </c>
      <c r="K819" s="92">
        <f>J819*G819/100</f>
        <v>92.4101629237732</v>
      </c>
    </row>
    <row r="820" spans="1:11" ht="15">
      <c r="A820" s="1094" t="s">
        <v>349</v>
      </c>
      <c r="B820" s="1095"/>
      <c r="C820" s="1095"/>
      <c r="D820" s="1096"/>
      <c r="E820" s="57">
        <f>E823</f>
        <v>1374068.4</v>
      </c>
      <c r="F820" s="435">
        <f>F823</f>
        <v>1374068.4</v>
      </c>
      <c r="G820" s="57">
        <f>F819/F823*100</f>
        <v>81.203060924769105</v>
      </c>
      <c r="H820" s="727"/>
      <c r="I820" s="34"/>
      <c r="J820" s="57"/>
      <c r="K820" s="381">
        <f>J819*G820/100</f>
        <v>75.039880899669939</v>
      </c>
    </row>
    <row r="821" spans="1:11" ht="15">
      <c r="A821" s="1094" t="s">
        <v>83</v>
      </c>
      <c r="B821" s="1095"/>
      <c r="C821" s="1095"/>
      <c r="D821" s="1096"/>
      <c r="E821" s="57">
        <f>E729+E690</f>
        <v>258282.8</v>
      </c>
      <c r="F821" s="442">
        <f>F729+F690</f>
        <v>258282.8</v>
      </c>
      <c r="G821" s="57">
        <f>G730+G693</f>
        <v>818.5623665222771</v>
      </c>
      <c r="H821" s="727"/>
      <c r="I821" s="57"/>
      <c r="J821" s="57">
        <f>J730+J693</f>
        <v>507.88946171221545</v>
      </c>
      <c r="K821" s="57">
        <f>K730+K693</f>
        <v>507.88946171221545</v>
      </c>
    </row>
    <row r="822" spans="1:11" ht="15">
      <c r="A822" s="1094" t="s">
        <v>88</v>
      </c>
      <c r="B822" s="1095"/>
      <c r="C822" s="1095"/>
      <c r="D822" s="1096"/>
      <c r="E822" s="57">
        <f>E820</f>
        <v>1374068.4</v>
      </c>
      <c r="F822" s="442">
        <f>F820</f>
        <v>1374068.4</v>
      </c>
      <c r="G822" s="92">
        <f>F821/F823*100</f>
        <v>18.796939075230899</v>
      </c>
      <c r="H822" s="727"/>
      <c r="I822" s="96"/>
      <c r="J822" s="92">
        <f>K821</f>
        <v>507.88946171221545</v>
      </c>
      <c r="K822" s="381">
        <f>J822*G822/100</f>
        <v>95.467672687563294</v>
      </c>
    </row>
    <row r="823" spans="1:11" ht="15">
      <c r="A823" s="1094" t="s">
        <v>84</v>
      </c>
      <c r="B823" s="1095"/>
      <c r="C823" s="1095"/>
      <c r="D823" s="1096"/>
      <c r="E823" s="57">
        <f>E821+E819</f>
        <v>1374068.4</v>
      </c>
      <c r="F823" s="442">
        <f>F821+F819</f>
        <v>1374068.4</v>
      </c>
      <c r="G823" s="92">
        <f>G822+G820</f>
        <v>100</v>
      </c>
      <c r="H823" s="727"/>
      <c r="I823" s="92"/>
      <c r="J823" s="92"/>
      <c r="K823" s="92">
        <f>K822+K820</f>
        <v>170.50755358723325</v>
      </c>
    </row>
    <row r="824" spans="1:11">
      <c r="A824" s="15"/>
      <c r="B824" s="15"/>
      <c r="C824" s="194"/>
      <c r="D824" s="284"/>
      <c r="E824" s="61"/>
      <c r="F824" s="93"/>
      <c r="G824" s="93"/>
      <c r="H824" s="733"/>
      <c r="I824" s="101"/>
      <c r="J824" s="366"/>
      <c r="K824" s="382"/>
    </row>
    <row r="825" spans="1:11">
      <c r="A825" s="16"/>
      <c r="B825" s="16"/>
      <c r="C825" s="250"/>
      <c r="D825" s="284"/>
      <c r="E825" s="449"/>
      <c r="F825" s="95"/>
      <c r="G825" s="102"/>
      <c r="H825" s="734"/>
      <c r="I825" s="103"/>
      <c r="J825" s="102"/>
      <c r="K825" s="102"/>
    </row>
    <row r="826" spans="1:11">
      <c r="A826" s="1092" t="str">
        <f>A1</f>
        <v xml:space="preserve">कृषि विभाग अन्तरगत सञ्चालित केन्द्रीय स्तरका आयोजना कार्यक्रमहरुको भारित प्रगति </v>
      </c>
      <c r="B826" s="1092"/>
      <c r="C826" s="1092"/>
      <c r="D826" s="1092"/>
      <c r="E826" s="1092"/>
      <c r="F826" s="1092"/>
      <c r="G826" s="1092"/>
      <c r="H826" s="1092"/>
      <c r="I826" s="1092"/>
      <c r="J826" s="1092"/>
      <c r="K826" s="1092"/>
    </row>
    <row r="827" spans="1:11">
      <c r="A827" s="1092" t="str">
        <f>A2</f>
        <v>बजेट शिर्ष अनुसार</v>
      </c>
      <c r="B827" s="1092"/>
      <c r="C827" s="1092"/>
      <c r="D827" s="1092"/>
      <c r="E827" s="1092"/>
      <c r="F827" s="1092"/>
      <c r="G827" s="1092"/>
      <c r="H827" s="1092"/>
      <c r="I827" s="1092"/>
      <c r="J827" s="1092"/>
      <c r="K827" s="1092"/>
    </row>
    <row r="828" spans="1:11">
      <c r="A828" s="1092" t="str">
        <f>A3</f>
        <v xml:space="preserve">आ.व. २०७३/७४ को द्वितीय चौमासिक भारित प्रगति </v>
      </c>
      <c r="B828" s="1092"/>
      <c r="C828" s="1092"/>
      <c r="D828" s="1092"/>
      <c r="E828" s="1092"/>
      <c r="F828" s="1092"/>
      <c r="G828" s="1092"/>
      <c r="H828" s="1092"/>
      <c r="I828" s="1092"/>
      <c r="J828" s="1092"/>
      <c r="K828" s="1092"/>
    </row>
    <row r="829" spans="1:11" ht="18.75">
      <c r="A829" s="1097" t="s">
        <v>85</v>
      </c>
      <c r="B829" s="1097"/>
      <c r="C829" s="1097"/>
      <c r="D829" s="1097"/>
      <c r="E829" s="1097"/>
      <c r="F829" s="1097"/>
      <c r="G829" s="1097"/>
      <c r="H829" s="1097"/>
      <c r="I829" s="1097"/>
      <c r="J829" s="1097"/>
      <c r="K829" s="1097"/>
    </row>
    <row r="830" spans="1:11" ht="58.5">
      <c r="A830" s="112" t="str">
        <f>A5</f>
        <v>क्र.सं.</v>
      </c>
      <c r="B830" s="112" t="str">
        <f>B5</f>
        <v xml:space="preserve"> ब.सि.नं.</v>
      </c>
      <c r="C830" s="112" t="s">
        <v>23</v>
      </c>
      <c r="D830" s="394" t="str">
        <f t="shared" ref="D830:I830" si="76">D5</f>
        <v>आयोजनाको नाम</v>
      </c>
      <c r="E830" s="111" t="str">
        <f t="shared" si="76"/>
        <v>द्वितीय चौमासिक विनियोजित वजेट</v>
      </c>
      <c r="F830" s="393" t="str">
        <f t="shared" si="76"/>
        <v>द्वितिय चौमासिक कार्यक्रम वजेट</v>
      </c>
      <c r="G830" s="112" t="str">
        <f t="shared" si="76"/>
        <v>लक्ष्य भार</v>
      </c>
      <c r="H830" s="723" t="str">
        <f t="shared" si="76"/>
        <v>भारित प्रगति प्रतिशत</v>
      </c>
      <c r="I830" s="111" t="str">
        <f t="shared" si="76"/>
        <v>बिभागको एकमुष्ट कूल प्रगति</v>
      </c>
      <c r="J830" s="112" t="s">
        <v>314</v>
      </c>
      <c r="K830" s="111" t="str">
        <f>K5</f>
        <v>बिभागको एकमुष्ट कूल प्रगति</v>
      </c>
    </row>
    <row r="831" spans="1:11">
      <c r="A831" s="11">
        <v>1</v>
      </c>
      <c r="B831" s="11">
        <v>2</v>
      </c>
      <c r="C831" s="33">
        <v>3</v>
      </c>
      <c r="D831" s="198">
        <v>4</v>
      </c>
      <c r="E831" s="33">
        <v>5</v>
      </c>
      <c r="F831" s="443">
        <v>6</v>
      </c>
      <c r="G831" s="33">
        <v>7</v>
      </c>
      <c r="H831" s="735">
        <v>8</v>
      </c>
      <c r="I831" s="166">
        <v>9</v>
      </c>
      <c r="J831" s="33">
        <v>10</v>
      </c>
      <c r="K831" s="33">
        <v>11</v>
      </c>
    </row>
    <row r="832" spans="1:11" ht="21.75">
      <c r="A832" s="251" t="str">
        <f>A7</f>
        <v>पहिलो प्राथमिकतामा परेका आयोजनाहरु  (P1)</v>
      </c>
      <c r="B832" s="252"/>
      <c r="C832" s="253"/>
      <c r="D832" s="392"/>
      <c r="E832" s="253"/>
      <c r="F832" s="444"/>
      <c r="G832" s="253"/>
      <c r="H832" s="736"/>
      <c r="I832" s="254"/>
      <c r="J832" s="253"/>
      <c r="K832" s="253"/>
    </row>
    <row r="833" spans="1:11" ht="18">
      <c r="A833" s="11">
        <f>'Programe Budget 2073-74'!A882</f>
        <v>1</v>
      </c>
      <c r="B833" s="11" t="str">
        <f>'Programe Budget 2073-74'!B882</f>
        <v>312103-3/4</v>
      </c>
      <c r="C833" s="33">
        <f>'Programe Budget 2073-74'!C882</f>
        <v>59</v>
      </c>
      <c r="D833" s="423" t="str">
        <f>'Programe Budget 2073-74'!D882</f>
        <v>माटो व्यवस्थापन, विशेष कृषि उत्पादन कार्यक्रम</v>
      </c>
      <c r="E833" s="34">
        <f>E68</f>
        <v>26853.4</v>
      </c>
      <c r="F833" s="434">
        <f>F68</f>
        <v>26853.4</v>
      </c>
      <c r="G833" s="34">
        <f t="shared" ref="G833:G850" si="77">F833*100/$F$851</f>
        <v>1.3316691477538627</v>
      </c>
      <c r="H833" s="737">
        <f>I68</f>
        <v>44.553631942323868</v>
      </c>
      <c r="I833" s="34">
        <f>H833*G833/100</f>
        <v>0.59330697077973704</v>
      </c>
      <c r="J833" s="253"/>
      <c r="K833" s="253"/>
    </row>
    <row r="834" spans="1:11">
      <c r="A834" s="11">
        <f>'Programe Budget 2073-74'!A883</f>
        <v>2</v>
      </c>
      <c r="B834" s="11" t="str">
        <f>'Programe Budget 2073-74'!B883</f>
        <v>312104-3/4</v>
      </c>
      <c r="C834" s="33">
        <f>'Programe Budget 2073-74'!C883</f>
        <v>13</v>
      </c>
      <c r="D834" s="404" t="str">
        <f>'Programe Budget 2073-74'!D883</f>
        <v>साना तथा मझौला कृषक आयस्तर बृद्धि आयोजना (१३)</v>
      </c>
      <c r="E834" s="34">
        <f>E84</f>
        <v>250251.00000000009</v>
      </c>
      <c r="F834" s="434">
        <f>F84</f>
        <v>250251.00000000009</v>
      </c>
      <c r="G834" s="34">
        <f t="shared" si="77"/>
        <v>12.410031351506774</v>
      </c>
      <c r="H834" s="737">
        <f>I84</f>
        <v>87.514070513204743</v>
      </c>
      <c r="I834" s="34">
        <f t="shared" ref="I834:I850" si="78">H834*G834/100</f>
        <v>10.860523587668453</v>
      </c>
      <c r="J834" s="59"/>
      <c r="K834" s="57"/>
    </row>
    <row r="835" spans="1:11">
      <c r="A835" s="11">
        <f>'Programe Budget 2073-74'!A884</f>
        <v>3</v>
      </c>
      <c r="B835" s="11" t="str">
        <f>'Programe Budget 2073-74'!B884</f>
        <v>312107-3/4</v>
      </c>
      <c r="C835" s="33">
        <f>'Programe Budget 2073-74'!C884</f>
        <v>0</v>
      </c>
      <c r="D835" s="404" t="str">
        <f>'Programe Budget 2073-74'!D884</f>
        <v>बागवानी विकास कार्यक्रम</v>
      </c>
      <c r="E835" s="34">
        <f>E181</f>
        <v>73157</v>
      </c>
      <c r="F835" s="434">
        <f>F181</f>
        <v>73157</v>
      </c>
      <c r="G835" s="34">
        <f t="shared" si="77"/>
        <v>3.6278802625451281</v>
      </c>
      <c r="H835" s="737">
        <f>I181</f>
        <v>40.931334937189874</v>
      </c>
      <c r="I835" s="34">
        <f t="shared" si="78"/>
        <v>1.4849398213825498</v>
      </c>
      <c r="J835" s="59"/>
      <c r="K835" s="57"/>
    </row>
    <row r="836" spans="1:11">
      <c r="A836" s="11">
        <f>'Programe Budget 2073-74'!A885</f>
        <v>4</v>
      </c>
      <c r="B836" s="11" t="str">
        <f>'Programe Budget 2073-74'!B885</f>
        <v>312108-3/4</v>
      </c>
      <c r="C836" s="33">
        <f>'Programe Budget 2073-74'!C885</f>
        <v>32</v>
      </c>
      <c r="D836" s="404" t="str">
        <f>'Programe Budget 2073-74'!D885</f>
        <v>आलु, तरकारी तथा मसला बाली विकास कार्यक्रम</v>
      </c>
      <c r="E836" s="34">
        <f>E235</f>
        <v>96457.700000000012</v>
      </c>
      <c r="F836" s="434">
        <f>F235</f>
        <v>96457.700000000012</v>
      </c>
      <c r="G836" s="34">
        <f t="shared" si="77"/>
        <v>4.7833698210765787</v>
      </c>
      <c r="H836" s="737">
        <f>I235</f>
        <v>79.382632858542152</v>
      </c>
      <c r="I836" s="34">
        <f t="shared" si="78"/>
        <v>3.7971649033315256</v>
      </c>
      <c r="J836" s="59"/>
      <c r="K836" s="57"/>
    </row>
    <row r="837" spans="1:11">
      <c r="A837" s="11">
        <f>'Programe Budget 2073-74'!A886</f>
        <v>4</v>
      </c>
      <c r="B837" s="11" t="str">
        <f>'Programe Budget 2073-74'!B886</f>
        <v>312110-3/4</v>
      </c>
      <c r="C837" s="33">
        <f>'Programe Budget 2073-74'!C886</f>
        <v>13</v>
      </c>
      <c r="D837" s="404" t="str">
        <f>'Programe Budget 2073-74'!D886</f>
        <v xml:space="preserve">मत्स्य विकास कार्यक्रम </v>
      </c>
      <c r="E837" s="34">
        <f>E251</f>
        <v>125610.2</v>
      </c>
      <c r="F837" s="434">
        <f>F251</f>
        <v>125610.2</v>
      </c>
      <c r="G837" s="34">
        <f t="shared" si="77"/>
        <v>6.2290521119557392</v>
      </c>
      <c r="H837" s="737">
        <f>I251</f>
        <v>89.01434139902652</v>
      </c>
      <c r="I837" s="34">
        <f t="shared" si="78"/>
        <v>5.5447497128595531</v>
      </c>
      <c r="J837" s="59"/>
      <c r="K837" s="57"/>
    </row>
    <row r="838" spans="1:11">
      <c r="A838" s="11">
        <f>'Programe Budget 2073-74'!A887</f>
        <v>5</v>
      </c>
      <c r="B838" s="11" t="str">
        <f>'Programe Budget 2073-74'!B887</f>
        <v>312112-3/4</v>
      </c>
      <c r="C838" s="33">
        <f>'Programe Budget 2073-74'!C887</f>
        <v>34</v>
      </c>
      <c r="D838" s="404" t="str">
        <f>'Programe Budget 2073-74'!D887</f>
        <v xml:space="preserve">बाली संरक्षण कार्यक्रम </v>
      </c>
      <c r="E838" s="34">
        <f>E289</f>
        <v>82401.999999999971</v>
      </c>
      <c r="F838" s="434">
        <f>F289</f>
        <v>82401.999999999971</v>
      </c>
      <c r="G838" s="34">
        <f t="shared" si="77"/>
        <v>4.0863429254103307</v>
      </c>
      <c r="H838" s="737">
        <f>I289</f>
        <v>76.873363437780611</v>
      </c>
      <c r="I838" s="34">
        <f t="shared" si="78"/>
        <v>3.14130924836472</v>
      </c>
      <c r="J838" s="59"/>
      <c r="K838" s="57"/>
    </row>
    <row r="839" spans="1:11">
      <c r="A839" s="11">
        <f>'Programe Budget 2073-74'!A888</f>
        <v>6</v>
      </c>
      <c r="B839" s="11" t="str">
        <f>'Programe Budget 2073-74'!B888</f>
        <v>312114-3/4</v>
      </c>
      <c r="C839" s="33">
        <f>'Programe Budget 2073-74'!C888</f>
        <v>78</v>
      </c>
      <c r="D839" s="404" t="str">
        <f>'Programe Budget 2073-74'!D888</f>
        <v xml:space="preserve">बाली विकास कार्यक्रम </v>
      </c>
      <c r="E839" s="34">
        <f>E370</f>
        <v>148195.20000000001</v>
      </c>
      <c r="F839" s="434">
        <f>F370</f>
        <v>148195.20000000001</v>
      </c>
      <c r="G839" s="34">
        <f t="shared" si="77"/>
        <v>7.3490498665052941</v>
      </c>
      <c r="H839" s="737">
        <f>I370</f>
        <v>81.552990819165402</v>
      </c>
      <c r="I839" s="34">
        <f t="shared" si="78"/>
        <v>5.9933699629269492</v>
      </c>
      <c r="J839" s="59"/>
      <c r="K839" s="57"/>
    </row>
    <row r="840" spans="1:11">
      <c r="A840" s="11">
        <f>'Programe Budget 2073-74'!A889</f>
        <v>7</v>
      </c>
      <c r="B840" s="11" t="str">
        <f>'Programe Budget 2073-74'!B889</f>
        <v>312116-3/4</v>
      </c>
      <c r="C840" s="33">
        <f>'Programe Budget 2073-74'!C889</f>
        <v>7</v>
      </c>
      <c r="D840" s="404" t="str">
        <f>'Programe Budget 2073-74'!D889</f>
        <v xml:space="preserve">कृषि प्रसार तथा तालीम कार्यक्रम </v>
      </c>
      <c r="E840" s="34">
        <f>E380</f>
        <v>51150.700000000004</v>
      </c>
      <c r="F840" s="434">
        <f>F380</f>
        <v>51150.700000000004</v>
      </c>
      <c r="G840" s="34">
        <f t="shared" si="77"/>
        <v>2.5365804358484776</v>
      </c>
      <c r="H840" s="737">
        <f>I380</f>
        <v>81.588579530680917</v>
      </c>
      <c r="I840" s="34">
        <f t="shared" si="78"/>
        <v>2.0695599462619279</v>
      </c>
      <c r="J840" s="59"/>
      <c r="K840" s="57"/>
    </row>
    <row r="841" spans="1:11">
      <c r="A841" s="11">
        <f>'Programe Budget 2073-74'!A890</f>
        <v>8</v>
      </c>
      <c r="B841" s="11" t="str">
        <f>'Programe Budget 2073-74'!B890</f>
        <v>312117-3/4</v>
      </c>
      <c r="C841" s="33">
        <f>'Programe Budget 2073-74'!C890</f>
        <v>39</v>
      </c>
      <c r="D841" s="404" t="str">
        <f>'Programe Budget 2073-74'!D890</f>
        <v>समूदाय व्यवस्थित सिंचित कृषि क्षेत्र आयोजना कार्यक्रम</v>
      </c>
      <c r="E841" s="34">
        <f>E422</f>
        <v>33748</v>
      </c>
      <c r="F841" s="434">
        <f>F422</f>
        <v>33748</v>
      </c>
      <c r="G841" s="34">
        <f t="shared" si="77"/>
        <v>1.6735746832206484</v>
      </c>
      <c r="H841" s="737">
        <f>I422</f>
        <v>61.197582078938005</v>
      </c>
      <c r="I841" s="34">
        <f t="shared" si="78"/>
        <v>1.0241872404162828</v>
      </c>
      <c r="J841" s="59"/>
      <c r="K841" s="57"/>
    </row>
    <row r="842" spans="1:11">
      <c r="A842" s="11">
        <f>'Programe Budget 2073-74'!A891</f>
        <v>9</v>
      </c>
      <c r="B842" s="11" t="str">
        <f>'Programe Budget 2073-74'!B891</f>
        <v>312119-3/4</v>
      </c>
      <c r="C842" s="33">
        <f>'Programe Budget 2073-74'!C891</f>
        <v>4</v>
      </c>
      <c r="D842" s="404" t="str">
        <f>'Programe Budget 2073-74'!D891</f>
        <v>कृषि व्यवसाय प्रवर्रधन तथा बजार विकास कार्यक्रम</v>
      </c>
      <c r="E842" s="34">
        <f>E429</f>
        <v>46288.800000000003</v>
      </c>
      <c r="F842" s="434">
        <f>F429</f>
        <v>46288.800000000003</v>
      </c>
      <c r="G842" s="34">
        <f t="shared" si="77"/>
        <v>2.2954771778079874</v>
      </c>
      <c r="H842" s="737">
        <f>I429</f>
        <v>69.312430868806274</v>
      </c>
      <c r="I842" s="34">
        <f t="shared" si="78"/>
        <v>1.5910510319773865</v>
      </c>
      <c r="J842" s="59"/>
      <c r="K842" s="57"/>
    </row>
    <row r="843" spans="1:11">
      <c r="A843" s="11">
        <f>'Programe Budget 2073-74'!A892</f>
        <v>10</v>
      </c>
      <c r="B843" s="11" t="str">
        <f>'Programe Budget 2073-74'!B892</f>
        <v>312120-3/4</v>
      </c>
      <c r="C843" s="33">
        <f>'Programe Budget 2073-74'!C892</f>
        <v>82</v>
      </c>
      <c r="D843" s="404" t="str">
        <f>'Programe Budget 2073-74'!D892</f>
        <v>सहकारी खेती, साना सिंचाई तथा मल वीउ ढुवानी कार्यक्रम कृषिर् इन्जिनियरिङ्ग समेत)</v>
      </c>
      <c r="E843" s="34">
        <f>E515</f>
        <v>357060.6</v>
      </c>
      <c r="F843" s="434">
        <f>F515</f>
        <v>357060.6</v>
      </c>
      <c r="G843" s="34">
        <f t="shared" si="77"/>
        <v>17.706755379150607</v>
      </c>
      <c r="H843" s="737">
        <f>I515</f>
        <v>48.431285361644498</v>
      </c>
      <c r="I843" s="34">
        <f t="shared" si="78"/>
        <v>8.5756092259647669</v>
      </c>
      <c r="J843" s="59"/>
      <c r="K843" s="57"/>
    </row>
    <row r="844" spans="1:11">
      <c r="A844" s="11">
        <f>'Programe Budget 2073-74'!A894</f>
        <v>12</v>
      </c>
      <c r="B844" s="11" t="str">
        <f>'Programe Budget 2073-74'!B894</f>
        <v>312124-3/4</v>
      </c>
      <c r="C844" s="33">
        <f>'Programe Budget 2073-74'!C894</f>
        <v>50</v>
      </c>
      <c r="D844" s="404" t="str">
        <f>'Programe Budget 2073-74'!D894</f>
        <v xml:space="preserve">सिंचाई तथा जलश्रोत ब्यवस्थापन आयोजना, बाली तथा जल ब्यवस्थापन कार्यक्रम </v>
      </c>
      <c r="E844" s="34">
        <f>E568</f>
        <v>106658.40000000001</v>
      </c>
      <c r="F844" s="434">
        <f>F568</f>
        <v>106658.40000000001</v>
      </c>
      <c r="G844" s="34">
        <f t="shared" si="77"/>
        <v>5.2892259687335903</v>
      </c>
      <c r="H844" s="737">
        <f>I568</f>
        <v>65.774814416867301</v>
      </c>
      <c r="I844" s="34">
        <f t="shared" si="78"/>
        <v>3.4789785650232705</v>
      </c>
      <c r="J844" s="59"/>
      <c r="K844" s="34"/>
    </row>
    <row r="845" spans="1:11">
      <c r="A845" s="11">
        <f>'Programe Budget 2073-74'!A895</f>
        <v>13</v>
      </c>
      <c r="B845" s="11" t="str">
        <f>'Programe Budget 2073-74'!B895</f>
        <v>312156-3/4</v>
      </c>
      <c r="C845" s="33">
        <f>'Programe Budget 2073-74'!C895</f>
        <v>1</v>
      </c>
      <c r="D845" s="404" t="str">
        <f>'Programe Budget 2073-74'!D895</f>
        <v>रानीजमरा कुलरिया सिंचाई आयोजना</v>
      </c>
      <c r="E845" s="34">
        <f>E572</f>
        <v>27771</v>
      </c>
      <c r="F845" s="434">
        <f>F572</f>
        <v>27771</v>
      </c>
      <c r="G845" s="34">
        <f t="shared" si="77"/>
        <v>1.3771732407170982</v>
      </c>
      <c r="H845" s="737">
        <f>I572</f>
        <v>39.729999999999997</v>
      </c>
      <c r="I845" s="34">
        <f t="shared" si="78"/>
        <v>0.54715092853690306</v>
      </c>
      <c r="J845" s="59"/>
      <c r="K845" s="218"/>
    </row>
    <row r="846" spans="1:11">
      <c r="A846" s="11">
        <f>'Programe Budget 2073-74'!A896</f>
        <v>14</v>
      </c>
      <c r="B846" s="11" t="str">
        <f>'Programe Budget 2073-74'!B896</f>
        <v>312162-3/4</v>
      </c>
      <c r="C846" s="33">
        <f>'Programe Budget 2073-74'!C896</f>
        <v>18</v>
      </c>
      <c r="D846" s="404" t="str">
        <f>'Programe Budget 2073-74'!D896</f>
        <v xml:space="preserve">नेपाल व्यापार एकिकृत रणनिति </v>
      </c>
      <c r="E846" s="34">
        <f>E597</f>
        <v>4960</v>
      </c>
      <c r="F846" s="434">
        <f>F597</f>
        <v>4960</v>
      </c>
      <c r="G846" s="34">
        <f t="shared" si="77"/>
        <v>0.24596807007154251</v>
      </c>
      <c r="H846" s="737">
        <f>I597</f>
        <v>73.684072580645164</v>
      </c>
      <c r="I846" s="34">
        <f t="shared" si="78"/>
        <v>0.18123929127672753</v>
      </c>
      <c r="J846" s="59"/>
      <c r="K846" s="218"/>
    </row>
    <row r="847" spans="1:11">
      <c r="A847" s="11">
        <f>'Programe Budget 2073-74'!A897</f>
        <v>15</v>
      </c>
      <c r="B847" s="11" t="str">
        <f>'Programe Budget 2073-74'!B897</f>
        <v>32912-3/4</v>
      </c>
      <c r="C847" s="33">
        <f>'Programe Budget 2073-74'!C897</f>
        <v>23</v>
      </c>
      <c r="D847" s="404" t="str">
        <f>'Programe Budget 2073-74'!D897</f>
        <v xml:space="preserve">राष्ट्रपति चुरे तर्राई मधेस संरक्षण विकास समिती </v>
      </c>
      <c r="E847" s="34">
        <f>E623</f>
        <v>22987</v>
      </c>
      <c r="F847" s="434">
        <f>F623</f>
        <v>22987</v>
      </c>
      <c r="G847" s="34">
        <f t="shared" si="77"/>
        <v>1.1399330699061587</v>
      </c>
      <c r="H847" s="737">
        <f>I623</f>
        <v>85.301378170270155</v>
      </c>
      <c r="I847" s="34">
        <f t="shared" si="78"/>
        <v>0.97237861884862253</v>
      </c>
      <c r="J847" s="59"/>
      <c r="K847" s="218"/>
    </row>
    <row r="848" spans="1:11">
      <c r="A848" s="11">
        <f>'Programe Budget 2073-74'!A898</f>
        <v>16</v>
      </c>
      <c r="B848" s="11" t="str">
        <f>'Programe Budget 2073-74'!B898</f>
        <v>312805-3/4</v>
      </c>
      <c r="C848" s="33">
        <f>'Programe Budget 2073-74'!C898</f>
        <v>21</v>
      </c>
      <c r="D848" s="404" t="str">
        <f>'Programe Budget 2073-74'!D898</f>
        <v>घर बंगैचा कार्यक्रम</v>
      </c>
      <c r="E848" s="34" t="e">
        <f>E647</f>
        <v>#REF!</v>
      </c>
      <c r="F848" s="434">
        <f>F647</f>
        <v>12522</v>
      </c>
      <c r="G848" s="34">
        <f t="shared" si="77"/>
        <v>0.62097019625722882</v>
      </c>
      <c r="H848" s="737">
        <f>I647</f>
        <v>87.795068679124711</v>
      </c>
      <c r="I848" s="34">
        <f t="shared" si="78"/>
        <v>0.54518121028092958</v>
      </c>
      <c r="J848" s="59"/>
      <c r="K848" s="218"/>
    </row>
    <row r="849" spans="1:11">
      <c r="A849" s="11">
        <f>'Programe Budget 2073-74'!A899</f>
        <v>17</v>
      </c>
      <c r="B849" s="11" t="str">
        <f>'Programe Budget 2073-74'!B899</f>
        <v>602801-3/4</v>
      </c>
      <c r="C849" s="33">
        <f>'Programe Budget 2073-74'!C899</f>
        <v>31</v>
      </c>
      <c r="D849" s="404" t="str">
        <f>'Programe Budget 2073-74'!D899</f>
        <v>राष्ट्रिय पुननिर्माण कोष भुकम्प प्रभावित जिल्लाका लागि राहत कार्यक्रम) -कृषि विभाग) -३१)</v>
      </c>
      <c r="E849" s="34">
        <f>E681</f>
        <v>389850</v>
      </c>
      <c r="F849" s="34">
        <f>F681</f>
        <v>389850</v>
      </c>
      <c r="G849" s="34">
        <f t="shared" si="77"/>
        <v>19.332792765602992</v>
      </c>
      <c r="H849" s="737">
        <f>I681</f>
        <v>15.040710529690907</v>
      </c>
      <c r="I849" s="34">
        <f t="shared" si="78"/>
        <v>2.9077893971793713</v>
      </c>
      <c r="J849" s="59"/>
      <c r="K849" s="218"/>
    </row>
    <row r="850" spans="1:11">
      <c r="A850" s="11">
        <f>'Programe Budget 2073-74'!A900</f>
        <v>18</v>
      </c>
      <c r="B850" s="11" t="str">
        <f>'Programe Budget 2073-74'!B900</f>
        <v>312012-3/4</v>
      </c>
      <c r="C850" s="33">
        <v>6</v>
      </c>
      <c r="D850" s="404" t="str">
        <f>'Programe Budget 2073-74'!D900</f>
        <v>साधारण खर्च तर्फको</v>
      </c>
      <c r="E850" s="34">
        <f>E690</f>
        <v>160598.9</v>
      </c>
      <c r="F850" s="34">
        <f>F690</f>
        <v>160598.9</v>
      </c>
      <c r="G850" s="34">
        <f t="shared" si="77"/>
        <v>7.9641535259299694</v>
      </c>
      <c r="H850" s="737">
        <f>I690</f>
        <v>96.132922205569272</v>
      </c>
      <c r="I850" s="34">
        <f t="shared" si="78"/>
        <v>7.6561735134143598</v>
      </c>
      <c r="J850" s="59"/>
      <c r="K850" s="218"/>
    </row>
    <row r="851" spans="1:11">
      <c r="A851" s="11">
        <f>'Programe Budget 2073-74'!A901</f>
        <v>0</v>
      </c>
      <c r="B851" s="11">
        <f>'Programe Budget 2073-74'!B901</f>
        <v>0</v>
      </c>
      <c r="C851" s="33">
        <f>'Programe Budget 2073-74'!C901</f>
        <v>496</v>
      </c>
      <c r="D851" s="399" t="s">
        <v>462</v>
      </c>
      <c r="E851" s="238" t="e">
        <f>SUM(E833:E850)</f>
        <v>#REF!</v>
      </c>
      <c r="F851" s="238">
        <f>SUM(F833:F850)</f>
        <v>2016521.9</v>
      </c>
      <c r="G851" s="238">
        <f>SUM(G833:G850)</f>
        <v>100.00000000000001</v>
      </c>
      <c r="H851" s="737"/>
      <c r="I851" s="238">
        <f>SUM(I833:I850)</f>
        <v>60.964663176494028</v>
      </c>
      <c r="J851" s="57"/>
      <c r="K851" s="218"/>
    </row>
    <row r="852" spans="1:11">
      <c r="A852" s="11"/>
      <c r="B852" s="11"/>
      <c r="C852" s="33"/>
      <c r="D852" s="399" t="s">
        <v>480</v>
      </c>
      <c r="E852" s="238" t="e">
        <f>E865</f>
        <v>#REF!</v>
      </c>
      <c r="F852" s="799">
        <f>F865</f>
        <v>2114205.7999999998</v>
      </c>
      <c r="G852" s="238">
        <f>F851/F852*100</f>
        <v>95.37964090345416</v>
      </c>
      <c r="H852" s="737"/>
      <c r="I852" s="238">
        <f>I851*G852/100</f>
        <v>58.147876815740354</v>
      </c>
      <c r="J852" s="57">
        <f>I852</f>
        <v>58.147876815740354</v>
      </c>
      <c r="K852" s="218"/>
    </row>
    <row r="853" spans="1:11" ht="21.75">
      <c r="A853" s="532" t="s">
        <v>614</v>
      </c>
      <c r="B853" s="252"/>
      <c r="C853" s="253"/>
      <c r="D853" s="392"/>
      <c r="E853" s="255"/>
      <c r="F853" s="446"/>
      <c r="G853" s="255"/>
      <c r="H853" s="738"/>
      <c r="I853" s="256"/>
      <c r="J853" s="255"/>
      <c r="K853" s="218"/>
    </row>
    <row r="854" spans="1:11">
      <c r="A854" s="11">
        <f>'Programe Budget 2073-74'!A903</f>
        <v>1</v>
      </c>
      <c r="B854" s="11" t="str">
        <f>'Programe Budget 2073-74'!B903</f>
        <v>312105/3/4</v>
      </c>
      <c r="C854" s="33">
        <v>1</v>
      </c>
      <c r="D854" s="404" t="str">
        <f>'Programe Budget 2073-74'!D903</f>
        <v xml:space="preserve">कृषि विकास आयोजना </v>
      </c>
      <c r="E854" s="34">
        <f>E697</f>
        <v>26655.200000000001</v>
      </c>
      <c r="F854" s="434">
        <f>F697</f>
        <v>26655.200000000001</v>
      </c>
      <c r="G854" s="34">
        <f>F854/$F$858*100</f>
        <v>27.287198811677253</v>
      </c>
      <c r="H854" s="737">
        <v>100</v>
      </c>
      <c r="I854" s="34">
        <f>G854*H854/100</f>
        <v>27.287198811677253</v>
      </c>
      <c r="J854" s="57"/>
      <c r="K854" s="34"/>
    </row>
    <row r="855" spans="1:11">
      <c r="A855" s="11">
        <f>'Programe Budget 2073-74'!A904</f>
        <v>2</v>
      </c>
      <c r="B855" s="11" t="str">
        <f>'Programe Budget 2073-74'!B904</f>
        <v>312106-3/4</v>
      </c>
      <c r="C855" s="33">
        <f>'Programe Budget 2073-74'!C904</f>
        <v>10</v>
      </c>
      <c r="D855" s="404" t="str">
        <f>'Programe Budget 2073-74'!D904</f>
        <v>रेशम खेती विकास कार्यक्रम</v>
      </c>
      <c r="E855" s="34">
        <f>E711</f>
        <v>22147.599999999999</v>
      </c>
      <c r="F855" s="434">
        <f>F711</f>
        <v>22147.599999999999</v>
      </c>
      <c r="G855" s="34">
        <f>F855/$F$858*100</f>
        <v>22.672722935918813</v>
      </c>
      <c r="H855" s="737">
        <v>92.88</v>
      </c>
      <c r="I855" s="34">
        <f>G855*H855/100</f>
        <v>21.058425062881394</v>
      </c>
      <c r="J855" s="57"/>
      <c r="K855" s="218"/>
    </row>
    <row r="856" spans="1:11">
      <c r="A856" s="11">
        <f>'Programe Budget 2073-74'!A905</f>
        <v>3</v>
      </c>
      <c r="B856" s="11" t="str">
        <f>'Programe Budget 2073-74'!B905</f>
        <v>312113-3/4</v>
      </c>
      <c r="C856" s="33">
        <f>'Programe Budget 2073-74'!C905</f>
        <v>3</v>
      </c>
      <c r="D856" s="404" t="str">
        <f>'Programe Budget 2073-74'!D905</f>
        <v>व्यवसायिक कीट विकास कार्यक्रम</v>
      </c>
      <c r="E856" s="34">
        <f>E717</f>
        <v>16119.4</v>
      </c>
      <c r="F856" s="434">
        <f>F717</f>
        <v>16119.4</v>
      </c>
      <c r="G856" s="34">
        <f>F856/$F$858*100</f>
        <v>16.501593404849725</v>
      </c>
      <c r="H856" s="737">
        <v>21.51</v>
      </c>
      <c r="I856" s="34">
        <f>G856*H856/100</f>
        <v>3.5494927413831761</v>
      </c>
      <c r="J856" s="57"/>
      <c r="K856" s="34"/>
    </row>
    <row r="857" spans="1:11">
      <c r="A857" s="11">
        <f>'Programe Budget 2073-74'!A906</f>
        <v>4</v>
      </c>
      <c r="B857" s="11" t="str">
        <f>'Programe Budget 2073-74'!B906</f>
        <v>312118-3/4</v>
      </c>
      <c r="C857" s="33">
        <f>'Programe Budget 2073-74'!C906</f>
        <v>7</v>
      </c>
      <c r="D857" s="404" t="str">
        <f>'Programe Budget 2073-74'!D906</f>
        <v xml:space="preserve">माटो परिक्षण तथा सेवा सुधार कार्यक्रम </v>
      </c>
      <c r="E857" s="34">
        <f>E727</f>
        <v>32761.7</v>
      </c>
      <c r="F857" s="434">
        <f>F727</f>
        <v>32761.7</v>
      </c>
      <c r="G857" s="34">
        <f>F857/$F$858*100</f>
        <v>33.538484847554201</v>
      </c>
      <c r="H857" s="737">
        <v>94.6</v>
      </c>
      <c r="I857" s="34">
        <f>G857*H857/100</f>
        <v>31.727406665786269</v>
      </c>
      <c r="J857" s="57"/>
      <c r="K857" s="218"/>
    </row>
    <row r="858" spans="1:11">
      <c r="A858" s="52"/>
      <c r="B858" s="9"/>
      <c r="C858" s="56">
        <f>SUM(C854:C857)</f>
        <v>21</v>
      </c>
      <c r="D858" s="399" t="s">
        <v>420</v>
      </c>
      <c r="E858" s="57">
        <f>SUM(E854:E857)</f>
        <v>97683.900000000009</v>
      </c>
      <c r="F858" s="435">
        <f>SUM(F854:F857)</f>
        <v>97683.900000000009</v>
      </c>
      <c r="G858" s="57">
        <f>SUM(G854:G857)</f>
        <v>100</v>
      </c>
      <c r="H858" s="728"/>
      <c r="I858" s="57">
        <f>SUM(I854:I857)</f>
        <v>83.622523281728093</v>
      </c>
      <c r="J858" s="57"/>
      <c r="K858" s="218"/>
    </row>
    <row r="859" spans="1:11">
      <c r="A859" s="52"/>
      <c r="B859" s="9"/>
      <c r="C859" s="56"/>
      <c r="D859" s="399" t="s">
        <v>481</v>
      </c>
      <c r="E859" s="57" t="e">
        <f>E865</f>
        <v>#REF!</v>
      </c>
      <c r="F859" s="435">
        <f>F865</f>
        <v>2114205.7999999998</v>
      </c>
      <c r="G859" s="57">
        <f>F858/F859*100</f>
        <v>4.6203590965458528</v>
      </c>
      <c r="H859" s="728"/>
      <c r="I859" s="57">
        <f>G859*I858/100</f>
        <v>3.8636608612084973</v>
      </c>
      <c r="J859" s="798">
        <f>I859</f>
        <v>3.8636608612084973</v>
      </c>
      <c r="K859" s="218"/>
    </row>
    <row r="860" spans="1:11" ht="21.75">
      <c r="A860" s="532" t="s">
        <v>615</v>
      </c>
      <c r="B860" s="252"/>
      <c r="C860" s="253"/>
      <c r="D860" s="392"/>
      <c r="E860" s="256"/>
      <c r="F860" s="447"/>
      <c r="G860" s="256"/>
      <c r="H860" s="739"/>
      <c r="I860" s="256"/>
      <c r="J860" s="256"/>
      <c r="K860" s="34"/>
    </row>
    <row r="861" spans="1:11" s="148" customFormat="1">
      <c r="A861" s="33">
        <f>'Programe Budget 2073-74'!A910</f>
        <v>1</v>
      </c>
      <c r="B861" s="33" t="str">
        <f>'Programe Budget 2073-74'!B910</f>
        <v>312801-3/4</v>
      </c>
      <c r="C861" s="33">
        <f>'Programe Budget 2073-74'!C910</f>
        <v>6</v>
      </c>
      <c r="D861" s="424" t="str">
        <f>'Programe Budget 2073-74'!D910</f>
        <v xml:space="preserve">कर्णाली अञ्चल कृषि विकास आयोजना </v>
      </c>
      <c r="E861" s="34">
        <f>E739</f>
        <v>10449</v>
      </c>
      <c r="F861" s="434">
        <f>F739</f>
        <v>10449</v>
      </c>
      <c r="G861" s="34">
        <f>F861/$F$863*100</f>
        <v>0.93647023227401405</v>
      </c>
      <c r="H861" s="737">
        <f>I739</f>
        <v>99.750885252177241</v>
      </c>
      <c r="I861" s="34">
        <f>G861*H861/100</f>
        <v>0.93413734681644944</v>
      </c>
      <c r="J861" s="57"/>
      <c r="K861" s="34"/>
    </row>
    <row r="862" spans="1:11" s="148" customFormat="1">
      <c r="A862" s="33">
        <f>'Programe Budget 2073-74'!A911</f>
        <v>2</v>
      </c>
      <c r="B862" s="33" t="str">
        <f>'Programe Budget 2073-74'!B911</f>
        <v>312802-3/4</v>
      </c>
      <c r="C862" s="33">
        <f>'Programe Budget 2073-74'!C911</f>
        <v>75</v>
      </c>
      <c r="D862" s="424" t="str">
        <f>'Programe Budget 2073-74'!D911</f>
        <v xml:space="preserve">कृषि प्रसार कार्यक्रम </v>
      </c>
      <c r="E862" s="34">
        <f>E817</f>
        <v>1105336.5999999999</v>
      </c>
      <c r="F862" s="434">
        <f>F817</f>
        <v>1105336.5999999999</v>
      </c>
      <c r="G862" s="34">
        <f>F862/$F$863*100</f>
        <v>99.063529767725981</v>
      </c>
      <c r="H862" s="737">
        <f>I817</f>
        <v>92.34076939458987</v>
      </c>
      <c r="I862" s="34">
        <f>G862*H862/100</f>
        <v>91.476025576956744</v>
      </c>
      <c r="J862" s="57"/>
      <c r="K862" s="218"/>
    </row>
    <row r="863" spans="1:11">
      <c r="A863" s="1"/>
      <c r="B863" s="25"/>
      <c r="C863" s="56">
        <f>SUM(C861:C862)</f>
        <v>81</v>
      </c>
      <c r="D863" s="399" t="s">
        <v>616</v>
      </c>
      <c r="E863" s="57">
        <f>SUM(E861:E862)</f>
        <v>1115785.5999999999</v>
      </c>
      <c r="F863" s="435">
        <f>SUM(F861:F862)</f>
        <v>1115785.5999999999</v>
      </c>
      <c r="G863" s="57">
        <f>SUM(G861:G862)</f>
        <v>100</v>
      </c>
      <c r="H863" s="737"/>
      <c r="I863" s="57">
        <f>SUM(I861:I862)</f>
        <v>92.4101629237732</v>
      </c>
      <c r="J863" s="57">
        <f>SUM(G863*I863/100)</f>
        <v>92.4101629237732</v>
      </c>
      <c r="K863" s="34"/>
    </row>
    <row r="864" spans="1:11" ht="15">
      <c r="A864" s="1"/>
      <c r="B864" s="25"/>
      <c r="C864" s="37"/>
      <c r="D864" s="78" t="s">
        <v>617</v>
      </c>
      <c r="E864" s="57">
        <f>E863</f>
        <v>1115785.5999999999</v>
      </c>
      <c r="F864" s="435">
        <f>F863</f>
        <v>1115785.5999999999</v>
      </c>
      <c r="G864" s="57">
        <f>SUM(F864/F866*100)</f>
        <v>34.544537796602185</v>
      </c>
      <c r="H864" s="737"/>
      <c r="I864" s="57"/>
      <c r="J864" s="57">
        <f>SUM(J863)</f>
        <v>92.4101629237732</v>
      </c>
      <c r="K864" s="57">
        <f>SUM(J864*G864/100)</f>
        <v>31.92266365910449</v>
      </c>
    </row>
    <row r="865" spans="1:11" ht="15">
      <c r="A865" s="1"/>
      <c r="B865" s="25"/>
      <c r="C865" s="56">
        <f>C858+C851</f>
        <v>517</v>
      </c>
      <c r="D865" s="78" t="s">
        <v>618</v>
      </c>
      <c r="E865" s="57" t="e">
        <f>E858+E851</f>
        <v>#REF!</v>
      </c>
      <c r="F865" s="435">
        <f>F858+F851</f>
        <v>2114205.7999999998</v>
      </c>
      <c r="G865" s="57">
        <f>SUM(F865/F866*100)</f>
        <v>65.455462203397815</v>
      </c>
      <c r="H865" s="737"/>
      <c r="I865" s="57"/>
      <c r="J865" s="57">
        <f>J859+J852</f>
        <v>62.011537676948848</v>
      </c>
      <c r="K865" s="57">
        <f>SUM(J865*G865/100)</f>
        <v>40.589938605881045</v>
      </c>
    </row>
    <row r="866" spans="1:11" s="148" customFormat="1" ht="15">
      <c r="A866" s="72"/>
      <c r="B866" s="239"/>
      <c r="C866" s="56">
        <f>C865+C863</f>
        <v>598</v>
      </c>
      <c r="D866" s="425" t="s">
        <v>619</v>
      </c>
      <c r="E866" s="57" t="e">
        <f>E865+E864</f>
        <v>#REF!</v>
      </c>
      <c r="F866" s="435">
        <f>F865+F864</f>
        <v>3229991.3999999994</v>
      </c>
      <c r="G866" s="57">
        <f>SUM(G864+G865)</f>
        <v>100</v>
      </c>
      <c r="H866" s="737"/>
      <c r="I866" s="57"/>
      <c r="J866" s="57"/>
      <c r="K866" s="57">
        <f>SUM(K865,K864)</f>
        <v>72.512602264985532</v>
      </c>
    </row>
  </sheetData>
  <mergeCells count="12">
    <mergeCell ref="A828:K828"/>
    <mergeCell ref="A829:K829"/>
    <mergeCell ref="A821:D821"/>
    <mergeCell ref="A822:D822"/>
    <mergeCell ref="A823:D823"/>
    <mergeCell ref="A826:K826"/>
    <mergeCell ref="A827:K827"/>
    <mergeCell ref="A1:K1"/>
    <mergeCell ref="A2:K2"/>
    <mergeCell ref="A3:K3"/>
    <mergeCell ref="A819:D819"/>
    <mergeCell ref="A820:D820"/>
  </mergeCells>
  <printOptions horizontalCentered="1"/>
  <pageMargins left="0.2" right="0.2" top="0.28000000000000003" bottom="0.38" header="0.2" footer="0.2"/>
  <pageSetup paperSize="9" scale="10" orientation="landscape" r:id="rId1"/>
  <headerFooter alignWithMargins="0">
    <oddFooter>&amp;C&amp;"Fontasy Himali,Regular"&amp;P</oddFooter>
  </headerFooter>
  <rowBreaks count="4" manualBreakCount="4">
    <brk id="720" max="16383" man="1"/>
    <brk id="780" max="16383" man="1"/>
    <brk id="811" max="16383" man="1"/>
    <brk id="8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tabSelected="1" workbookViewId="0">
      <pane ySplit="1" topLeftCell="A2" activePane="bottomLeft" state="frozen"/>
      <selection pane="bottomLeft" activeCell="M88" sqref="M88"/>
    </sheetView>
  </sheetViews>
  <sheetFormatPr defaultRowHeight="12.75"/>
  <cols>
    <col min="1" max="1" width="12.140625" customWidth="1"/>
    <col min="2" max="2" width="36.5703125" bestFit="1" customWidth="1"/>
    <col min="3" max="4" width="8.42578125" customWidth="1"/>
    <col min="5" max="5" width="7" customWidth="1"/>
    <col min="6" max="7" width="6.42578125" customWidth="1"/>
    <col min="8" max="8" width="6.85546875" customWidth="1"/>
    <col min="9" max="9" width="7.28515625" customWidth="1"/>
    <col min="10" max="10" width="8.85546875" customWidth="1"/>
    <col min="11" max="11" width="9.5703125" customWidth="1"/>
    <col min="12" max="12" width="7.28515625" customWidth="1"/>
    <col min="13" max="13" width="7.42578125" customWidth="1"/>
    <col min="14" max="14" width="32.5703125" customWidth="1"/>
  </cols>
  <sheetData>
    <row r="1" spans="1:14" ht="36" customHeight="1">
      <c r="A1" s="1110" t="s">
        <v>1120</v>
      </c>
      <c r="B1" s="1110" t="s">
        <v>1121</v>
      </c>
      <c r="C1" s="1110" t="s">
        <v>1122</v>
      </c>
      <c r="D1" s="1110" t="s">
        <v>1152</v>
      </c>
      <c r="E1" s="1113" t="s">
        <v>1123</v>
      </c>
      <c r="F1" s="1114"/>
      <c r="G1" s="1115"/>
      <c r="H1" s="1113" t="s">
        <v>1130</v>
      </c>
      <c r="I1" s="1114"/>
      <c r="J1" s="1114"/>
      <c r="K1" s="1116" t="s">
        <v>1131</v>
      </c>
      <c r="L1" s="1116"/>
      <c r="M1" s="1117" t="s">
        <v>1132</v>
      </c>
      <c r="N1" s="1110" t="s">
        <v>35</v>
      </c>
    </row>
    <row r="2" spans="1:14">
      <c r="A2" s="1111"/>
      <c r="B2" s="1111"/>
      <c r="C2" s="1111"/>
      <c r="D2" s="1111"/>
      <c r="E2" s="1059" t="s">
        <v>859</v>
      </c>
      <c r="F2" s="1059" t="s">
        <v>860</v>
      </c>
      <c r="G2" s="1059" t="s">
        <v>367</v>
      </c>
      <c r="H2" s="1059" t="s">
        <v>859</v>
      </c>
      <c r="I2" s="1059" t="s">
        <v>860</v>
      </c>
      <c r="J2" s="1059" t="s">
        <v>367</v>
      </c>
      <c r="K2" s="1061" t="s">
        <v>859</v>
      </c>
      <c r="L2" s="1061" t="s">
        <v>860</v>
      </c>
      <c r="M2" s="1118"/>
      <c r="N2" s="1111"/>
    </row>
    <row r="3" spans="1:14" ht="19.5" customHeight="1">
      <c r="A3" s="1108" t="s">
        <v>1124</v>
      </c>
      <c r="B3" s="1109"/>
      <c r="C3" s="1109"/>
      <c r="D3" s="1109"/>
      <c r="E3" s="1109"/>
      <c r="F3" s="1109"/>
      <c r="G3" s="1109"/>
      <c r="H3" s="1109"/>
      <c r="I3" s="1109"/>
      <c r="J3" s="1109"/>
      <c r="K3" s="1109"/>
      <c r="L3" s="1109"/>
      <c r="M3" s="1109"/>
      <c r="N3" s="1112"/>
    </row>
    <row r="4" spans="1:14" ht="19.5" customHeight="1">
      <c r="A4" s="1052" t="s">
        <v>954</v>
      </c>
      <c r="B4" s="1052" t="s">
        <v>1112</v>
      </c>
      <c r="C4" s="1053">
        <v>31121</v>
      </c>
      <c r="D4" s="1052" t="s">
        <v>1153</v>
      </c>
      <c r="E4" s="1053">
        <v>1</v>
      </c>
      <c r="F4" s="1054">
        <v>1.03</v>
      </c>
      <c r="G4" s="1055">
        <v>2.5</v>
      </c>
      <c r="H4" s="1053">
        <v>1</v>
      </c>
      <c r="I4" s="1054">
        <v>1.03</v>
      </c>
      <c r="J4" s="1055">
        <v>2.5</v>
      </c>
      <c r="K4" s="1063">
        <v>0</v>
      </c>
      <c r="L4" s="1063">
        <v>0</v>
      </c>
      <c r="M4" s="1063">
        <v>0</v>
      </c>
      <c r="N4" s="1052" t="s">
        <v>1125</v>
      </c>
    </row>
    <row r="5" spans="1:14">
      <c r="A5" s="1052" t="s">
        <v>955</v>
      </c>
      <c r="B5" s="1052" t="s">
        <v>956</v>
      </c>
      <c r="C5" s="1053">
        <v>31122</v>
      </c>
      <c r="D5" s="1052" t="s">
        <v>1154</v>
      </c>
      <c r="E5" s="1053">
        <v>4</v>
      </c>
      <c r="F5" s="1054">
        <v>0.82</v>
      </c>
      <c r="G5" s="1053">
        <v>2</v>
      </c>
      <c r="H5" s="1053">
        <v>0</v>
      </c>
      <c r="I5" s="1053">
        <v>0</v>
      </c>
      <c r="J5" s="1053">
        <v>0</v>
      </c>
      <c r="K5" s="1063">
        <v>0</v>
      </c>
      <c r="L5" s="1063">
        <v>0</v>
      </c>
      <c r="M5" s="1063">
        <v>0</v>
      </c>
      <c r="N5" s="1052" t="s">
        <v>1125</v>
      </c>
    </row>
    <row r="6" spans="1:14" ht="25.5">
      <c r="A6" s="1052" t="s">
        <v>957</v>
      </c>
      <c r="B6" s="1052" t="s">
        <v>1113</v>
      </c>
      <c r="C6" s="1053">
        <v>31122</v>
      </c>
      <c r="D6" s="1052" t="s">
        <v>1153</v>
      </c>
      <c r="E6" s="1053">
        <v>2</v>
      </c>
      <c r="F6" s="1054">
        <v>0.99</v>
      </c>
      <c r="G6" s="1055">
        <v>2.4</v>
      </c>
      <c r="H6" s="1053">
        <v>0</v>
      </c>
      <c r="I6" s="1053">
        <v>0</v>
      </c>
      <c r="J6" s="1053">
        <v>0</v>
      </c>
      <c r="K6" s="1063">
        <v>0</v>
      </c>
      <c r="L6" s="1063">
        <v>0</v>
      </c>
      <c r="M6" s="1063">
        <v>0</v>
      </c>
      <c r="N6" s="1052" t="s">
        <v>1125</v>
      </c>
    </row>
    <row r="7" spans="1:14" ht="24" customHeight="1">
      <c r="A7" s="1052" t="s">
        <v>958</v>
      </c>
      <c r="B7" s="1052" t="s">
        <v>1114</v>
      </c>
      <c r="C7" s="1053">
        <v>31122</v>
      </c>
      <c r="D7" s="1052" t="s">
        <v>1155</v>
      </c>
      <c r="E7" s="1053">
        <v>2</v>
      </c>
      <c r="F7" s="1054">
        <v>0.33</v>
      </c>
      <c r="G7" s="1055">
        <v>0.8</v>
      </c>
      <c r="H7" s="1053">
        <v>0</v>
      </c>
      <c r="I7" s="1053">
        <v>0</v>
      </c>
      <c r="J7" s="1053">
        <v>0</v>
      </c>
      <c r="K7" s="1063">
        <v>0</v>
      </c>
      <c r="L7" s="1063">
        <v>0</v>
      </c>
      <c r="M7" s="1063">
        <v>0</v>
      </c>
      <c r="N7" s="1052" t="s">
        <v>1125</v>
      </c>
    </row>
    <row r="8" spans="1:14" ht="25.5" customHeight="1">
      <c r="A8" s="1052" t="s">
        <v>959</v>
      </c>
      <c r="B8" s="1052" t="s">
        <v>960</v>
      </c>
      <c r="C8" s="1053">
        <v>31122</v>
      </c>
      <c r="D8" s="1052" t="s">
        <v>1153</v>
      </c>
      <c r="E8" s="1053">
        <v>6</v>
      </c>
      <c r="F8" s="1054">
        <v>0.37</v>
      </c>
      <c r="G8" s="1055">
        <v>0.9</v>
      </c>
      <c r="H8" s="1053">
        <v>6</v>
      </c>
      <c r="I8" s="1054">
        <v>0.37</v>
      </c>
      <c r="J8" s="1055">
        <v>0.9</v>
      </c>
      <c r="K8" s="1063">
        <v>6</v>
      </c>
      <c r="L8" s="1063">
        <v>0.37</v>
      </c>
      <c r="M8" s="1063">
        <v>0.89998999999999996</v>
      </c>
      <c r="N8" s="1052" t="s">
        <v>1125</v>
      </c>
    </row>
    <row r="9" spans="1:14">
      <c r="A9" s="1052" t="s">
        <v>961</v>
      </c>
      <c r="B9" s="1052" t="s">
        <v>962</v>
      </c>
      <c r="C9" s="1053">
        <v>31122</v>
      </c>
      <c r="D9" s="1052" t="s">
        <v>1153</v>
      </c>
      <c r="E9" s="1053">
        <v>2</v>
      </c>
      <c r="F9" s="1054">
        <v>0.82</v>
      </c>
      <c r="G9" s="1053">
        <v>2</v>
      </c>
      <c r="H9" s="1053">
        <v>0</v>
      </c>
      <c r="I9" s="1053">
        <v>0</v>
      </c>
      <c r="J9" s="1053">
        <v>0</v>
      </c>
      <c r="K9" s="1063">
        <v>0</v>
      </c>
      <c r="L9" s="1063">
        <v>0</v>
      </c>
      <c r="M9" s="1063">
        <v>0</v>
      </c>
      <c r="N9" s="1052" t="s">
        <v>1125</v>
      </c>
    </row>
    <row r="10" spans="1:14">
      <c r="A10" s="1052" t="s">
        <v>963</v>
      </c>
      <c r="B10" s="1052" t="s">
        <v>1115</v>
      </c>
      <c r="C10" s="1053">
        <v>31122</v>
      </c>
      <c r="D10" s="1052" t="s">
        <v>1154</v>
      </c>
      <c r="E10" s="1053">
        <v>1</v>
      </c>
      <c r="F10" s="1054">
        <v>0.41</v>
      </c>
      <c r="G10" s="1053">
        <v>1</v>
      </c>
      <c r="H10" s="1053">
        <v>0</v>
      </c>
      <c r="I10" s="1053">
        <v>0</v>
      </c>
      <c r="J10" s="1053">
        <v>0</v>
      </c>
      <c r="K10" s="1063">
        <v>0</v>
      </c>
      <c r="L10" s="1063">
        <v>0</v>
      </c>
      <c r="M10" s="1063">
        <v>0</v>
      </c>
      <c r="N10" s="1052" t="s">
        <v>1125</v>
      </c>
    </row>
    <row r="11" spans="1:14">
      <c r="A11" s="1052" t="s">
        <v>964</v>
      </c>
      <c r="B11" s="1052" t="s">
        <v>965</v>
      </c>
      <c r="C11" s="1053">
        <v>31122</v>
      </c>
      <c r="D11" s="1052" t="s">
        <v>1153</v>
      </c>
      <c r="E11" s="1053">
        <v>5</v>
      </c>
      <c r="F11" s="1054">
        <v>0.41</v>
      </c>
      <c r="G11" s="1053">
        <v>1</v>
      </c>
      <c r="H11" s="1053">
        <v>5</v>
      </c>
      <c r="I11" s="1054">
        <v>0.41</v>
      </c>
      <c r="J11" s="1053">
        <v>1</v>
      </c>
      <c r="K11" s="1063">
        <v>5</v>
      </c>
      <c r="L11" s="1063">
        <v>0.41</v>
      </c>
      <c r="M11" s="1054">
        <v>0.99858000000000002</v>
      </c>
      <c r="N11" s="1052" t="s">
        <v>1125</v>
      </c>
    </row>
    <row r="12" spans="1:14">
      <c r="A12" s="1052" t="s">
        <v>966</v>
      </c>
      <c r="B12" s="1052" t="s">
        <v>967</v>
      </c>
      <c r="C12" s="1053">
        <v>31122</v>
      </c>
      <c r="D12" s="1052" t="s">
        <v>1155</v>
      </c>
      <c r="E12" s="1053">
        <v>4</v>
      </c>
      <c r="F12" s="1054">
        <v>0.33</v>
      </c>
      <c r="G12" s="1055">
        <v>0.8</v>
      </c>
      <c r="H12" s="1053">
        <v>0</v>
      </c>
      <c r="I12" s="1053">
        <v>0</v>
      </c>
      <c r="J12" s="1053">
        <v>0</v>
      </c>
      <c r="K12" s="1063">
        <v>4</v>
      </c>
      <c r="L12" s="1063">
        <v>0.33</v>
      </c>
      <c r="M12" s="1063">
        <v>0</v>
      </c>
      <c r="N12" s="1052" t="s">
        <v>1125</v>
      </c>
    </row>
    <row r="13" spans="1:14" ht="26.25" customHeight="1">
      <c r="A13" s="1089" t="s">
        <v>975</v>
      </c>
      <c r="B13" s="1089" t="s">
        <v>1116</v>
      </c>
      <c r="C13" s="1090">
        <v>31123</v>
      </c>
      <c r="D13" s="1052" t="s">
        <v>1156</v>
      </c>
      <c r="E13" s="1064">
        <v>1</v>
      </c>
      <c r="F13" s="1065">
        <v>0.21</v>
      </c>
      <c r="G13" s="1066">
        <v>0.5</v>
      </c>
      <c r="H13" s="1064">
        <v>0</v>
      </c>
      <c r="I13" s="1064">
        <v>0</v>
      </c>
      <c r="J13" s="1064">
        <v>0</v>
      </c>
      <c r="K13" s="1091">
        <v>1</v>
      </c>
      <c r="L13" s="1091">
        <v>0.21</v>
      </c>
      <c r="M13" s="1066">
        <v>0.49946000000000002</v>
      </c>
      <c r="N13" s="1052" t="s">
        <v>1133</v>
      </c>
    </row>
    <row r="14" spans="1:14">
      <c r="A14" s="1052" t="s">
        <v>976</v>
      </c>
      <c r="B14" s="1052" t="s">
        <v>977</v>
      </c>
      <c r="C14" s="1053">
        <v>31123</v>
      </c>
      <c r="D14" s="1052" t="s">
        <v>1153</v>
      </c>
      <c r="E14" s="1053">
        <v>4</v>
      </c>
      <c r="F14" s="1054">
        <v>0.41</v>
      </c>
      <c r="G14" s="1053">
        <v>1</v>
      </c>
      <c r="H14" s="1053">
        <v>4</v>
      </c>
      <c r="I14" s="1054">
        <v>0.41</v>
      </c>
      <c r="J14" s="1053">
        <v>1</v>
      </c>
      <c r="K14" s="1063">
        <v>4</v>
      </c>
      <c r="L14" s="1063">
        <v>0.41</v>
      </c>
      <c r="M14" s="1054">
        <v>0.99665999999999999</v>
      </c>
      <c r="N14" s="1052" t="s">
        <v>1125</v>
      </c>
    </row>
    <row r="15" spans="1:14" ht="25.5">
      <c r="A15" s="1052" t="s">
        <v>978</v>
      </c>
      <c r="B15" s="1052" t="s">
        <v>979</v>
      </c>
      <c r="C15" s="1053">
        <v>31123</v>
      </c>
      <c r="D15" s="1052" t="s">
        <v>1153</v>
      </c>
      <c r="E15" s="1053">
        <v>7</v>
      </c>
      <c r="F15" s="1054">
        <v>0.72</v>
      </c>
      <c r="G15" s="1054">
        <v>1.75</v>
      </c>
      <c r="H15" s="1053">
        <v>0</v>
      </c>
      <c r="I15" s="1053">
        <v>0</v>
      </c>
      <c r="J15" s="1053">
        <v>0</v>
      </c>
      <c r="K15" s="1063">
        <v>1</v>
      </c>
      <c r="L15" s="1063">
        <v>0.11</v>
      </c>
      <c r="M15" s="1055">
        <v>0.35199999999999998</v>
      </c>
      <c r="N15" s="1052" t="s">
        <v>1125</v>
      </c>
    </row>
    <row r="16" spans="1:14">
      <c r="A16" s="1052" t="s">
        <v>980</v>
      </c>
      <c r="B16" s="1052" t="s">
        <v>981</v>
      </c>
      <c r="C16" s="1053">
        <v>31123</v>
      </c>
      <c r="D16" s="1052" t="s">
        <v>1153</v>
      </c>
      <c r="E16" s="1053">
        <v>5</v>
      </c>
      <c r="F16" s="1054">
        <v>0.51</v>
      </c>
      <c r="G16" s="1054">
        <v>1.25</v>
      </c>
      <c r="H16" s="1053">
        <v>5</v>
      </c>
      <c r="I16" s="1054">
        <v>0.51</v>
      </c>
      <c r="J16" s="1054">
        <v>1.25</v>
      </c>
      <c r="K16" s="1063">
        <v>5</v>
      </c>
      <c r="L16" s="1063">
        <v>0.51</v>
      </c>
      <c r="M16" s="1062">
        <v>1.2430000000000001</v>
      </c>
      <c r="N16" s="1052" t="s">
        <v>1125</v>
      </c>
    </row>
    <row r="17" spans="1:14">
      <c r="A17" s="1052" t="s">
        <v>968</v>
      </c>
      <c r="B17" s="1052" t="s">
        <v>969</v>
      </c>
      <c r="C17" s="1053">
        <v>31159</v>
      </c>
      <c r="D17" s="1052" t="s">
        <v>1154</v>
      </c>
      <c r="E17" s="1053">
        <v>1</v>
      </c>
      <c r="F17" s="1054">
        <v>2.06</v>
      </c>
      <c r="G17" s="1053">
        <v>5</v>
      </c>
      <c r="H17" s="1053">
        <v>1</v>
      </c>
      <c r="I17" s="1054">
        <v>2.06</v>
      </c>
      <c r="J17" s="1053">
        <v>5</v>
      </c>
      <c r="K17" s="1063">
        <v>0</v>
      </c>
      <c r="L17" s="1063">
        <v>0</v>
      </c>
      <c r="M17" s="1063">
        <v>0</v>
      </c>
      <c r="N17" s="1052" t="s">
        <v>1125</v>
      </c>
    </row>
    <row r="18" spans="1:14" ht="25.5">
      <c r="A18" s="1052" t="s">
        <v>970</v>
      </c>
      <c r="B18" s="1052" t="s">
        <v>971</v>
      </c>
      <c r="C18" s="1053">
        <v>31159</v>
      </c>
      <c r="D18" s="1052" t="s">
        <v>1154</v>
      </c>
      <c r="E18" s="1053">
        <v>1</v>
      </c>
      <c r="F18" s="1054">
        <v>2.06</v>
      </c>
      <c r="G18" s="1053">
        <v>5</v>
      </c>
      <c r="H18" s="1053">
        <v>0</v>
      </c>
      <c r="I18" s="1053">
        <v>0</v>
      </c>
      <c r="J18" s="1053">
        <v>0</v>
      </c>
      <c r="K18" s="1063">
        <v>0</v>
      </c>
      <c r="L18" s="1063">
        <v>0</v>
      </c>
      <c r="M18" s="1063">
        <v>0</v>
      </c>
      <c r="N18" s="1052" t="s">
        <v>1125</v>
      </c>
    </row>
    <row r="19" spans="1:14">
      <c r="A19" s="1052" t="s">
        <v>972</v>
      </c>
      <c r="B19" s="1052" t="s">
        <v>973</v>
      </c>
      <c r="C19" s="1053">
        <v>31159</v>
      </c>
      <c r="D19" s="1052" t="s">
        <v>1153</v>
      </c>
      <c r="E19" s="1053">
        <v>1</v>
      </c>
      <c r="F19" s="1054">
        <v>2.06</v>
      </c>
      <c r="G19" s="1053">
        <v>5</v>
      </c>
      <c r="H19" s="1053">
        <v>1</v>
      </c>
      <c r="I19" s="1054">
        <v>2.06</v>
      </c>
      <c r="J19" s="1053">
        <v>5</v>
      </c>
      <c r="K19" s="1063">
        <v>0</v>
      </c>
      <c r="L19" s="1063">
        <v>0</v>
      </c>
      <c r="M19" s="1063">
        <v>0</v>
      </c>
      <c r="N19" s="1052" t="s">
        <v>1125</v>
      </c>
    </row>
    <row r="20" spans="1:14" ht="25.5">
      <c r="A20" s="1052" t="s">
        <v>953</v>
      </c>
      <c r="B20" s="1052" t="s">
        <v>1117</v>
      </c>
      <c r="C20" s="1053">
        <v>31161</v>
      </c>
      <c r="D20" s="1052" t="s">
        <v>1154</v>
      </c>
      <c r="E20" s="1053">
        <v>1</v>
      </c>
      <c r="F20" s="1054">
        <v>2.06</v>
      </c>
      <c r="G20" s="1053">
        <v>5</v>
      </c>
      <c r="H20" s="1053">
        <v>0</v>
      </c>
      <c r="I20" s="1053">
        <v>0</v>
      </c>
      <c r="J20" s="1053">
        <v>0</v>
      </c>
      <c r="K20" s="1063">
        <v>0</v>
      </c>
      <c r="L20" s="1063">
        <v>0</v>
      </c>
      <c r="M20" s="1063">
        <v>0</v>
      </c>
      <c r="N20" s="1052" t="s">
        <v>1125</v>
      </c>
    </row>
    <row r="21" spans="1:14" ht="38.25">
      <c r="A21" s="1052" t="s">
        <v>974</v>
      </c>
      <c r="B21" s="1052" t="s">
        <v>1118</v>
      </c>
      <c r="C21" s="1053">
        <v>31511</v>
      </c>
      <c r="D21" s="1052" t="s">
        <v>1153</v>
      </c>
      <c r="E21" s="1053">
        <v>1</v>
      </c>
      <c r="F21" s="1054">
        <v>2.06</v>
      </c>
      <c r="G21" s="1053">
        <v>5</v>
      </c>
      <c r="H21" s="1053">
        <v>1</v>
      </c>
      <c r="I21" s="1054">
        <v>2.06</v>
      </c>
      <c r="J21" s="1053">
        <v>5</v>
      </c>
      <c r="K21" s="1063">
        <v>0</v>
      </c>
      <c r="L21" s="1063">
        <v>0</v>
      </c>
      <c r="M21" s="1063">
        <v>0</v>
      </c>
      <c r="N21" s="1052" t="s">
        <v>1125</v>
      </c>
    </row>
    <row r="22" spans="1:14">
      <c r="A22" s="1108" t="s">
        <v>861</v>
      </c>
      <c r="B22" s="1109"/>
      <c r="C22" s="1109"/>
      <c r="D22" s="1086"/>
      <c r="E22" s="1053">
        <v>49</v>
      </c>
      <c r="F22" s="1054">
        <v>17.66</v>
      </c>
      <c r="G22" s="1055">
        <v>42.9</v>
      </c>
      <c r="H22" s="1053">
        <v>24</v>
      </c>
      <c r="I22" s="1054">
        <v>8.91</v>
      </c>
      <c r="J22" s="1054">
        <v>21.65</v>
      </c>
      <c r="K22" s="1054">
        <f>SUM(K4:K21)</f>
        <v>26</v>
      </c>
      <c r="L22" s="1054">
        <f>SUM(L4:L21)</f>
        <v>2.35</v>
      </c>
      <c r="M22" s="1054">
        <f>SUM(M4:M21)</f>
        <v>4.9896899999999995</v>
      </c>
      <c r="N22" s="1058"/>
    </row>
    <row r="23" spans="1:14">
      <c r="A23" s="1056"/>
      <c r="B23" s="1057"/>
      <c r="C23" s="1057"/>
      <c r="D23" s="1086"/>
      <c r="E23" s="1077"/>
      <c r="F23" s="1078"/>
      <c r="G23" s="1079"/>
      <c r="H23" s="1077"/>
      <c r="I23" s="1078"/>
      <c r="J23" s="1078"/>
      <c r="K23" s="1078"/>
      <c r="L23" s="1078">
        <f>L22/I22*100</f>
        <v>26.374859708193043</v>
      </c>
      <c r="M23" s="1078">
        <f>M22/J22*100</f>
        <v>23.047066974595843</v>
      </c>
      <c r="N23" s="1080"/>
    </row>
    <row r="24" spans="1:14">
      <c r="A24" s="1108" t="s">
        <v>1126</v>
      </c>
      <c r="B24" s="1109"/>
      <c r="C24" s="1109"/>
      <c r="D24" s="1109"/>
      <c r="E24" s="1109"/>
      <c r="F24" s="1109"/>
      <c r="G24" s="1109"/>
      <c r="H24" s="1109"/>
      <c r="I24" s="1109"/>
      <c r="J24" s="1109"/>
      <c r="K24" s="1109"/>
      <c r="L24" s="1109"/>
      <c r="M24" s="1109"/>
      <c r="N24" s="1112"/>
    </row>
    <row r="25" spans="1:14">
      <c r="A25" s="1052" t="s">
        <v>982</v>
      </c>
      <c r="B25" s="1052" t="s">
        <v>983</v>
      </c>
      <c r="C25" s="1053">
        <v>21111</v>
      </c>
      <c r="D25" s="1052" t="s">
        <v>1157</v>
      </c>
      <c r="E25" s="1053">
        <v>0</v>
      </c>
      <c r="F25" s="1054">
        <v>3.06</v>
      </c>
      <c r="G25" s="1054">
        <v>7.44</v>
      </c>
      <c r="H25" s="1053">
        <v>1</v>
      </c>
      <c r="I25" s="1054">
        <v>0.94</v>
      </c>
      <c r="J25" s="1054">
        <v>2.29</v>
      </c>
      <c r="K25" s="1062">
        <v>1</v>
      </c>
      <c r="L25" s="1062">
        <v>0.94</v>
      </c>
      <c r="M25" s="1062">
        <v>2.6888160000000001</v>
      </c>
      <c r="N25" s="1052" t="s">
        <v>1125</v>
      </c>
    </row>
    <row r="26" spans="1:14">
      <c r="A26" s="1052" t="s">
        <v>984</v>
      </c>
      <c r="B26" s="1052" t="s">
        <v>985</v>
      </c>
      <c r="C26" s="1053">
        <v>21111</v>
      </c>
      <c r="D26" s="1052" t="s">
        <v>1157</v>
      </c>
      <c r="E26" s="1053">
        <v>0</v>
      </c>
      <c r="F26" s="1054">
        <v>13.43</v>
      </c>
      <c r="G26" s="1054">
        <v>32.67</v>
      </c>
      <c r="H26" s="1053">
        <v>5</v>
      </c>
      <c r="I26" s="1054">
        <v>4.13</v>
      </c>
      <c r="J26" s="1054">
        <v>10.050000000000001</v>
      </c>
      <c r="K26" s="1062">
        <v>3</v>
      </c>
      <c r="L26" s="1062">
        <f>(K26/H26)*I26</f>
        <v>2.4779999999999998</v>
      </c>
      <c r="M26" s="1062">
        <v>6.6346970000000001</v>
      </c>
      <c r="N26" s="1052" t="s">
        <v>1125</v>
      </c>
    </row>
    <row r="27" spans="1:14">
      <c r="A27" s="1052" t="s">
        <v>986</v>
      </c>
      <c r="B27" s="1052" t="s">
        <v>987</v>
      </c>
      <c r="C27" s="1053">
        <v>21111</v>
      </c>
      <c r="D27" s="1052" t="s">
        <v>1157</v>
      </c>
      <c r="E27" s="1053">
        <v>0</v>
      </c>
      <c r="F27" s="1054">
        <v>15.61</v>
      </c>
      <c r="G27" s="1054">
        <v>37.979999999999997</v>
      </c>
      <c r="H27" s="1053">
        <v>7</v>
      </c>
      <c r="I27" s="1054">
        <v>4.8099999999999996</v>
      </c>
      <c r="J27" s="1054">
        <v>11.69</v>
      </c>
      <c r="K27" s="1062">
        <v>6</v>
      </c>
      <c r="L27" s="1062">
        <f>(K27/H27)*I27</f>
        <v>4.1228571428571419</v>
      </c>
      <c r="M27" s="1062">
        <v>11.235792</v>
      </c>
      <c r="N27" s="1052" t="s">
        <v>1125</v>
      </c>
    </row>
    <row r="28" spans="1:14">
      <c r="A28" s="1052" t="s">
        <v>988</v>
      </c>
      <c r="B28" s="1052" t="s">
        <v>989</v>
      </c>
      <c r="C28" s="1053">
        <v>21111</v>
      </c>
      <c r="D28" s="1052" t="s">
        <v>1157</v>
      </c>
      <c r="E28" s="1053">
        <v>0</v>
      </c>
      <c r="F28" s="1054">
        <v>2.14</v>
      </c>
      <c r="G28" s="1055">
        <v>5.2</v>
      </c>
      <c r="H28" s="1053">
        <v>1</v>
      </c>
      <c r="I28" s="1054">
        <v>0.66</v>
      </c>
      <c r="J28" s="1055">
        <v>1.6</v>
      </c>
      <c r="K28" s="1062">
        <v>1</v>
      </c>
      <c r="L28" s="1062">
        <f t="shared" ref="L28:L87" si="0">(K28/H28)*I28</f>
        <v>0.66</v>
      </c>
      <c r="M28" s="1062">
        <v>1.744983</v>
      </c>
      <c r="N28" s="1052" t="s">
        <v>1125</v>
      </c>
    </row>
    <row r="29" spans="1:14">
      <c r="A29" s="1052" t="s">
        <v>990</v>
      </c>
      <c r="B29" s="1052" t="s">
        <v>991</v>
      </c>
      <c r="C29" s="1053">
        <v>21111</v>
      </c>
      <c r="D29" s="1052" t="s">
        <v>1157</v>
      </c>
      <c r="E29" s="1053">
        <v>0</v>
      </c>
      <c r="F29" s="1055">
        <v>1.9</v>
      </c>
      <c r="G29" s="1054">
        <v>4.63</v>
      </c>
      <c r="H29" s="1053">
        <v>4</v>
      </c>
      <c r="I29" s="1054">
        <v>0.57999999999999996</v>
      </c>
      <c r="J29" s="1054">
        <v>1.42</v>
      </c>
      <c r="K29" s="1062">
        <v>1</v>
      </c>
      <c r="L29" s="1062">
        <f t="shared" si="0"/>
        <v>0.14499999999999999</v>
      </c>
      <c r="M29" s="1062">
        <v>1.601148</v>
      </c>
      <c r="N29" s="1052" t="s">
        <v>1125</v>
      </c>
    </row>
    <row r="30" spans="1:14">
      <c r="A30" s="1052" t="s">
        <v>992</v>
      </c>
      <c r="B30" s="1052" t="s">
        <v>993</v>
      </c>
      <c r="C30" s="1053">
        <v>21121</v>
      </c>
      <c r="D30" s="1052" t="s">
        <v>1157</v>
      </c>
      <c r="E30" s="1053">
        <v>15</v>
      </c>
      <c r="F30" s="1054">
        <v>0.62</v>
      </c>
      <c r="G30" s="1055">
        <v>1.5</v>
      </c>
      <c r="H30" s="1053">
        <v>0</v>
      </c>
      <c r="I30" s="1053">
        <v>0</v>
      </c>
      <c r="J30" s="1053">
        <v>0</v>
      </c>
      <c r="K30" s="1062">
        <v>0</v>
      </c>
      <c r="L30" s="1062">
        <v>0</v>
      </c>
      <c r="M30" s="1062">
        <v>0</v>
      </c>
      <c r="N30" s="1052" t="s">
        <v>1125</v>
      </c>
    </row>
    <row r="31" spans="1:14" ht="17.25" customHeight="1">
      <c r="A31" s="1052" t="s">
        <v>996</v>
      </c>
      <c r="B31" s="1052" t="s">
        <v>997</v>
      </c>
      <c r="C31" s="1053">
        <v>21131</v>
      </c>
      <c r="D31" s="1089" t="s">
        <v>1158</v>
      </c>
      <c r="E31" s="1053">
        <v>2</v>
      </c>
      <c r="F31" s="1054">
        <v>0.15</v>
      </c>
      <c r="G31" s="1054">
        <v>0.36</v>
      </c>
      <c r="H31" s="1053">
        <v>2</v>
      </c>
      <c r="I31" s="1054">
        <v>0.04</v>
      </c>
      <c r="J31" s="1054">
        <v>0.09</v>
      </c>
      <c r="K31" s="1062">
        <v>0</v>
      </c>
      <c r="L31" s="1062">
        <f t="shared" si="0"/>
        <v>0</v>
      </c>
      <c r="M31" s="1062">
        <v>0</v>
      </c>
      <c r="N31" s="1052" t="s">
        <v>1125</v>
      </c>
    </row>
    <row r="32" spans="1:14" ht="16.5" customHeight="1">
      <c r="A32" s="1052" t="s">
        <v>998</v>
      </c>
      <c r="B32" s="1052" t="s">
        <v>999</v>
      </c>
      <c r="C32" s="1053">
        <v>21131</v>
      </c>
      <c r="D32" s="1089" t="s">
        <v>1158</v>
      </c>
      <c r="E32" s="1053">
        <v>2</v>
      </c>
      <c r="F32" s="1054">
        <v>0.15</v>
      </c>
      <c r="G32" s="1054">
        <v>0.36</v>
      </c>
      <c r="H32" s="1053">
        <v>2</v>
      </c>
      <c r="I32" s="1054">
        <v>0.04</v>
      </c>
      <c r="J32" s="1054">
        <v>0.09</v>
      </c>
      <c r="K32" s="1062">
        <v>0</v>
      </c>
      <c r="L32" s="1062">
        <f t="shared" si="0"/>
        <v>0</v>
      </c>
      <c r="M32" s="1062">
        <v>0</v>
      </c>
      <c r="N32" s="1052" t="s">
        <v>1125</v>
      </c>
    </row>
    <row r="33" spans="1:14">
      <c r="A33" s="1052" t="s">
        <v>1000</v>
      </c>
      <c r="B33" s="1052" t="s">
        <v>1001</v>
      </c>
      <c r="C33" s="1053">
        <v>21139</v>
      </c>
      <c r="D33" s="1052" t="s">
        <v>1157</v>
      </c>
      <c r="E33" s="1053">
        <v>4</v>
      </c>
      <c r="F33" s="1054">
        <v>0.08</v>
      </c>
      <c r="G33" s="1055">
        <v>0.2</v>
      </c>
      <c r="H33" s="1053">
        <v>0</v>
      </c>
      <c r="I33" s="1054">
        <v>0.02</v>
      </c>
      <c r="J33" s="1054">
        <v>0.05</v>
      </c>
      <c r="K33" s="1062">
        <v>0</v>
      </c>
      <c r="L33" s="1062">
        <v>0</v>
      </c>
      <c r="M33" s="1062">
        <v>0</v>
      </c>
      <c r="N33" s="1052" t="s">
        <v>1125</v>
      </c>
    </row>
    <row r="34" spans="1:14">
      <c r="A34" s="1052" t="s">
        <v>1002</v>
      </c>
      <c r="B34" s="1052" t="s">
        <v>1003</v>
      </c>
      <c r="C34" s="1053">
        <v>21139</v>
      </c>
      <c r="D34" s="1052" t="s">
        <v>1157</v>
      </c>
      <c r="E34" s="1053">
        <v>2</v>
      </c>
      <c r="F34" s="1054">
        <v>0.23</v>
      </c>
      <c r="G34" s="1054">
        <v>0.55000000000000004</v>
      </c>
      <c r="H34" s="1053">
        <v>2</v>
      </c>
      <c r="I34" s="1054">
        <v>0.06</v>
      </c>
      <c r="J34" s="1054">
        <v>0.14000000000000001</v>
      </c>
      <c r="K34" s="1062">
        <v>0</v>
      </c>
      <c r="L34" s="1062">
        <f t="shared" si="0"/>
        <v>0</v>
      </c>
      <c r="M34" s="1062">
        <v>0</v>
      </c>
      <c r="N34" s="1052" t="s">
        <v>1125</v>
      </c>
    </row>
    <row r="35" spans="1:14">
      <c r="A35" s="1052" t="s">
        <v>1004</v>
      </c>
      <c r="B35" s="1052" t="s">
        <v>1005</v>
      </c>
      <c r="C35" s="1053">
        <v>21213</v>
      </c>
      <c r="D35" s="1052" t="s">
        <v>1157</v>
      </c>
      <c r="E35" s="1053">
        <v>15</v>
      </c>
      <c r="F35" s="1055">
        <v>0.3</v>
      </c>
      <c r="G35" s="1054">
        <v>0.72</v>
      </c>
      <c r="H35" s="1053">
        <v>0</v>
      </c>
      <c r="I35" s="1054">
        <v>7.0000000000000007E-2</v>
      </c>
      <c r="J35" s="1054">
        <v>0.17</v>
      </c>
      <c r="K35" s="1062">
        <v>0</v>
      </c>
      <c r="L35" s="1062">
        <v>7.0000000000000007E-2</v>
      </c>
      <c r="M35" s="1062">
        <v>0.14399999999999999</v>
      </c>
      <c r="N35" s="1052" t="s">
        <v>1125</v>
      </c>
    </row>
    <row r="36" spans="1:14">
      <c r="A36" s="1052" t="s">
        <v>1006</v>
      </c>
      <c r="B36" s="1052" t="s">
        <v>1007</v>
      </c>
      <c r="C36" s="1053">
        <v>22111</v>
      </c>
      <c r="D36" s="1052" t="s">
        <v>1159</v>
      </c>
      <c r="E36" s="1053">
        <v>1</v>
      </c>
      <c r="F36" s="1055">
        <v>0.3</v>
      </c>
      <c r="G36" s="1054">
        <v>0.72</v>
      </c>
      <c r="H36" s="1053">
        <v>4</v>
      </c>
      <c r="I36" s="1054">
        <v>7.0000000000000007E-2</v>
      </c>
      <c r="J36" s="1054">
        <v>0.18</v>
      </c>
      <c r="K36" s="1062">
        <v>4</v>
      </c>
      <c r="L36" s="1062">
        <f t="shared" si="0"/>
        <v>7.0000000000000007E-2</v>
      </c>
      <c r="M36" s="1062">
        <v>0</v>
      </c>
      <c r="N36" s="1052" t="s">
        <v>1125</v>
      </c>
    </row>
    <row r="37" spans="1:14">
      <c r="A37" s="1052" t="s">
        <v>1008</v>
      </c>
      <c r="B37" s="1052" t="s">
        <v>1009</v>
      </c>
      <c r="C37" s="1053">
        <v>22111</v>
      </c>
      <c r="D37" s="1052" t="s">
        <v>1154</v>
      </c>
      <c r="E37" s="1053">
        <v>2500</v>
      </c>
      <c r="F37" s="1055">
        <v>1.6</v>
      </c>
      <c r="G37" s="1055">
        <v>3.9</v>
      </c>
      <c r="H37" s="1053">
        <v>625</v>
      </c>
      <c r="I37" s="1055">
        <v>0.4</v>
      </c>
      <c r="J37" s="1054">
        <v>0.98</v>
      </c>
      <c r="K37" s="1062">
        <v>625</v>
      </c>
      <c r="L37" s="1062">
        <f t="shared" si="0"/>
        <v>0.4</v>
      </c>
      <c r="M37" s="1062">
        <v>0.10959000000000001</v>
      </c>
      <c r="N37" s="1052" t="s">
        <v>1125</v>
      </c>
    </row>
    <row r="38" spans="1:14">
      <c r="A38" s="1052" t="s">
        <v>1010</v>
      </c>
      <c r="B38" s="1052" t="s">
        <v>1011</v>
      </c>
      <c r="C38" s="1053">
        <v>22111</v>
      </c>
      <c r="D38" s="1052" t="s">
        <v>1154</v>
      </c>
      <c r="E38" s="1053">
        <v>1</v>
      </c>
      <c r="F38" s="1054">
        <v>0.25</v>
      </c>
      <c r="G38" s="1055">
        <v>0.6</v>
      </c>
      <c r="H38" s="1053">
        <v>4</v>
      </c>
      <c r="I38" s="1054">
        <v>0.06</v>
      </c>
      <c r="J38" s="1054">
        <v>0.15</v>
      </c>
      <c r="K38" s="1062">
        <v>4</v>
      </c>
      <c r="L38" s="1062">
        <f t="shared" si="0"/>
        <v>0.06</v>
      </c>
      <c r="M38" s="1062">
        <v>6.2600000000000003E-2</v>
      </c>
      <c r="N38" s="1052" t="s">
        <v>1125</v>
      </c>
    </row>
    <row r="39" spans="1:14">
      <c r="A39" s="1052" t="s">
        <v>1012</v>
      </c>
      <c r="B39" s="1052" t="s">
        <v>1013</v>
      </c>
      <c r="C39" s="1053">
        <v>22112</v>
      </c>
      <c r="D39" s="1052" t="s">
        <v>1159</v>
      </c>
      <c r="E39" s="1053">
        <v>6</v>
      </c>
      <c r="F39" s="1054">
        <v>0.74</v>
      </c>
      <c r="G39" s="1055">
        <v>1.8</v>
      </c>
      <c r="H39" s="1053">
        <v>12</v>
      </c>
      <c r="I39" s="1054">
        <v>0.18</v>
      </c>
      <c r="J39" s="1054">
        <v>0.45</v>
      </c>
      <c r="K39" s="1062">
        <v>4</v>
      </c>
      <c r="L39" s="1062">
        <f t="shared" si="0"/>
        <v>0.06</v>
      </c>
      <c r="M39" s="1062">
        <v>0.14899999999999999</v>
      </c>
      <c r="N39" s="1052" t="s">
        <v>1125</v>
      </c>
    </row>
    <row r="40" spans="1:14">
      <c r="A40" s="1052" t="s">
        <v>1014</v>
      </c>
      <c r="B40" s="1052" t="s">
        <v>1015</v>
      </c>
      <c r="C40" s="1053">
        <v>22112</v>
      </c>
      <c r="D40" s="1052" t="s">
        <v>1159</v>
      </c>
      <c r="E40" s="1053">
        <v>2</v>
      </c>
      <c r="F40" s="1054">
        <v>0.59</v>
      </c>
      <c r="G40" s="1054">
        <v>1.44</v>
      </c>
      <c r="H40" s="1053">
        <v>4</v>
      </c>
      <c r="I40" s="1054">
        <v>0.15</v>
      </c>
      <c r="J40" s="1054">
        <v>0.36</v>
      </c>
      <c r="K40" s="1062">
        <v>4</v>
      </c>
      <c r="L40" s="1062">
        <f t="shared" si="0"/>
        <v>0.15</v>
      </c>
      <c r="M40" s="1062">
        <v>0.43170999999999998</v>
      </c>
      <c r="N40" s="1052" t="s">
        <v>1125</v>
      </c>
    </row>
    <row r="41" spans="1:14">
      <c r="A41" s="1052" t="s">
        <v>1016</v>
      </c>
      <c r="B41" s="1052" t="s">
        <v>1017</v>
      </c>
      <c r="C41" s="1053">
        <v>22212</v>
      </c>
      <c r="D41" s="1052" t="s">
        <v>1160</v>
      </c>
      <c r="E41" s="1053">
        <v>1800</v>
      </c>
      <c r="F41" s="1054">
        <v>1.1499999999999999</v>
      </c>
      <c r="G41" s="1054">
        <v>2.79</v>
      </c>
      <c r="H41" s="1053">
        <v>450</v>
      </c>
      <c r="I41" s="1055">
        <v>0.3</v>
      </c>
      <c r="J41" s="1054">
        <v>0.72</v>
      </c>
      <c r="K41" s="1062">
        <v>450</v>
      </c>
      <c r="L41" s="1062">
        <f t="shared" si="0"/>
        <v>0.3</v>
      </c>
      <c r="M41" s="1062">
        <v>0.46911000000000003</v>
      </c>
      <c r="N41" s="1052" t="s">
        <v>1125</v>
      </c>
    </row>
    <row r="42" spans="1:14">
      <c r="A42" s="1052" t="s">
        <v>1018</v>
      </c>
      <c r="B42" s="1052" t="s">
        <v>1019</v>
      </c>
      <c r="C42" s="1053">
        <v>22212</v>
      </c>
      <c r="D42" s="1052" t="s">
        <v>1160</v>
      </c>
      <c r="E42" s="1053">
        <v>120</v>
      </c>
      <c r="F42" s="1054">
        <v>0.39</v>
      </c>
      <c r="G42" s="1054">
        <v>0.96</v>
      </c>
      <c r="H42" s="1053">
        <v>30</v>
      </c>
      <c r="I42" s="1055">
        <v>0.1</v>
      </c>
      <c r="J42" s="1054">
        <v>0.24</v>
      </c>
      <c r="K42" s="1068">
        <v>30</v>
      </c>
      <c r="L42" s="1062">
        <f t="shared" si="0"/>
        <v>0.1</v>
      </c>
      <c r="M42" s="1068">
        <v>0</v>
      </c>
      <c r="N42" s="1052" t="s">
        <v>1125</v>
      </c>
    </row>
    <row r="43" spans="1:14">
      <c r="A43" s="1052" t="s">
        <v>1020</v>
      </c>
      <c r="B43" s="1052" t="s">
        <v>1021</v>
      </c>
      <c r="C43" s="1053">
        <v>22212</v>
      </c>
      <c r="D43" s="1052" t="s">
        <v>1160</v>
      </c>
      <c r="E43" s="1053">
        <v>1200</v>
      </c>
      <c r="F43" s="1054">
        <v>0.68</v>
      </c>
      <c r="G43" s="1054">
        <v>1.66</v>
      </c>
      <c r="H43" s="1053">
        <v>300</v>
      </c>
      <c r="I43" s="1054">
        <v>0.17</v>
      </c>
      <c r="J43" s="1054">
        <v>0.42</v>
      </c>
      <c r="K43" s="1062">
        <v>300</v>
      </c>
      <c r="L43" s="1062">
        <f t="shared" si="0"/>
        <v>0.17</v>
      </c>
      <c r="M43" s="1062">
        <v>0.56332020000000005</v>
      </c>
      <c r="N43" s="1052" t="s">
        <v>1125</v>
      </c>
    </row>
    <row r="44" spans="1:14" ht="25.5">
      <c r="A44" s="1052" t="s">
        <v>1022</v>
      </c>
      <c r="B44" s="1052" t="s">
        <v>1119</v>
      </c>
      <c r="C44" s="1053">
        <v>22212</v>
      </c>
      <c r="D44" s="1052" t="s">
        <v>1161</v>
      </c>
      <c r="E44" s="1053">
        <v>48</v>
      </c>
      <c r="F44" s="1054">
        <v>0.28000000000000003</v>
      </c>
      <c r="G44" s="1054">
        <v>0.67</v>
      </c>
      <c r="H44" s="1053">
        <v>12</v>
      </c>
      <c r="I44" s="1054">
        <v>7.0000000000000007E-2</v>
      </c>
      <c r="J44" s="1054">
        <v>0.17</v>
      </c>
      <c r="K44" s="1062">
        <v>10</v>
      </c>
      <c r="L44" s="1062">
        <f t="shared" si="0"/>
        <v>5.8333333333333341E-2</v>
      </c>
      <c r="M44" s="1062">
        <v>0.1255</v>
      </c>
      <c r="N44" s="1052" t="s">
        <v>1125</v>
      </c>
    </row>
    <row r="45" spans="1:14">
      <c r="A45" s="1052" t="s">
        <v>1023</v>
      </c>
      <c r="B45" s="1052" t="s">
        <v>1024</v>
      </c>
      <c r="C45" s="1053">
        <v>22212</v>
      </c>
      <c r="D45" s="1052" t="s">
        <v>1160</v>
      </c>
      <c r="E45" s="1053">
        <v>600</v>
      </c>
      <c r="F45" s="1054">
        <v>0.34</v>
      </c>
      <c r="G45" s="1054">
        <v>0.83</v>
      </c>
      <c r="H45" s="1053">
        <v>150</v>
      </c>
      <c r="I45" s="1054">
        <v>0.09</v>
      </c>
      <c r="J45" s="1054">
        <v>0.21</v>
      </c>
      <c r="K45" s="1068">
        <v>150</v>
      </c>
      <c r="L45" s="1062">
        <f t="shared" si="0"/>
        <v>0.09</v>
      </c>
      <c r="M45" s="1068">
        <v>0.83</v>
      </c>
      <c r="N45" s="1052" t="s">
        <v>1125</v>
      </c>
    </row>
    <row r="46" spans="1:14" ht="25.5">
      <c r="A46" s="1052" t="s">
        <v>1025</v>
      </c>
      <c r="B46" s="1052" t="s">
        <v>1026</v>
      </c>
      <c r="C46" s="1053">
        <v>22212</v>
      </c>
      <c r="D46" s="1052" t="s">
        <v>1154</v>
      </c>
      <c r="E46" s="1053">
        <v>240</v>
      </c>
      <c r="F46" s="1054">
        <v>0.16</v>
      </c>
      <c r="G46" s="1054">
        <v>0.38</v>
      </c>
      <c r="H46" s="1053">
        <v>68</v>
      </c>
      <c r="I46" s="1054">
        <v>0.04</v>
      </c>
      <c r="J46" s="1055">
        <v>0.1</v>
      </c>
      <c r="K46" s="1062">
        <v>68</v>
      </c>
      <c r="L46" s="1062">
        <f t="shared" si="0"/>
        <v>0.04</v>
      </c>
      <c r="M46" s="1062">
        <v>0.37554999999999999</v>
      </c>
      <c r="N46" s="1052" t="s">
        <v>1125</v>
      </c>
    </row>
    <row r="47" spans="1:14" ht="38.25">
      <c r="A47" s="1052" t="s">
        <v>1027</v>
      </c>
      <c r="B47" s="1052" t="s">
        <v>1028</v>
      </c>
      <c r="C47" s="1053">
        <v>22212</v>
      </c>
      <c r="D47" s="1052" t="s">
        <v>1160</v>
      </c>
      <c r="E47" s="1053">
        <v>300</v>
      </c>
      <c r="F47" s="1054">
        <v>0.19</v>
      </c>
      <c r="G47" s="1054">
        <v>0.47</v>
      </c>
      <c r="H47" s="1053">
        <v>100</v>
      </c>
      <c r="I47" s="1054">
        <v>7.0000000000000007E-2</v>
      </c>
      <c r="J47" s="1054">
        <v>0.16</v>
      </c>
      <c r="K47" s="1062">
        <v>0</v>
      </c>
      <c r="L47" s="1062">
        <f t="shared" si="0"/>
        <v>0</v>
      </c>
      <c r="M47" s="1062">
        <v>0</v>
      </c>
      <c r="N47" s="1052" t="s">
        <v>1125</v>
      </c>
    </row>
    <row r="48" spans="1:14">
      <c r="A48" s="1052" t="s">
        <v>1029</v>
      </c>
      <c r="B48" s="1052" t="s">
        <v>1030</v>
      </c>
      <c r="C48" s="1053">
        <v>22213</v>
      </c>
      <c r="D48" s="1052" t="s">
        <v>1153</v>
      </c>
      <c r="E48" s="1053">
        <v>19</v>
      </c>
      <c r="F48" s="1054">
        <v>0.78</v>
      </c>
      <c r="G48" s="1055">
        <v>1.9</v>
      </c>
      <c r="H48" s="1053">
        <v>5</v>
      </c>
      <c r="I48" s="1054">
        <v>0.21</v>
      </c>
      <c r="J48" s="1055">
        <v>0.5</v>
      </c>
      <c r="K48" s="1062">
        <v>5</v>
      </c>
      <c r="L48" s="1062">
        <f t="shared" si="0"/>
        <v>0.21</v>
      </c>
      <c r="M48" s="1062">
        <v>0.44663000000000003</v>
      </c>
      <c r="N48" s="1052" t="s">
        <v>1125</v>
      </c>
    </row>
    <row r="49" spans="1:14">
      <c r="A49" s="1052" t="s">
        <v>1031</v>
      </c>
      <c r="B49" s="1052" t="s">
        <v>1032</v>
      </c>
      <c r="C49" s="1053">
        <v>22213</v>
      </c>
      <c r="D49" s="1052" t="s">
        <v>1154</v>
      </c>
      <c r="E49" s="1053">
        <v>1</v>
      </c>
      <c r="F49" s="1054">
        <v>0.49</v>
      </c>
      <c r="G49" s="1055">
        <v>1.2</v>
      </c>
      <c r="H49" s="1053">
        <v>0</v>
      </c>
      <c r="I49" s="1054">
        <v>0.12</v>
      </c>
      <c r="J49" s="1055">
        <v>0.3</v>
      </c>
      <c r="K49" s="1062">
        <v>0</v>
      </c>
      <c r="L49" s="1062">
        <v>0.12</v>
      </c>
      <c r="M49" s="1062">
        <v>1.0297196</v>
      </c>
      <c r="N49" s="1052" t="s">
        <v>1125</v>
      </c>
    </row>
    <row r="50" spans="1:14">
      <c r="A50" s="1052" t="s">
        <v>1035</v>
      </c>
      <c r="B50" s="1052" t="s">
        <v>1036</v>
      </c>
      <c r="C50" s="1053">
        <v>22214</v>
      </c>
      <c r="D50" s="1052" t="s">
        <v>1154</v>
      </c>
      <c r="E50" s="1053">
        <v>19</v>
      </c>
      <c r="F50" s="1054">
        <v>0.82</v>
      </c>
      <c r="G50" s="1053">
        <v>2</v>
      </c>
      <c r="H50" s="1053">
        <v>19</v>
      </c>
      <c r="I50" s="1054">
        <v>0.21</v>
      </c>
      <c r="J50" s="1055">
        <v>0.5</v>
      </c>
      <c r="K50" s="1062">
        <v>0</v>
      </c>
      <c r="L50" s="1062">
        <f t="shared" si="0"/>
        <v>0</v>
      </c>
      <c r="M50" s="1062">
        <v>0</v>
      </c>
      <c r="N50" s="1052" t="s">
        <v>1125</v>
      </c>
    </row>
    <row r="51" spans="1:14">
      <c r="A51" s="1052" t="s">
        <v>1033</v>
      </c>
      <c r="B51" s="1052" t="s">
        <v>1034</v>
      </c>
      <c r="C51" s="1053">
        <v>22221</v>
      </c>
      <c r="D51" s="1052" t="s">
        <v>1154</v>
      </c>
      <c r="E51" s="1053">
        <v>4</v>
      </c>
      <c r="F51" s="1054">
        <v>0.33</v>
      </c>
      <c r="G51" s="1055">
        <v>0.8</v>
      </c>
      <c r="H51" s="1053">
        <v>1</v>
      </c>
      <c r="I51" s="1054">
        <v>0.08</v>
      </c>
      <c r="J51" s="1055">
        <v>0.2</v>
      </c>
      <c r="K51" s="1062">
        <v>1</v>
      </c>
      <c r="L51" s="1062">
        <f t="shared" si="0"/>
        <v>0.08</v>
      </c>
      <c r="M51" s="1062">
        <v>9.8000000000000004E-2</v>
      </c>
      <c r="N51" s="1052" t="s">
        <v>1125</v>
      </c>
    </row>
    <row r="52" spans="1:14">
      <c r="A52" s="1052" t="s">
        <v>1037</v>
      </c>
      <c r="B52" s="1052" t="s">
        <v>1038</v>
      </c>
      <c r="C52" s="1053">
        <v>22413</v>
      </c>
      <c r="D52" s="1052" t="s">
        <v>1153</v>
      </c>
      <c r="E52" s="1053">
        <v>4</v>
      </c>
      <c r="F52" s="1054">
        <v>5.0599999999999996</v>
      </c>
      <c r="G52" s="1055">
        <v>12.3</v>
      </c>
      <c r="H52" s="1053">
        <v>4</v>
      </c>
      <c r="I52" s="1054">
        <v>1.27</v>
      </c>
      <c r="J52" s="1054">
        <v>3.08</v>
      </c>
      <c r="K52" s="1062">
        <v>4</v>
      </c>
      <c r="L52" s="1062">
        <f t="shared" si="0"/>
        <v>1.27</v>
      </c>
      <c r="M52" s="1062">
        <v>3.9523199999999998</v>
      </c>
      <c r="N52" s="1052" t="s">
        <v>1125</v>
      </c>
    </row>
    <row r="53" spans="1:14">
      <c r="A53" s="1052" t="s">
        <v>1039</v>
      </c>
      <c r="B53" s="1052" t="s">
        <v>1040</v>
      </c>
      <c r="C53" s="1053">
        <v>22413</v>
      </c>
      <c r="D53" s="1052" t="s">
        <v>1153</v>
      </c>
      <c r="E53" s="1053">
        <v>7</v>
      </c>
      <c r="F53" s="1054">
        <v>0.28999999999999998</v>
      </c>
      <c r="G53" s="1055">
        <v>0.7</v>
      </c>
      <c r="H53" s="1053">
        <v>0</v>
      </c>
      <c r="I53" s="1053">
        <v>0</v>
      </c>
      <c r="J53" s="1053">
        <v>0</v>
      </c>
      <c r="K53" s="1062">
        <v>0</v>
      </c>
      <c r="L53" s="1062">
        <v>0</v>
      </c>
      <c r="M53" s="1062">
        <v>0</v>
      </c>
      <c r="N53" s="1052" t="s">
        <v>1125</v>
      </c>
    </row>
    <row r="54" spans="1:14">
      <c r="A54" s="1052" t="s">
        <v>1041</v>
      </c>
      <c r="B54" s="1052" t="s">
        <v>1042</v>
      </c>
      <c r="C54" s="1053">
        <v>22413</v>
      </c>
      <c r="D54" s="1052" t="s">
        <v>1153</v>
      </c>
      <c r="E54" s="1053">
        <v>1</v>
      </c>
      <c r="F54" s="1054">
        <v>1.43</v>
      </c>
      <c r="G54" s="1054">
        <v>3.48</v>
      </c>
      <c r="H54" s="1053">
        <v>1</v>
      </c>
      <c r="I54" s="1054">
        <v>0.36</v>
      </c>
      <c r="J54" s="1054">
        <v>0.87</v>
      </c>
      <c r="K54" s="1062">
        <v>1</v>
      </c>
      <c r="L54" s="1062">
        <f t="shared" si="0"/>
        <v>0.36</v>
      </c>
      <c r="M54" s="1062">
        <v>1.1044799999999999</v>
      </c>
      <c r="N54" s="1052" t="s">
        <v>1125</v>
      </c>
    </row>
    <row r="55" spans="1:14" ht="38.25">
      <c r="A55" s="1052" t="s">
        <v>1043</v>
      </c>
      <c r="B55" s="1052" t="s">
        <v>1044</v>
      </c>
      <c r="C55" s="1053">
        <v>22413</v>
      </c>
      <c r="D55" s="1052" t="s">
        <v>1157</v>
      </c>
      <c r="E55" s="1053">
        <v>2</v>
      </c>
      <c r="F55" s="1054">
        <v>2.71</v>
      </c>
      <c r="G55" s="1055">
        <v>6.6</v>
      </c>
      <c r="H55" s="1053">
        <v>2</v>
      </c>
      <c r="I55" s="1054">
        <v>0.68</v>
      </c>
      <c r="J55" s="1054">
        <v>1.65</v>
      </c>
      <c r="K55" s="1062">
        <v>2</v>
      </c>
      <c r="L55" s="1062">
        <f t="shared" si="0"/>
        <v>0.68</v>
      </c>
      <c r="M55" s="1062">
        <v>1.9761599999999999</v>
      </c>
      <c r="N55" s="1052" t="s">
        <v>1125</v>
      </c>
    </row>
    <row r="56" spans="1:14">
      <c r="A56" s="1052" t="s">
        <v>1045</v>
      </c>
      <c r="B56" s="1052" t="s">
        <v>1046</v>
      </c>
      <c r="C56" s="1053">
        <v>22413</v>
      </c>
      <c r="D56" s="1052" t="s">
        <v>1157</v>
      </c>
      <c r="E56" s="1053">
        <v>5</v>
      </c>
      <c r="F56" s="1054">
        <v>0.55000000000000004</v>
      </c>
      <c r="G56" s="1054">
        <v>1.33</v>
      </c>
      <c r="H56" s="1053">
        <v>7</v>
      </c>
      <c r="I56" s="1054">
        <v>0.14000000000000001</v>
      </c>
      <c r="J56" s="1054">
        <v>0.33</v>
      </c>
      <c r="K56" s="1062">
        <v>0</v>
      </c>
      <c r="L56" s="1062">
        <f t="shared" si="0"/>
        <v>0</v>
      </c>
      <c r="M56" s="1062">
        <v>0</v>
      </c>
      <c r="N56" s="1052" t="s">
        <v>1125</v>
      </c>
    </row>
    <row r="57" spans="1:14" ht="25.5">
      <c r="A57" s="1052" t="s">
        <v>1047</v>
      </c>
      <c r="B57" s="1052" t="s">
        <v>1048</v>
      </c>
      <c r="C57" s="1053">
        <v>22413</v>
      </c>
      <c r="D57" s="1052" t="s">
        <v>1157</v>
      </c>
      <c r="E57" s="1053">
        <v>1</v>
      </c>
      <c r="F57" s="1054">
        <v>0.25</v>
      </c>
      <c r="G57" s="1055">
        <v>0.6</v>
      </c>
      <c r="H57" s="1053">
        <v>1</v>
      </c>
      <c r="I57" s="1054">
        <v>0.06</v>
      </c>
      <c r="J57" s="1054">
        <v>0.15</v>
      </c>
      <c r="K57" s="1062">
        <v>0</v>
      </c>
      <c r="L57" s="1062">
        <f t="shared" si="0"/>
        <v>0</v>
      </c>
      <c r="M57" s="1062">
        <v>0</v>
      </c>
      <c r="N57" s="1052" t="s">
        <v>1125</v>
      </c>
    </row>
    <row r="58" spans="1:14" ht="38.25">
      <c r="A58" s="1052" t="s">
        <v>1049</v>
      </c>
      <c r="B58" s="1052" t="s">
        <v>1050</v>
      </c>
      <c r="C58" s="1053">
        <v>22522</v>
      </c>
      <c r="D58" s="1052" t="s">
        <v>1154</v>
      </c>
      <c r="E58" s="1053">
        <v>2</v>
      </c>
      <c r="F58" s="1054">
        <v>0.82</v>
      </c>
      <c r="G58" s="1053">
        <v>2</v>
      </c>
      <c r="H58" s="1053">
        <v>0</v>
      </c>
      <c r="I58" s="1053">
        <v>0</v>
      </c>
      <c r="J58" s="1053">
        <v>0</v>
      </c>
      <c r="K58" s="1062">
        <v>0</v>
      </c>
      <c r="L58" s="1062">
        <v>0</v>
      </c>
      <c r="M58" s="1062">
        <v>0</v>
      </c>
      <c r="N58" s="1052" t="s">
        <v>1125</v>
      </c>
    </row>
    <row r="59" spans="1:14" ht="25.5">
      <c r="A59" s="1052" t="s">
        <v>1051</v>
      </c>
      <c r="B59" s="1052" t="s">
        <v>1052</v>
      </c>
      <c r="C59" s="1053">
        <v>22522</v>
      </c>
      <c r="D59" s="1052" t="s">
        <v>1154</v>
      </c>
      <c r="E59" s="1053">
        <v>6</v>
      </c>
      <c r="F59" s="1055">
        <v>0.3</v>
      </c>
      <c r="G59" s="1054">
        <v>0.72</v>
      </c>
      <c r="H59" s="1053">
        <v>2</v>
      </c>
      <c r="I59" s="1055">
        <v>0.1</v>
      </c>
      <c r="J59" s="1054">
        <v>0.24</v>
      </c>
      <c r="K59" s="1062">
        <v>2</v>
      </c>
      <c r="L59" s="1062">
        <f t="shared" si="0"/>
        <v>0.1</v>
      </c>
      <c r="M59" s="1062">
        <v>0.24</v>
      </c>
      <c r="N59" s="1052" t="s">
        <v>1125</v>
      </c>
    </row>
    <row r="60" spans="1:14" ht="51">
      <c r="A60" s="1052" t="s">
        <v>1053</v>
      </c>
      <c r="B60" s="1052" t="s">
        <v>1054</v>
      </c>
      <c r="C60" s="1053">
        <v>22522</v>
      </c>
      <c r="D60" s="1052" t="s">
        <v>1154</v>
      </c>
      <c r="E60" s="1053">
        <v>2</v>
      </c>
      <c r="F60" s="1054">
        <v>0.41</v>
      </c>
      <c r="G60" s="1053">
        <v>1</v>
      </c>
      <c r="H60" s="1053">
        <v>0</v>
      </c>
      <c r="I60" s="1053">
        <v>0</v>
      </c>
      <c r="J60" s="1053">
        <v>0</v>
      </c>
      <c r="K60" s="1062">
        <v>0</v>
      </c>
      <c r="L60" s="1062">
        <v>0</v>
      </c>
      <c r="M60" s="1062">
        <v>0</v>
      </c>
      <c r="N60" s="1052" t="s">
        <v>1125</v>
      </c>
    </row>
    <row r="61" spans="1:14">
      <c r="A61" s="1052" t="s">
        <v>1055</v>
      </c>
      <c r="B61" s="1052" t="s">
        <v>1056</v>
      </c>
      <c r="C61" s="1053">
        <v>22522</v>
      </c>
      <c r="D61" s="1052" t="s">
        <v>1153</v>
      </c>
      <c r="E61" s="1053">
        <v>600</v>
      </c>
      <c r="F61" s="1055">
        <v>0.1</v>
      </c>
      <c r="G61" s="1054">
        <v>0.25</v>
      </c>
      <c r="H61" s="1053">
        <v>150</v>
      </c>
      <c r="I61" s="1054">
        <v>0.03</v>
      </c>
      <c r="J61" s="1054">
        <v>7.0000000000000007E-2</v>
      </c>
      <c r="K61" s="1062">
        <v>131</v>
      </c>
      <c r="L61" s="1062">
        <f t="shared" si="0"/>
        <v>2.6199999999999998E-2</v>
      </c>
      <c r="M61" s="1062">
        <v>7.0059999999999997E-2</v>
      </c>
      <c r="N61" s="1052" t="s">
        <v>1125</v>
      </c>
    </row>
    <row r="62" spans="1:14">
      <c r="A62" s="1052" t="s">
        <v>1057</v>
      </c>
      <c r="B62" s="1052" t="s">
        <v>1058</v>
      </c>
      <c r="C62" s="1053">
        <v>22522</v>
      </c>
      <c r="D62" s="1052" t="s">
        <v>1153</v>
      </c>
      <c r="E62" s="1053">
        <v>10000</v>
      </c>
      <c r="F62" s="1054">
        <v>0.03</v>
      </c>
      <c r="G62" s="1054">
        <v>0.08</v>
      </c>
      <c r="H62" s="1053">
        <v>2500</v>
      </c>
      <c r="I62" s="1054">
        <v>0.01</v>
      </c>
      <c r="J62" s="1054">
        <v>0.02</v>
      </c>
      <c r="K62" s="1062">
        <v>2500</v>
      </c>
      <c r="L62" s="1062">
        <f t="shared" si="0"/>
        <v>0.01</v>
      </c>
      <c r="M62" s="1062">
        <v>0.02</v>
      </c>
      <c r="N62" s="1052" t="s">
        <v>1125</v>
      </c>
    </row>
    <row r="63" spans="1:14">
      <c r="A63" s="1052" t="s">
        <v>1059</v>
      </c>
      <c r="B63" s="1052" t="s">
        <v>1060</v>
      </c>
      <c r="C63" s="1053">
        <v>22522</v>
      </c>
      <c r="D63" s="1052" t="s">
        <v>1154</v>
      </c>
      <c r="E63" s="1053">
        <v>10</v>
      </c>
      <c r="F63" s="1054">
        <v>0.21</v>
      </c>
      <c r="G63" s="1055">
        <v>0.5</v>
      </c>
      <c r="H63" s="1053">
        <v>2</v>
      </c>
      <c r="I63" s="1054">
        <v>0.04</v>
      </c>
      <c r="J63" s="1055">
        <v>0.1</v>
      </c>
      <c r="K63" s="1062">
        <v>0</v>
      </c>
      <c r="L63" s="1062">
        <f t="shared" si="0"/>
        <v>0</v>
      </c>
      <c r="M63" s="1062">
        <v>0</v>
      </c>
      <c r="N63" s="1052" t="s">
        <v>1125</v>
      </c>
    </row>
    <row r="64" spans="1:14" ht="25.5">
      <c r="A64" s="1052" t="s">
        <v>1061</v>
      </c>
      <c r="B64" s="1052" t="s">
        <v>1062</v>
      </c>
      <c r="C64" s="1053">
        <v>22522</v>
      </c>
      <c r="D64" s="1052" t="s">
        <v>1154</v>
      </c>
      <c r="E64" s="1053">
        <v>2</v>
      </c>
      <c r="F64" s="1054">
        <v>0.16</v>
      </c>
      <c r="G64" s="1055">
        <v>0.4</v>
      </c>
      <c r="H64" s="1053">
        <v>1</v>
      </c>
      <c r="I64" s="1054">
        <v>0.08</v>
      </c>
      <c r="J64" s="1055">
        <v>0.2</v>
      </c>
      <c r="K64" s="1062">
        <v>1</v>
      </c>
      <c r="L64" s="1062">
        <f t="shared" si="0"/>
        <v>0.08</v>
      </c>
      <c r="M64" s="1062">
        <v>0.2</v>
      </c>
      <c r="N64" s="1052" t="s">
        <v>1125</v>
      </c>
    </row>
    <row r="65" spans="1:14">
      <c r="A65" s="1052" t="s">
        <v>1063</v>
      </c>
      <c r="B65" s="1052" t="s">
        <v>1064</v>
      </c>
      <c r="C65" s="1053">
        <v>22522</v>
      </c>
      <c r="D65" s="1052" t="s">
        <v>1154</v>
      </c>
      <c r="E65" s="1053">
        <v>1</v>
      </c>
      <c r="F65" s="1054">
        <v>0.21</v>
      </c>
      <c r="G65" s="1055">
        <v>0.5</v>
      </c>
      <c r="H65" s="1053">
        <v>0</v>
      </c>
      <c r="I65" s="1053">
        <v>0</v>
      </c>
      <c r="J65" s="1053">
        <v>0</v>
      </c>
      <c r="K65" s="1062">
        <v>0</v>
      </c>
      <c r="L65" s="1062">
        <v>0</v>
      </c>
      <c r="M65" s="1062">
        <v>0</v>
      </c>
      <c r="N65" s="1052" t="s">
        <v>1125</v>
      </c>
    </row>
    <row r="66" spans="1:14" ht="25.5">
      <c r="A66" s="1052" t="s">
        <v>1065</v>
      </c>
      <c r="B66" s="1052" t="s">
        <v>1066</v>
      </c>
      <c r="C66" s="1053">
        <v>22522</v>
      </c>
      <c r="D66" s="1052" t="s">
        <v>1154</v>
      </c>
      <c r="E66" s="1053">
        <v>12</v>
      </c>
      <c r="F66" s="1054">
        <v>0.25</v>
      </c>
      <c r="G66" s="1055">
        <v>0.6</v>
      </c>
      <c r="H66" s="1053">
        <v>3</v>
      </c>
      <c r="I66" s="1054">
        <v>0.06</v>
      </c>
      <c r="J66" s="1054">
        <v>0.15</v>
      </c>
      <c r="K66" s="1062">
        <v>0</v>
      </c>
      <c r="L66" s="1062">
        <f t="shared" si="0"/>
        <v>0</v>
      </c>
      <c r="M66" s="1062">
        <v>0</v>
      </c>
      <c r="N66" s="1052" t="s">
        <v>1125</v>
      </c>
    </row>
    <row r="67" spans="1:14" ht="38.25">
      <c r="A67" s="1052" t="s">
        <v>1067</v>
      </c>
      <c r="B67" s="1052" t="s">
        <v>1068</v>
      </c>
      <c r="C67" s="1053">
        <v>22522</v>
      </c>
      <c r="D67" s="1052" t="s">
        <v>1157</v>
      </c>
      <c r="E67" s="1053">
        <v>23</v>
      </c>
      <c r="F67" s="1054">
        <v>0.47</v>
      </c>
      <c r="G67" s="1054">
        <v>1.1499999999999999</v>
      </c>
      <c r="H67" s="1053">
        <v>23</v>
      </c>
      <c r="I67" s="1054">
        <v>0.47</v>
      </c>
      <c r="J67" s="1054">
        <v>1.1499999999999999</v>
      </c>
      <c r="K67" s="1062">
        <v>0</v>
      </c>
      <c r="L67" s="1062">
        <f t="shared" si="0"/>
        <v>0</v>
      </c>
      <c r="M67" s="1062">
        <v>0</v>
      </c>
      <c r="N67" s="1052" t="s">
        <v>1125</v>
      </c>
    </row>
    <row r="68" spans="1:14" ht="25.5">
      <c r="A68" s="1052" t="s">
        <v>1069</v>
      </c>
      <c r="B68" s="1052" t="s">
        <v>1070</v>
      </c>
      <c r="C68" s="1053">
        <v>22522</v>
      </c>
      <c r="D68" s="1052" t="s">
        <v>1154</v>
      </c>
      <c r="E68" s="1053">
        <v>3</v>
      </c>
      <c r="F68" s="1054">
        <v>0.25</v>
      </c>
      <c r="G68" s="1055">
        <v>0.6</v>
      </c>
      <c r="H68" s="1053">
        <v>0</v>
      </c>
      <c r="I68" s="1053">
        <v>0</v>
      </c>
      <c r="J68" s="1053">
        <v>0</v>
      </c>
      <c r="K68" s="1062">
        <v>0</v>
      </c>
      <c r="L68" s="1062">
        <v>0</v>
      </c>
      <c r="M68" s="1062">
        <v>0</v>
      </c>
      <c r="N68" s="1052" t="s">
        <v>1125</v>
      </c>
    </row>
    <row r="69" spans="1:14">
      <c r="A69" s="1052" t="s">
        <v>1071</v>
      </c>
      <c r="B69" s="1052" t="s">
        <v>1072</v>
      </c>
      <c r="C69" s="1053">
        <v>22522</v>
      </c>
      <c r="D69" s="1052" t="s">
        <v>1154</v>
      </c>
      <c r="E69" s="1053">
        <v>1</v>
      </c>
      <c r="F69" s="1054">
        <v>0.33</v>
      </c>
      <c r="G69" s="1055">
        <v>0.8</v>
      </c>
      <c r="H69" s="1053">
        <v>1</v>
      </c>
      <c r="I69" s="1054">
        <v>0.33</v>
      </c>
      <c r="J69" s="1055">
        <v>0.8</v>
      </c>
      <c r="K69" s="1062">
        <v>1</v>
      </c>
      <c r="L69" s="1062">
        <f t="shared" si="0"/>
        <v>0.33</v>
      </c>
      <c r="M69" s="1062">
        <v>0.79100000000000004</v>
      </c>
      <c r="N69" s="1052" t="s">
        <v>1125</v>
      </c>
    </row>
    <row r="70" spans="1:14" ht="51">
      <c r="A70" s="1052" t="s">
        <v>1073</v>
      </c>
      <c r="B70" s="1052" t="s">
        <v>1074</v>
      </c>
      <c r="C70" s="1053">
        <v>22522</v>
      </c>
      <c r="D70" s="1052" t="s">
        <v>1154</v>
      </c>
      <c r="E70" s="1053">
        <v>2</v>
      </c>
      <c r="F70" s="1054">
        <v>0.82</v>
      </c>
      <c r="G70" s="1053">
        <v>2</v>
      </c>
      <c r="H70" s="1053">
        <v>1</v>
      </c>
      <c r="I70" s="1054">
        <v>0.41</v>
      </c>
      <c r="J70" s="1053">
        <v>1</v>
      </c>
      <c r="K70" s="1062">
        <v>1</v>
      </c>
      <c r="L70" s="1062">
        <f t="shared" si="0"/>
        <v>0.41</v>
      </c>
      <c r="M70" s="1062">
        <v>0.96499999999999997</v>
      </c>
      <c r="N70" s="1052" t="s">
        <v>1125</v>
      </c>
    </row>
    <row r="71" spans="1:14">
      <c r="A71" s="1052" t="s">
        <v>1075</v>
      </c>
      <c r="B71" s="1052" t="s">
        <v>1076</v>
      </c>
      <c r="C71" s="1053">
        <v>22522</v>
      </c>
      <c r="D71" s="1052" t="s">
        <v>1154</v>
      </c>
      <c r="E71" s="1053">
        <v>10</v>
      </c>
      <c r="F71" s="1054">
        <v>0.25</v>
      </c>
      <c r="G71" s="1055">
        <v>0.6</v>
      </c>
      <c r="H71" s="1053">
        <v>4</v>
      </c>
      <c r="I71" s="1055">
        <v>0.1</v>
      </c>
      <c r="J71" s="1054">
        <v>0.24</v>
      </c>
      <c r="K71" s="1062">
        <v>0</v>
      </c>
      <c r="L71" s="1062">
        <f t="shared" si="0"/>
        <v>0</v>
      </c>
      <c r="M71" s="1062">
        <v>0</v>
      </c>
      <c r="N71" s="1052" t="s">
        <v>1125</v>
      </c>
    </row>
    <row r="72" spans="1:14" ht="25.5">
      <c r="A72" s="1052" t="s">
        <v>1077</v>
      </c>
      <c r="B72" s="1052" t="s">
        <v>1078</v>
      </c>
      <c r="C72" s="1053">
        <v>22522</v>
      </c>
      <c r="D72" s="1052" t="s">
        <v>1154</v>
      </c>
      <c r="E72" s="1053">
        <v>2</v>
      </c>
      <c r="F72" s="1054">
        <v>0.82</v>
      </c>
      <c r="G72" s="1053">
        <v>2</v>
      </c>
      <c r="H72" s="1053">
        <v>1</v>
      </c>
      <c r="I72" s="1054">
        <v>0.41</v>
      </c>
      <c r="J72" s="1053">
        <v>1</v>
      </c>
      <c r="K72" s="1062">
        <v>0</v>
      </c>
      <c r="L72" s="1062">
        <f t="shared" si="0"/>
        <v>0</v>
      </c>
      <c r="M72" s="1062">
        <v>0</v>
      </c>
      <c r="N72" s="1052" t="s">
        <v>1125</v>
      </c>
    </row>
    <row r="73" spans="1:14">
      <c r="A73" s="1052" t="s">
        <v>1079</v>
      </c>
      <c r="B73" s="1052" t="s">
        <v>1080</v>
      </c>
      <c r="C73" s="1053">
        <v>22522</v>
      </c>
      <c r="D73" s="1052" t="s">
        <v>1154</v>
      </c>
      <c r="E73" s="1053">
        <v>5</v>
      </c>
      <c r="F73" s="1054">
        <v>0.41</v>
      </c>
      <c r="G73" s="1053">
        <v>1</v>
      </c>
      <c r="H73" s="1053">
        <v>1</v>
      </c>
      <c r="I73" s="1054">
        <v>0.08</v>
      </c>
      <c r="J73" s="1055">
        <v>0.2</v>
      </c>
      <c r="K73" s="1062">
        <v>1</v>
      </c>
      <c r="L73" s="1062">
        <f t="shared" si="0"/>
        <v>0.08</v>
      </c>
      <c r="M73" s="1062">
        <v>0.2</v>
      </c>
      <c r="N73" s="1052" t="s">
        <v>1125</v>
      </c>
    </row>
    <row r="74" spans="1:14" ht="51">
      <c r="A74" s="1052" t="s">
        <v>1083</v>
      </c>
      <c r="B74" s="1052" t="s">
        <v>1084</v>
      </c>
      <c r="C74" s="1064">
        <v>22522</v>
      </c>
      <c r="D74" s="1052" t="s">
        <v>1154</v>
      </c>
      <c r="E74" s="1064">
        <v>1</v>
      </c>
      <c r="F74" s="1065">
        <v>0.62</v>
      </c>
      <c r="G74" s="1066">
        <v>1.5</v>
      </c>
      <c r="H74" s="1064">
        <v>1</v>
      </c>
      <c r="I74" s="1065">
        <v>0.62</v>
      </c>
      <c r="J74" s="1066">
        <v>1.5</v>
      </c>
      <c r="K74" s="1069">
        <v>1</v>
      </c>
      <c r="L74" s="1062">
        <f t="shared" si="0"/>
        <v>0.62</v>
      </c>
      <c r="M74" s="1069">
        <v>1</v>
      </c>
      <c r="N74" s="1067" t="s">
        <v>1134</v>
      </c>
    </row>
    <row r="75" spans="1:14" ht="25.5">
      <c r="A75" s="1052" t="s">
        <v>1081</v>
      </c>
      <c r="B75" s="1052" t="s">
        <v>1082</v>
      </c>
      <c r="C75" s="1053">
        <v>22522</v>
      </c>
      <c r="D75" s="1052" t="s">
        <v>1157</v>
      </c>
      <c r="E75" s="1053">
        <v>19</v>
      </c>
      <c r="F75" s="1054">
        <v>0.78</v>
      </c>
      <c r="G75" s="1055">
        <v>1.9</v>
      </c>
      <c r="H75" s="1053">
        <v>19</v>
      </c>
      <c r="I75" s="1054">
        <v>0.78</v>
      </c>
      <c r="J75" s="1055">
        <v>1.9</v>
      </c>
      <c r="K75" s="1062">
        <v>19</v>
      </c>
      <c r="L75" s="1062">
        <f t="shared" si="0"/>
        <v>0.78</v>
      </c>
      <c r="M75" s="1062">
        <v>1.9</v>
      </c>
      <c r="N75" s="1052" t="s">
        <v>1125</v>
      </c>
    </row>
    <row r="76" spans="1:14" ht="19.5" customHeight="1">
      <c r="A76" s="1052" t="s">
        <v>1087</v>
      </c>
      <c r="B76" s="1052" t="s">
        <v>1088</v>
      </c>
      <c r="C76" s="1053">
        <v>22522</v>
      </c>
      <c r="D76" s="1052" t="s">
        <v>1154</v>
      </c>
      <c r="E76" s="1053">
        <v>4</v>
      </c>
      <c r="F76" s="1054">
        <v>0.33</v>
      </c>
      <c r="G76" s="1055">
        <v>0.8</v>
      </c>
      <c r="H76" s="1053">
        <v>1</v>
      </c>
      <c r="I76" s="1054">
        <v>0.08</v>
      </c>
      <c r="J76" s="1055">
        <v>0.2</v>
      </c>
      <c r="K76" s="1062">
        <v>1</v>
      </c>
      <c r="L76" s="1062">
        <f t="shared" si="0"/>
        <v>0.08</v>
      </c>
      <c r="M76" s="1062">
        <v>0</v>
      </c>
      <c r="N76" s="1052" t="s">
        <v>1125</v>
      </c>
    </row>
    <row r="77" spans="1:14" ht="25.5">
      <c r="A77" s="1052" t="s">
        <v>1085</v>
      </c>
      <c r="B77" s="1052" t="s">
        <v>1086</v>
      </c>
      <c r="C77" s="1053">
        <v>22522</v>
      </c>
      <c r="D77" s="1052" t="s">
        <v>1154</v>
      </c>
      <c r="E77" s="1053">
        <v>10</v>
      </c>
      <c r="F77" s="1054">
        <v>1.03</v>
      </c>
      <c r="G77" s="1055">
        <v>2.5</v>
      </c>
      <c r="H77" s="1053">
        <v>2</v>
      </c>
      <c r="I77" s="1054">
        <v>0.21</v>
      </c>
      <c r="J77" s="1055">
        <v>0.5</v>
      </c>
      <c r="K77" s="1062">
        <v>2</v>
      </c>
      <c r="L77" s="1062">
        <f t="shared" si="0"/>
        <v>0.21</v>
      </c>
      <c r="M77" s="1062">
        <v>0.7</v>
      </c>
      <c r="N77" s="1052" t="s">
        <v>1125</v>
      </c>
    </row>
    <row r="78" spans="1:14">
      <c r="A78" s="1052" t="s">
        <v>1089</v>
      </c>
      <c r="B78" s="1052" t="s">
        <v>1090</v>
      </c>
      <c r="C78" s="1053">
        <v>22611</v>
      </c>
      <c r="D78" s="1052" t="s">
        <v>1153</v>
      </c>
      <c r="E78" s="1053">
        <v>5</v>
      </c>
      <c r="F78" s="1054">
        <v>0.82</v>
      </c>
      <c r="G78" s="1053">
        <v>2</v>
      </c>
      <c r="H78" s="1053">
        <v>2</v>
      </c>
      <c r="I78" s="1054">
        <v>0.33</v>
      </c>
      <c r="J78" s="1055">
        <v>0.8</v>
      </c>
      <c r="K78" s="1062">
        <v>2</v>
      </c>
      <c r="L78" s="1062">
        <f t="shared" si="0"/>
        <v>0.33</v>
      </c>
      <c r="M78" s="1062">
        <v>0.72850000000000004</v>
      </c>
      <c r="N78" s="1052" t="s">
        <v>1125</v>
      </c>
    </row>
    <row r="79" spans="1:14">
      <c r="A79" s="1052" t="s">
        <v>1091</v>
      </c>
      <c r="B79" s="1052" t="s">
        <v>1092</v>
      </c>
      <c r="C79" s="1053">
        <v>22611</v>
      </c>
      <c r="D79" s="1052" t="s">
        <v>1154</v>
      </c>
      <c r="E79" s="1053">
        <v>6</v>
      </c>
      <c r="F79" s="1054">
        <v>1.23</v>
      </c>
      <c r="G79" s="1053">
        <v>3</v>
      </c>
      <c r="H79" s="1053">
        <v>2</v>
      </c>
      <c r="I79" s="1054">
        <v>0.41</v>
      </c>
      <c r="J79" s="1053">
        <v>1</v>
      </c>
      <c r="K79" s="1062">
        <v>2</v>
      </c>
      <c r="L79" s="1062">
        <f t="shared" si="0"/>
        <v>0.41</v>
      </c>
      <c r="M79" s="1062">
        <v>1.4195</v>
      </c>
      <c r="N79" s="1052" t="s">
        <v>1125</v>
      </c>
    </row>
    <row r="80" spans="1:14">
      <c r="A80" s="1052" t="s">
        <v>1093</v>
      </c>
      <c r="B80" s="1052" t="s">
        <v>1094</v>
      </c>
      <c r="C80" s="1053">
        <v>22612</v>
      </c>
      <c r="D80" s="1052" t="s">
        <v>1153</v>
      </c>
      <c r="E80" s="1053">
        <v>5</v>
      </c>
      <c r="F80" s="1054">
        <v>0.17</v>
      </c>
      <c r="G80" s="1054">
        <v>0.42</v>
      </c>
      <c r="H80" s="1053">
        <v>0</v>
      </c>
      <c r="I80" s="1053">
        <v>0</v>
      </c>
      <c r="J80" s="1053">
        <v>0</v>
      </c>
      <c r="K80" s="1062">
        <v>0</v>
      </c>
      <c r="L80" s="1062">
        <v>0</v>
      </c>
      <c r="M80" s="1062">
        <v>0</v>
      </c>
      <c r="N80" s="1052" t="s">
        <v>1125</v>
      </c>
    </row>
    <row r="81" spans="1:14" ht="25.5">
      <c r="A81" s="1052" t="s">
        <v>1095</v>
      </c>
      <c r="B81" s="1052" t="s">
        <v>1096</v>
      </c>
      <c r="C81" s="1053">
        <v>22612</v>
      </c>
      <c r="D81" s="1052" t="s">
        <v>1154</v>
      </c>
      <c r="E81" s="1053">
        <v>2</v>
      </c>
      <c r="F81" s="1054">
        <v>1.03</v>
      </c>
      <c r="G81" s="1055">
        <v>2.5</v>
      </c>
      <c r="H81" s="1053">
        <v>0</v>
      </c>
      <c r="I81" s="1053">
        <v>0</v>
      </c>
      <c r="J81" s="1053">
        <v>0</v>
      </c>
      <c r="K81" s="1062">
        <v>0</v>
      </c>
      <c r="L81" s="1062">
        <v>0</v>
      </c>
      <c r="M81" s="1062">
        <v>0</v>
      </c>
      <c r="N81" s="1052" t="s">
        <v>1125</v>
      </c>
    </row>
    <row r="82" spans="1:14">
      <c r="A82" s="1052" t="s">
        <v>1097</v>
      </c>
      <c r="B82" s="1052" t="s">
        <v>1098</v>
      </c>
      <c r="C82" s="1053">
        <v>22711</v>
      </c>
      <c r="D82" s="1052" t="s">
        <v>1154</v>
      </c>
      <c r="E82" s="1053">
        <v>12</v>
      </c>
      <c r="F82" s="1054">
        <v>0.74</v>
      </c>
      <c r="G82" s="1055">
        <v>1.8</v>
      </c>
      <c r="H82" s="1053">
        <v>3</v>
      </c>
      <c r="I82" s="1054">
        <v>0.18</v>
      </c>
      <c r="J82" s="1054">
        <v>0.45</v>
      </c>
      <c r="K82" s="1062">
        <v>3</v>
      </c>
      <c r="L82" s="1062">
        <f t="shared" si="0"/>
        <v>0.18</v>
      </c>
      <c r="M82" s="1062">
        <v>0.2472</v>
      </c>
      <c r="N82" s="1052" t="s">
        <v>1125</v>
      </c>
    </row>
    <row r="83" spans="1:14">
      <c r="A83" s="1052" t="s">
        <v>1099</v>
      </c>
      <c r="B83" s="1052" t="s">
        <v>1100</v>
      </c>
      <c r="C83" s="1053">
        <v>22711</v>
      </c>
      <c r="D83" s="1052" t="s">
        <v>1154</v>
      </c>
      <c r="E83" s="1053">
        <v>12</v>
      </c>
      <c r="F83" s="1054">
        <v>0.39</v>
      </c>
      <c r="G83" s="1054">
        <v>0.96</v>
      </c>
      <c r="H83" s="1053">
        <v>3</v>
      </c>
      <c r="I83" s="1055">
        <v>0.1</v>
      </c>
      <c r="J83" s="1054">
        <v>0.24</v>
      </c>
      <c r="K83" s="1062">
        <v>3</v>
      </c>
      <c r="L83" s="1062">
        <f t="shared" si="0"/>
        <v>0.1</v>
      </c>
      <c r="M83" s="1062">
        <v>0.40150000000000002</v>
      </c>
      <c r="N83" s="1052" t="s">
        <v>1125</v>
      </c>
    </row>
    <row r="84" spans="1:14" ht="19.5" customHeight="1">
      <c r="A84" s="1052" t="s">
        <v>1101</v>
      </c>
      <c r="B84" s="1052" t="s">
        <v>1102</v>
      </c>
      <c r="C84" s="1053">
        <v>28142</v>
      </c>
      <c r="D84" s="1052" t="s">
        <v>1153</v>
      </c>
      <c r="E84" s="1053">
        <v>5</v>
      </c>
      <c r="F84" s="1055">
        <v>9.1</v>
      </c>
      <c r="G84" s="1054">
        <v>22.14</v>
      </c>
      <c r="H84" s="1053">
        <v>4</v>
      </c>
      <c r="I84" s="1054">
        <v>2.31</v>
      </c>
      <c r="J84" s="1054">
        <v>5.63</v>
      </c>
      <c r="K84" s="1062">
        <v>4</v>
      </c>
      <c r="L84" s="1062">
        <f t="shared" si="0"/>
        <v>2.31</v>
      </c>
      <c r="M84" s="1062">
        <v>3.944</v>
      </c>
      <c r="N84" s="1052" t="s">
        <v>1125</v>
      </c>
    </row>
    <row r="85" spans="1:14">
      <c r="A85" s="1052" t="s">
        <v>1103</v>
      </c>
      <c r="B85" s="1052" t="s">
        <v>1104</v>
      </c>
      <c r="C85" s="1053">
        <v>21132</v>
      </c>
      <c r="D85" s="1052" t="s">
        <v>1157</v>
      </c>
      <c r="E85" s="1053">
        <v>15</v>
      </c>
      <c r="F85" s="1054">
        <v>1.48</v>
      </c>
      <c r="G85" s="1055">
        <v>3.6</v>
      </c>
      <c r="H85" s="1053">
        <v>0</v>
      </c>
      <c r="I85" s="1054">
        <v>0.37</v>
      </c>
      <c r="J85" s="1055">
        <v>0.9</v>
      </c>
      <c r="K85" s="1062">
        <v>0</v>
      </c>
      <c r="L85" s="1062">
        <v>0.37</v>
      </c>
      <c r="M85" s="1062">
        <v>0.72</v>
      </c>
      <c r="N85" s="1052" t="s">
        <v>1125</v>
      </c>
    </row>
    <row r="86" spans="1:14">
      <c r="A86" s="1052" t="s">
        <v>994</v>
      </c>
      <c r="B86" s="1052" t="s">
        <v>995</v>
      </c>
      <c r="C86" s="1053">
        <v>21131</v>
      </c>
      <c r="D86" s="1052" t="s">
        <v>1153</v>
      </c>
      <c r="E86" s="1053">
        <v>2</v>
      </c>
      <c r="F86" s="1055">
        <v>0.3</v>
      </c>
      <c r="G86" s="1054">
        <v>0.72</v>
      </c>
      <c r="H86" s="1053">
        <v>2</v>
      </c>
      <c r="I86" s="1054">
        <v>7.0000000000000007E-2</v>
      </c>
      <c r="J86" s="1054">
        <v>0.18</v>
      </c>
      <c r="K86" s="1062">
        <v>0</v>
      </c>
      <c r="L86" s="1062">
        <f t="shared" si="0"/>
        <v>0</v>
      </c>
      <c r="M86" s="1062">
        <v>0</v>
      </c>
      <c r="N86" s="1052" t="s">
        <v>1125</v>
      </c>
    </row>
    <row r="87" spans="1:14">
      <c r="A87" s="1052" t="s">
        <v>1105</v>
      </c>
      <c r="B87" s="1052" t="s">
        <v>1106</v>
      </c>
      <c r="C87" s="1053">
        <v>22311</v>
      </c>
      <c r="D87" s="1052" t="s">
        <v>1154</v>
      </c>
      <c r="E87" s="1053">
        <v>12</v>
      </c>
      <c r="F87" s="1054">
        <v>1.48</v>
      </c>
      <c r="G87" s="1055">
        <v>3.6</v>
      </c>
      <c r="H87" s="1053">
        <v>3</v>
      </c>
      <c r="I87" s="1054">
        <v>0.37</v>
      </c>
      <c r="J87" s="1055">
        <v>0.9</v>
      </c>
      <c r="K87" s="1062">
        <v>3</v>
      </c>
      <c r="L87" s="1062">
        <f t="shared" si="0"/>
        <v>0.37</v>
      </c>
      <c r="M87" s="1062">
        <v>1.0886</v>
      </c>
      <c r="N87" s="1052" t="s">
        <v>1125</v>
      </c>
    </row>
    <row r="88" spans="1:14" ht="12.75" customHeight="1">
      <c r="A88" s="1223" t="s">
        <v>930</v>
      </c>
      <c r="B88" s="1224"/>
      <c r="C88" s="1224"/>
      <c r="D88" s="1225"/>
      <c r="E88" s="1053">
        <v>17712</v>
      </c>
      <c r="F88" s="1054">
        <v>82.39</v>
      </c>
      <c r="G88" s="1054">
        <v>200.38</v>
      </c>
      <c r="H88" s="1053">
        <v>4554</v>
      </c>
      <c r="I88" s="1054">
        <v>24.13</v>
      </c>
      <c r="J88" s="1054">
        <v>58.68</v>
      </c>
      <c r="K88" s="1062">
        <f>SUM(K25:K87)</f>
        <v>4351</v>
      </c>
      <c r="L88" s="1062">
        <f>(SUM(L25:L87))</f>
        <v>19.430390476190475</v>
      </c>
      <c r="M88" s="1062">
        <f>SUM(M25:M87)</f>
        <v>50.408485800000001</v>
      </c>
      <c r="N88" s="1058"/>
    </row>
    <row r="89" spans="1:14">
      <c r="A89" s="1223" t="s">
        <v>1107</v>
      </c>
      <c r="B89" s="1224"/>
      <c r="C89" s="1224"/>
      <c r="D89" s="1225"/>
      <c r="E89" s="1053">
        <v>17761</v>
      </c>
      <c r="F89" s="1054">
        <v>100.05</v>
      </c>
      <c r="G89" s="1054">
        <v>243.28</v>
      </c>
      <c r="H89" s="1053">
        <v>4578</v>
      </c>
      <c r="I89" s="1054">
        <v>33.04</v>
      </c>
      <c r="J89" s="1054">
        <v>80.33</v>
      </c>
      <c r="K89" s="1062"/>
      <c r="L89" s="1076">
        <f>(L88/I88)*100</f>
        <v>80.523789789434204</v>
      </c>
      <c r="M89" s="1062">
        <f>M88/J88*100</f>
        <v>85.904031697341523</v>
      </c>
      <c r="N89" s="1058"/>
    </row>
    <row r="90" spans="1:14">
      <c r="A90" s="1060"/>
      <c r="B90" s="1060"/>
      <c r="C90" s="1060"/>
      <c r="D90" s="1087"/>
      <c r="E90" s="1070"/>
      <c r="F90" s="1071"/>
      <c r="G90" s="1072"/>
      <c r="H90" s="1073"/>
      <c r="I90" s="1072"/>
      <c r="J90" s="1072"/>
      <c r="K90" s="1074"/>
      <c r="L90" s="1074"/>
      <c r="M90" s="1074"/>
      <c r="N90" s="1075"/>
    </row>
    <row r="91" spans="1:14" ht="24" customHeight="1">
      <c r="A91" s="1226" t="s">
        <v>1127</v>
      </c>
      <c r="B91" s="1226"/>
      <c r="C91" s="1227" t="s">
        <v>1128</v>
      </c>
      <c r="D91" s="1227"/>
      <c r="E91" s="1227"/>
      <c r="F91" s="1227"/>
    </row>
    <row r="92" spans="1:14">
      <c r="A92" s="1226" t="s">
        <v>1129</v>
      </c>
      <c r="B92" s="1226"/>
      <c r="C92" s="1228" t="s">
        <v>1129</v>
      </c>
      <c r="D92" s="1228"/>
      <c r="E92" s="1226"/>
      <c r="F92" s="1226"/>
    </row>
    <row r="97" spans="1:12" ht="19.5">
      <c r="A97" s="800"/>
      <c r="B97" s="904"/>
      <c r="C97" s="904"/>
      <c r="D97" s="904"/>
      <c r="E97" s="1102" t="s">
        <v>910</v>
      </c>
      <c r="F97" s="1103"/>
      <c r="G97" s="1103"/>
      <c r="H97" s="1103"/>
      <c r="I97" s="1103"/>
      <c r="J97" s="1103"/>
      <c r="K97" s="1104"/>
    </row>
    <row r="98" spans="1:12" ht="19.5">
      <c r="A98" s="800"/>
      <c r="B98" s="904"/>
      <c r="C98" s="904"/>
      <c r="D98" s="904"/>
      <c r="E98" s="1046"/>
      <c r="F98" s="1047"/>
      <c r="G98" s="1047"/>
      <c r="H98" s="1048"/>
      <c r="I98" s="743" t="s">
        <v>362</v>
      </c>
      <c r="J98" s="743" t="s">
        <v>722</v>
      </c>
      <c r="K98" s="743" t="s">
        <v>314</v>
      </c>
    </row>
    <row r="99" spans="1:12" ht="19.5">
      <c r="A99" s="800"/>
      <c r="B99" s="904"/>
      <c r="C99" s="904"/>
      <c r="D99" s="904"/>
      <c r="E99" s="1102" t="s">
        <v>1108</v>
      </c>
      <c r="F99" s="1103"/>
      <c r="G99" s="1103"/>
      <c r="H99" s="1104"/>
      <c r="I99" s="741">
        <f>L88</f>
        <v>19.430390476190475</v>
      </c>
      <c r="J99" s="741">
        <f>L22</f>
        <v>2.35</v>
      </c>
      <c r="K99" s="741">
        <f>SUM(I99:J99)</f>
        <v>21.780390476190476</v>
      </c>
    </row>
    <row r="100" spans="1:12" ht="19.5">
      <c r="A100" s="800"/>
      <c r="B100" s="904"/>
      <c r="C100" s="904"/>
      <c r="D100" s="904"/>
      <c r="E100" s="1102" t="s">
        <v>1109</v>
      </c>
      <c r="F100" s="1103"/>
      <c r="G100" s="1103"/>
      <c r="H100" s="1104"/>
      <c r="I100" s="741">
        <f>L89</f>
        <v>80.523789789434204</v>
      </c>
      <c r="J100" s="741">
        <f>L23</f>
        <v>26.374859708193043</v>
      </c>
      <c r="K100" s="741">
        <f>K99/I89*100</f>
        <v>65.921278680963908</v>
      </c>
    </row>
    <row r="101" spans="1:12" ht="19.5">
      <c r="A101" s="800"/>
      <c r="B101" s="904"/>
      <c r="C101" s="904"/>
      <c r="D101" s="904"/>
      <c r="E101" s="1102" t="s">
        <v>1110</v>
      </c>
      <c r="F101" s="1103"/>
      <c r="G101" s="1103"/>
      <c r="H101" s="1104"/>
      <c r="I101" s="885">
        <f>M88</f>
        <v>50.408485800000001</v>
      </c>
      <c r="J101" s="741">
        <f>M22</f>
        <v>4.9896899999999995</v>
      </c>
      <c r="K101" s="886">
        <f>SUM(I101:J101)</f>
        <v>55.398175800000004</v>
      </c>
      <c r="L101" s="1081"/>
    </row>
    <row r="102" spans="1:12" ht="19.5">
      <c r="A102" s="800"/>
      <c r="B102" s="904"/>
      <c r="C102" s="904"/>
      <c r="D102" s="904"/>
      <c r="E102" s="1102" t="s">
        <v>1111</v>
      </c>
      <c r="F102" s="1103"/>
      <c r="G102" s="1103"/>
      <c r="H102" s="1104"/>
      <c r="I102" s="741">
        <f>M89</f>
        <v>85.904031697341523</v>
      </c>
      <c r="J102" s="741">
        <f>M23</f>
        <v>23.047066974595843</v>
      </c>
      <c r="K102" s="741">
        <f>K101/J89*100</f>
        <v>68.963246358770078</v>
      </c>
    </row>
    <row r="103" spans="1:12" ht="18">
      <c r="A103" s="1105" t="s">
        <v>1135</v>
      </c>
      <c r="B103" s="1106"/>
      <c r="C103" s="1106"/>
      <c r="D103" s="1106"/>
      <c r="E103" s="1106"/>
      <c r="F103" s="1107"/>
      <c r="G103" s="1105" t="s">
        <v>932</v>
      </c>
      <c r="H103" s="1106"/>
      <c r="I103" s="1106"/>
      <c r="J103" s="1106"/>
      <c r="K103" s="1107"/>
    </row>
    <row r="104" spans="1:12" ht="18">
      <c r="A104" s="983" t="s">
        <v>901</v>
      </c>
      <c r="B104" s="983" t="s">
        <v>902</v>
      </c>
      <c r="C104" s="983" t="s">
        <v>903</v>
      </c>
      <c r="D104" s="1221"/>
      <c r="E104" s="1098" t="s">
        <v>931</v>
      </c>
      <c r="F104" s="1099"/>
      <c r="G104" s="1098" t="s">
        <v>901</v>
      </c>
      <c r="H104" s="1099"/>
      <c r="I104" s="1098" t="s">
        <v>902</v>
      </c>
      <c r="J104" s="1099"/>
      <c r="K104" s="984" t="s">
        <v>903</v>
      </c>
    </row>
    <row r="105" spans="1:12" ht="19.5">
      <c r="A105" s="985"/>
      <c r="B105" s="984"/>
      <c r="C105" s="984"/>
      <c r="D105" s="1222"/>
      <c r="E105" s="1100"/>
      <c r="F105" s="1101"/>
      <c r="G105" s="1100"/>
      <c r="H105" s="1101"/>
      <c r="I105" s="1100"/>
      <c r="J105" s="1101"/>
      <c r="K105" s="925"/>
    </row>
  </sheetData>
  <mergeCells count="31">
    <mergeCell ref="A88:D88"/>
    <mergeCell ref="A89:D89"/>
    <mergeCell ref="C91:F91"/>
    <mergeCell ref="A91:B91"/>
    <mergeCell ref="N1:N2"/>
    <mergeCell ref="A3:N3"/>
    <mergeCell ref="A22:C22"/>
    <mergeCell ref="A24:N24"/>
    <mergeCell ref="A1:A2"/>
    <mergeCell ref="B1:B2"/>
    <mergeCell ref="C1:C2"/>
    <mergeCell ref="E1:G1"/>
    <mergeCell ref="H1:J1"/>
    <mergeCell ref="K1:L1"/>
    <mergeCell ref="M1:M2"/>
    <mergeCell ref="D1:D2"/>
    <mergeCell ref="I104:J104"/>
    <mergeCell ref="E105:F105"/>
    <mergeCell ref="G105:H105"/>
    <mergeCell ref="I105:J105"/>
    <mergeCell ref="A92:B92"/>
    <mergeCell ref="E92:F92"/>
    <mergeCell ref="E100:H100"/>
    <mergeCell ref="E101:H101"/>
    <mergeCell ref="E102:H102"/>
    <mergeCell ref="A103:F103"/>
    <mergeCell ref="G103:K103"/>
    <mergeCell ref="E104:F104"/>
    <mergeCell ref="G104:H104"/>
    <mergeCell ref="E97:K97"/>
    <mergeCell ref="E99:H99"/>
  </mergeCells>
  <pageMargins left="0.7" right="0.7" top="0.75" bottom="0.75" header="0.3" footer="0.3"/>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13" workbookViewId="0">
      <selection activeCell="C5" sqref="C5"/>
    </sheetView>
  </sheetViews>
  <sheetFormatPr defaultRowHeight="12.75"/>
  <cols>
    <col min="1" max="1" width="5.42578125" customWidth="1"/>
    <col min="2" max="2" width="43.28515625" customWidth="1"/>
    <col min="3" max="4" width="9.140625" customWidth="1"/>
  </cols>
  <sheetData>
    <row r="1" spans="1:6">
      <c r="A1" s="1120" t="s">
        <v>851</v>
      </c>
      <c r="B1" s="1120"/>
      <c r="C1" s="1120"/>
      <c r="D1" s="1120"/>
      <c r="E1" s="1120"/>
      <c r="F1" s="1120"/>
    </row>
    <row r="2" spans="1:6">
      <c r="A2" s="1121"/>
      <c r="B2" s="1121"/>
      <c r="C2" s="1121"/>
      <c r="D2" s="1121"/>
      <c r="E2" s="1121"/>
      <c r="F2" s="1121"/>
    </row>
    <row r="3" spans="1:6">
      <c r="A3" s="1119" t="s">
        <v>23</v>
      </c>
      <c r="B3" s="1119" t="s">
        <v>24</v>
      </c>
      <c r="C3" s="1119" t="s">
        <v>848</v>
      </c>
      <c r="D3" s="1119"/>
      <c r="E3" s="1119" t="s">
        <v>825</v>
      </c>
      <c r="F3" s="1119"/>
    </row>
    <row r="4" spans="1:6">
      <c r="A4" s="1119"/>
      <c r="B4" s="1119"/>
      <c r="C4" s="864" t="s">
        <v>378</v>
      </c>
      <c r="D4" s="864" t="s">
        <v>379</v>
      </c>
      <c r="E4" s="864" t="s">
        <v>378</v>
      </c>
      <c r="F4" s="864" t="s">
        <v>379</v>
      </c>
    </row>
    <row r="5" spans="1:6">
      <c r="A5" s="865">
        <v>1</v>
      </c>
      <c r="B5" s="866" t="s">
        <v>849</v>
      </c>
      <c r="C5" s="867"/>
      <c r="D5" s="867"/>
      <c r="E5" s="867"/>
      <c r="F5" s="867"/>
    </row>
    <row r="6" spans="1:6">
      <c r="A6" s="865">
        <v>2</v>
      </c>
      <c r="B6" s="866" t="s">
        <v>520</v>
      </c>
      <c r="C6" s="867"/>
      <c r="D6" s="867"/>
      <c r="E6" s="867"/>
      <c r="F6" s="867"/>
    </row>
    <row r="7" spans="1:6">
      <c r="A7" s="865">
        <v>3</v>
      </c>
      <c r="B7" s="866" t="s">
        <v>521</v>
      </c>
      <c r="C7" s="867"/>
      <c r="D7" s="867"/>
      <c r="E7" s="867"/>
      <c r="F7" s="867"/>
    </row>
    <row r="8" spans="1:6">
      <c r="A8" s="865">
        <v>4</v>
      </c>
      <c r="B8" s="866" t="s">
        <v>432</v>
      </c>
      <c r="C8" s="867"/>
      <c r="D8" s="867"/>
      <c r="E8" s="867"/>
      <c r="F8" s="867"/>
    </row>
    <row r="9" spans="1:6">
      <c r="A9" s="865">
        <v>5</v>
      </c>
      <c r="B9" s="866" t="s">
        <v>381</v>
      </c>
      <c r="C9" s="867"/>
      <c r="D9" s="867"/>
      <c r="E9" s="867"/>
      <c r="F9" s="867"/>
    </row>
    <row r="10" spans="1:6">
      <c r="A10" s="865">
        <v>6</v>
      </c>
      <c r="B10" s="866" t="s">
        <v>843</v>
      </c>
      <c r="C10" s="867"/>
      <c r="D10" s="867"/>
      <c r="E10" s="867"/>
      <c r="F10" s="867"/>
    </row>
    <row r="11" spans="1:6">
      <c r="A11" s="865">
        <v>7</v>
      </c>
      <c r="B11" s="866" t="s">
        <v>382</v>
      </c>
      <c r="C11" s="867"/>
      <c r="D11" s="867"/>
      <c r="E11" s="867"/>
      <c r="F11" s="867"/>
    </row>
    <row r="12" spans="1:6">
      <c r="A12" s="865">
        <v>8</v>
      </c>
      <c r="B12" s="866" t="s">
        <v>842</v>
      </c>
      <c r="C12" s="867"/>
      <c r="D12" s="867"/>
      <c r="E12" s="867"/>
      <c r="F12" s="867"/>
    </row>
    <row r="13" spans="1:6">
      <c r="A13" s="865">
        <v>9</v>
      </c>
      <c r="B13" s="866" t="s">
        <v>433</v>
      </c>
      <c r="C13" s="867"/>
      <c r="D13" s="867"/>
      <c r="E13" s="867"/>
      <c r="F13" s="867"/>
    </row>
    <row r="14" spans="1:6">
      <c r="A14" s="865">
        <v>10</v>
      </c>
      <c r="B14" s="866" t="s">
        <v>435</v>
      </c>
      <c r="C14" s="867"/>
      <c r="D14" s="867"/>
      <c r="E14" s="867"/>
      <c r="F14" s="867"/>
    </row>
    <row r="15" spans="1:6">
      <c r="A15" s="865">
        <v>11</v>
      </c>
      <c r="B15" s="866" t="s">
        <v>850</v>
      </c>
      <c r="C15" s="867"/>
      <c r="D15" s="867"/>
      <c r="E15" s="867"/>
      <c r="F15" s="867"/>
    </row>
    <row r="16" spans="1:6" ht="25.5">
      <c r="A16" s="865">
        <v>12</v>
      </c>
      <c r="B16" s="868" t="s">
        <v>845</v>
      </c>
      <c r="C16" s="867"/>
      <c r="D16" s="867"/>
      <c r="E16" s="867"/>
      <c r="F16" s="867"/>
    </row>
    <row r="17" spans="1:6">
      <c r="A17" s="865">
        <v>13</v>
      </c>
      <c r="B17" s="866" t="s">
        <v>789</v>
      </c>
      <c r="C17" s="867"/>
      <c r="D17" s="867"/>
      <c r="E17" s="867"/>
      <c r="F17" s="867"/>
    </row>
    <row r="18" spans="1:6" ht="25.5">
      <c r="A18" s="865">
        <v>14</v>
      </c>
      <c r="B18" s="868" t="s">
        <v>437</v>
      </c>
      <c r="C18" s="867"/>
      <c r="D18" s="867"/>
      <c r="E18" s="867"/>
      <c r="F18" s="867"/>
    </row>
    <row r="19" spans="1:6">
      <c r="A19" s="865">
        <v>15</v>
      </c>
      <c r="B19" s="866" t="s">
        <v>439</v>
      </c>
      <c r="C19" s="867"/>
      <c r="D19" s="867"/>
      <c r="E19" s="867"/>
      <c r="F19" s="867"/>
    </row>
    <row r="20" spans="1:6">
      <c r="A20" s="865">
        <v>16</v>
      </c>
      <c r="B20" s="866" t="s">
        <v>440</v>
      </c>
      <c r="C20" s="867"/>
      <c r="D20" s="867"/>
      <c r="E20" s="867"/>
      <c r="F20" s="867"/>
    </row>
    <row r="21" spans="1:6">
      <c r="A21" s="865">
        <v>17</v>
      </c>
      <c r="B21" s="866" t="s">
        <v>421</v>
      </c>
      <c r="C21" s="867"/>
      <c r="D21" s="867"/>
      <c r="E21" s="867"/>
      <c r="F21" s="867"/>
    </row>
    <row r="22" spans="1:6">
      <c r="A22" s="865">
        <v>18</v>
      </c>
      <c r="B22" s="866" t="s">
        <v>412</v>
      </c>
      <c r="C22" s="867"/>
      <c r="D22" s="867"/>
      <c r="E22" s="867"/>
      <c r="F22" s="867"/>
    </row>
    <row r="23" spans="1:6">
      <c r="A23" s="865">
        <v>19</v>
      </c>
      <c r="B23" s="866" t="s">
        <v>844</v>
      </c>
      <c r="C23" s="867"/>
      <c r="D23" s="867"/>
      <c r="E23" s="867"/>
      <c r="F23" s="867"/>
    </row>
    <row r="24" spans="1:6">
      <c r="A24" s="865">
        <v>20</v>
      </c>
      <c r="B24" s="866" t="s">
        <v>690</v>
      </c>
      <c r="C24" s="867"/>
      <c r="D24" s="867"/>
      <c r="E24" s="867"/>
      <c r="F24" s="867"/>
    </row>
    <row r="25" spans="1:6" ht="25.5">
      <c r="A25" s="865">
        <v>21</v>
      </c>
      <c r="B25" s="868" t="s">
        <v>847</v>
      </c>
      <c r="C25" s="867"/>
      <c r="D25" s="867"/>
      <c r="E25" s="867"/>
      <c r="F25" s="867"/>
    </row>
    <row r="26" spans="1:6">
      <c r="A26" s="865">
        <v>22</v>
      </c>
      <c r="B26" s="866" t="s">
        <v>442</v>
      </c>
      <c r="C26" s="867"/>
      <c r="D26" s="867"/>
      <c r="E26" s="867"/>
      <c r="F26" s="867"/>
    </row>
    <row r="27" spans="1:6">
      <c r="A27" s="865">
        <v>23</v>
      </c>
      <c r="B27" s="866" t="s">
        <v>416</v>
      </c>
      <c r="C27" s="867"/>
      <c r="D27" s="867"/>
      <c r="E27" s="867"/>
      <c r="F27" s="867"/>
    </row>
    <row r="28" spans="1:6">
      <c r="A28" s="865">
        <v>24</v>
      </c>
      <c r="B28" s="866" t="s">
        <v>417</v>
      </c>
      <c r="C28" s="867"/>
      <c r="D28" s="867"/>
      <c r="E28" s="867"/>
      <c r="F28" s="867"/>
    </row>
    <row r="29" spans="1:6">
      <c r="A29" s="865">
        <v>25</v>
      </c>
      <c r="B29" s="866" t="s">
        <v>444</v>
      </c>
      <c r="C29" s="867"/>
      <c r="D29" s="867"/>
      <c r="E29" s="867"/>
      <c r="F29" s="867"/>
    </row>
    <row r="30" spans="1:6">
      <c r="A30" s="865">
        <v>26</v>
      </c>
      <c r="B30" s="866" t="s">
        <v>453</v>
      </c>
      <c r="C30" s="867"/>
      <c r="D30" s="867"/>
      <c r="E30" s="867"/>
      <c r="F30" s="867"/>
    </row>
  </sheetData>
  <mergeCells count="5">
    <mergeCell ref="C3:D3"/>
    <mergeCell ref="E3:F3"/>
    <mergeCell ref="B3:B4"/>
    <mergeCell ref="A3:A4"/>
    <mergeCell ref="A1:F2"/>
  </mergeCells>
  <pageMargins left="1.2"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57"/>
  <sheetViews>
    <sheetView view="pageBreakPreview" topLeftCell="A4" zoomScale="85" zoomScaleSheetLayoutView="85" workbookViewId="0">
      <pane ySplit="2" topLeftCell="A30" activePane="bottomLeft" state="frozen"/>
      <selection activeCell="A4" sqref="A4"/>
      <selection pane="bottomLeft" activeCell="G35" sqref="G35"/>
    </sheetView>
  </sheetViews>
  <sheetFormatPr defaultColWidth="11.140625" defaultRowHeight="19.5"/>
  <cols>
    <col min="1" max="1" width="5.140625" style="23" customWidth="1"/>
    <col min="2" max="2" width="14.42578125" style="23" customWidth="1"/>
    <col min="3" max="3" width="8.28515625" style="36" customWidth="1"/>
    <col min="4" max="4" width="49.28515625" style="285" customWidth="1"/>
    <col min="5" max="5" width="16.5703125" style="36" bestFit="1" customWidth="1"/>
    <col min="6" max="6" width="12.5703125" style="36" bestFit="1" customWidth="1"/>
    <col min="7" max="7" width="13.28515625" style="740" bestFit="1" customWidth="1"/>
    <col min="8" max="8" width="13.5703125" style="97" customWidth="1"/>
    <col min="9" max="9" width="11.140625" style="36" customWidth="1"/>
    <col min="10" max="10" width="10.7109375" style="36" customWidth="1"/>
    <col min="11" max="11" width="6.28515625" style="23" hidden="1" customWidth="1"/>
    <col min="12" max="16384" width="11.140625" style="23"/>
  </cols>
  <sheetData>
    <row r="1" spans="1:10">
      <c r="A1" s="1092" t="s">
        <v>853</v>
      </c>
      <c r="B1" s="1092"/>
      <c r="C1" s="1092"/>
      <c r="D1" s="1092"/>
      <c r="E1" s="1092"/>
      <c r="F1" s="1092"/>
      <c r="G1" s="1092"/>
      <c r="H1" s="1092"/>
      <c r="I1" s="1092"/>
      <c r="J1" s="1092"/>
    </row>
    <row r="2" spans="1:10">
      <c r="A2" s="1092" t="s">
        <v>372</v>
      </c>
      <c r="B2" s="1093"/>
      <c r="C2" s="1093"/>
      <c r="D2" s="1093"/>
      <c r="E2" s="1093"/>
      <c r="F2" s="1093"/>
      <c r="G2" s="1093"/>
      <c r="H2" s="1093"/>
      <c r="I2" s="1093"/>
      <c r="J2" s="1093"/>
    </row>
    <row r="3" spans="1:10">
      <c r="A3" s="1092" t="s">
        <v>933</v>
      </c>
      <c r="B3" s="1092"/>
      <c r="C3" s="1092"/>
      <c r="D3" s="1092"/>
      <c r="E3" s="1092"/>
      <c r="F3" s="1092"/>
      <c r="G3" s="1092"/>
      <c r="H3" s="1092"/>
      <c r="I3" s="1092"/>
      <c r="J3" s="1092"/>
    </row>
    <row r="4" spans="1:10">
      <c r="A4" s="138" t="s">
        <v>320</v>
      </c>
      <c r="B4" s="4"/>
      <c r="C4" s="28"/>
      <c r="D4" s="894"/>
      <c r="E4" s="33"/>
      <c r="F4" s="33"/>
      <c r="G4" s="862"/>
      <c r="H4" s="862"/>
      <c r="I4" s="193"/>
      <c r="J4" s="35"/>
    </row>
    <row r="5" spans="1:10" ht="97.5">
      <c r="A5" s="896" t="s">
        <v>23</v>
      </c>
      <c r="B5" s="896" t="s">
        <v>34</v>
      </c>
      <c r="C5" s="896" t="s">
        <v>23</v>
      </c>
      <c r="D5" s="896" t="s">
        <v>24</v>
      </c>
      <c r="E5" s="895" t="s">
        <v>934</v>
      </c>
      <c r="F5" s="895" t="s">
        <v>316</v>
      </c>
      <c r="G5" s="723" t="s">
        <v>317</v>
      </c>
      <c r="H5" s="723" t="s">
        <v>522</v>
      </c>
      <c r="I5" s="895" t="s">
        <v>911</v>
      </c>
      <c r="J5" s="895" t="s">
        <v>912</v>
      </c>
    </row>
    <row r="6" spans="1:10" ht="12.75">
      <c r="A6" s="166">
        <v>1</v>
      </c>
      <c r="B6" s="166">
        <v>2</v>
      </c>
      <c r="C6" s="166">
        <v>3</v>
      </c>
      <c r="D6" s="166">
        <v>4</v>
      </c>
      <c r="E6" s="166">
        <v>5</v>
      </c>
      <c r="F6" s="166">
        <v>6</v>
      </c>
      <c r="G6" s="731">
        <v>7</v>
      </c>
      <c r="H6" s="863"/>
      <c r="I6" s="166">
        <v>8</v>
      </c>
      <c r="J6" s="166">
        <v>9</v>
      </c>
    </row>
    <row r="7" spans="1:10">
      <c r="A7" s="251"/>
      <c r="B7" s="872">
        <v>31202011</v>
      </c>
      <c r="C7" s="873">
        <v>1</v>
      </c>
      <c r="D7" s="874" t="s">
        <v>853</v>
      </c>
      <c r="E7" s="1021"/>
      <c r="F7" s="883"/>
      <c r="G7" s="731"/>
      <c r="H7" s="731"/>
      <c r="I7" s="884"/>
      <c r="J7" s="884"/>
    </row>
    <row r="8" spans="1:10">
      <c r="A8" s="1"/>
      <c r="B8" s="872"/>
      <c r="C8" s="875"/>
      <c r="D8" s="871"/>
      <c r="E8" s="882"/>
      <c r="F8" s="883"/>
      <c r="G8" s="731"/>
      <c r="H8" s="731"/>
      <c r="I8" s="884"/>
      <c r="J8" s="884"/>
    </row>
    <row r="9" spans="1:10">
      <c r="A9" s="1"/>
      <c r="B9" s="872"/>
      <c r="C9" s="875"/>
      <c r="D9" s="871"/>
      <c r="E9" s="882"/>
      <c r="F9" s="883"/>
      <c r="G9" s="731"/>
      <c r="H9" s="731"/>
      <c r="I9" s="884"/>
      <c r="J9" s="884"/>
    </row>
    <row r="10" spans="1:10">
      <c r="A10" s="1"/>
      <c r="B10" s="872">
        <v>31202101</v>
      </c>
      <c r="C10" s="873">
        <v>2</v>
      </c>
      <c r="D10" s="876" t="s">
        <v>862</v>
      </c>
      <c r="E10" s="882"/>
      <c r="F10" s="883"/>
      <c r="G10" s="731"/>
      <c r="H10" s="731"/>
      <c r="I10" s="884"/>
      <c r="J10" s="884"/>
    </row>
    <row r="11" spans="1:10">
      <c r="A11" s="1"/>
      <c r="B11" s="872"/>
      <c r="C11" s="875">
        <v>2.1</v>
      </c>
      <c r="D11" s="874" t="s">
        <v>863</v>
      </c>
      <c r="E11" s="882"/>
      <c r="F11" s="883"/>
      <c r="G11" s="731"/>
      <c r="H11" s="731"/>
      <c r="I11" s="884"/>
      <c r="J11" s="884"/>
    </row>
    <row r="12" spans="1:10" ht="39">
      <c r="A12" s="1"/>
      <c r="B12" s="872"/>
      <c r="C12" s="875">
        <v>2.2000000000000002</v>
      </c>
      <c r="D12" s="874" t="s">
        <v>864</v>
      </c>
      <c r="E12" s="882"/>
      <c r="F12" s="883"/>
      <c r="G12" s="731"/>
      <c r="H12" s="731"/>
      <c r="I12" s="884"/>
      <c r="J12" s="884"/>
    </row>
    <row r="13" spans="1:10">
      <c r="A13" s="25"/>
      <c r="B13" s="872"/>
      <c r="C13" s="875">
        <v>2.2999999999999998</v>
      </c>
      <c r="D13" s="874" t="s">
        <v>865</v>
      </c>
      <c r="E13" s="882"/>
      <c r="F13" s="883"/>
      <c r="G13" s="731"/>
      <c r="H13" s="731"/>
      <c r="I13" s="884"/>
      <c r="J13" s="884"/>
    </row>
    <row r="14" spans="1:10">
      <c r="A14" s="25"/>
      <c r="B14" s="872"/>
      <c r="C14" s="875">
        <v>2.4</v>
      </c>
      <c r="D14" s="874" t="s">
        <v>866</v>
      </c>
      <c r="E14" s="882"/>
      <c r="F14" s="883"/>
      <c r="G14" s="731"/>
      <c r="H14" s="731"/>
      <c r="I14" s="884"/>
      <c r="J14" s="884"/>
    </row>
    <row r="15" spans="1:10">
      <c r="A15" s="25"/>
      <c r="B15" s="872"/>
      <c r="C15" s="875"/>
      <c r="D15" s="874"/>
      <c r="E15" s="882"/>
      <c r="F15" s="883"/>
      <c r="G15" s="731"/>
      <c r="H15" s="731"/>
      <c r="I15" s="884"/>
      <c r="J15" s="884"/>
    </row>
    <row r="16" spans="1:10">
      <c r="A16" s="25"/>
      <c r="B16" s="872"/>
      <c r="C16" s="875"/>
      <c r="D16" s="874"/>
      <c r="E16" s="882"/>
      <c r="F16" s="883"/>
      <c r="G16" s="731"/>
      <c r="H16" s="731"/>
      <c r="I16" s="884"/>
      <c r="J16" s="884"/>
    </row>
    <row r="17" spans="1:10" ht="39">
      <c r="A17" s="25"/>
      <c r="B17" s="872">
        <v>31202102</v>
      </c>
      <c r="C17" s="873">
        <v>3</v>
      </c>
      <c r="D17" s="876" t="s">
        <v>867</v>
      </c>
      <c r="E17" s="1029"/>
      <c r="F17" s="883"/>
      <c r="G17" s="731"/>
      <c r="H17" s="731"/>
      <c r="I17" s="884"/>
      <c r="J17" s="884"/>
    </row>
    <row r="18" spans="1:10">
      <c r="A18" s="25"/>
      <c r="B18" s="872"/>
      <c r="C18" s="875">
        <v>3.1</v>
      </c>
      <c r="D18" s="874" t="s">
        <v>868</v>
      </c>
      <c r="E18" s="906"/>
      <c r="F18" s="883"/>
      <c r="G18" s="731"/>
      <c r="H18" s="731"/>
      <c r="I18" s="884"/>
      <c r="J18" s="884"/>
    </row>
    <row r="19" spans="1:10">
      <c r="A19" s="25"/>
      <c r="B19" s="872"/>
      <c r="C19" s="875">
        <v>3.2</v>
      </c>
      <c r="D19" s="874" t="s">
        <v>869</v>
      </c>
      <c r="E19" s="906"/>
      <c r="F19" s="883"/>
      <c r="G19" s="731"/>
      <c r="H19" s="731"/>
      <c r="I19" s="884"/>
      <c r="J19" s="884"/>
    </row>
    <row r="20" spans="1:10">
      <c r="A20" s="25"/>
      <c r="B20" s="872"/>
      <c r="C20" s="875">
        <v>3.3</v>
      </c>
      <c r="D20" s="874" t="s">
        <v>870</v>
      </c>
      <c r="E20" s="906"/>
      <c r="F20" s="883"/>
      <c r="G20" s="731"/>
      <c r="H20" s="731"/>
      <c r="I20" s="884"/>
      <c r="J20" s="884"/>
    </row>
    <row r="21" spans="1:10">
      <c r="A21" s="25"/>
      <c r="B21" s="872"/>
      <c r="C21" s="875">
        <v>3.4</v>
      </c>
      <c r="D21" s="874" t="s">
        <v>871</v>
      </c>
      <c r="E21" s="906"/>
      <c r="F21" s="883"/>
      <c r="G21" s="731"/>
      <c r="H21" s="731"/>
      <c r="I21" s="884"/>
      <c r="J21" s="884"/>
    </row>
    <row r="22" spans="1:10">
      <c r="A22" s="25"/>
      <c r="B22" s="872"/>
      <c r="C22" s="875">
        <v>3.5</v>
      </c>
      <c r="D22" s="874" t="s">
        <v>872</v>
      </c>
      <c r="E22" s="907"/>
      <c r="F22" s="883"/>
      <c r="G22" s="731"/>
      <c r="H22" s="731"/>
      <c r="I22" s="884"/>
      <c r="J22" s="884"/>
    </row>
    <row r="23" spans="1:10">
      <c r="A23" s="25"/>
      <c r="B23" s="872"/>
      <c r="C23" s="875">
        <v>3.6</v>
      </c>
      <c r="D23" s="874" t="s">
        <v>873</v>
      </c>
      <c r="E23" s="906"/>
      <c r="F23" s="883"/>
      <c r="G23" s="731"/>
      <c r="H23" s="731"/>
      <c r="I23" s="884"/>
      <c r="J23" s="884"/>
    </row>
    <row r="24" spans="1:10" ht="39">
      <c r="A24" s="25"/>
      <c r="B24" s="872"/>
      <c r="C24" s="875">
        <v>3.7</v>
      </c>
      <c r="D24" s="874" t="s">
        <v>874</v>
      </c>
      <c r="E24" s="906"/>
      <c r="F24" s="883"/>
      <c r="G24" s="731"/>
      <c r="H24" s="731"/>
      <c r="I24" s="884"/>
      <c r="J24" s="884"/>
    </row>
    <row r="25" spans="1:10">
      <c r="A25" s="25"/>
      <c r="B25" s="872"/>
      <c r="C25" s="875">
        <v>3.8</v>
      </c>
      <c r="D25" s="905" t="s">
        <v>875</v>
      </c>
      <c r="E25" s="906"/>
      <c r="F25" s="883"/>
      <c r="G25" s="731"/>
      <c r="H25" s="731"/>
      <c r="I25" s="884"/>
      <c r="J25" s="884"/>
    </row>
    <row r="26" spans="1:10">
      <c r="A26" s="25"/>
      <c r="B26" s="872"/>
      <c r="C26" s="875">
        <v>3.9</v>
      </c>
      <c r="D26" s="874" t="s">
        <v>876</v>
      </c>
      <c r="E26" s="906"/>
      <c r="F26" s="883"/>
      <c r="G26" s="731"/>
      <c r="H26" s="731"/>
      <c r="I26" s="884"/>
      <c r="J26" s="884"/>
    </row>
    <row r="27" spans="1:10">
      <c r="A27" s="262"/>
      <c r="B27" s="872"/>
      <c r="C27" s="878">
        <v>3.1</v>
      </c>
      <c r="D27" s="874" t="s">
        <v>877</v>
      </c>
      <c r="E27" s="906"/>
      <c r="F27" s="883"/>
      <c r="G27" s="731"/>
      <c r="H27" s="731"/>
      <c r="I27" s="884"/>
      <c r="J27" s="884"/>
    </row>
    <row r="28" spans="1:10">
      <c r="A28" s="262"/>
      <c r="B28" s="872"/>
      <c r="C28" s="878">
        <v>3.11</v>
      </c>
      <c r="D28" s="874" t="s">
        <v>878</v>
      </c>
      <c r="E28" s="882"/>
      <c r="F28" s="883"/>
      <c r="G28" s="731"/>
      <c r="H28" s="731"/>
      <c r="I28" s="884"/>
      <c r="J28" s="884"/>
    </row>
    <row r="29" spans="1:10">
      <c r="A29" s="262"/>
      <c r="B29" s="872"/>
      <c r="C29" s="878">
        <v>3.12</v>
      </c>
      <c r="D29" s="902" t="s">
        <v>879</v>
      </c>
      <c r="E29" s="909"/>
      <c r="F29" s="883"/>
      <c r="G29" s="731"/>
      <c r="H29" s="731"/>
      <c r="I29" s="884"/>
      <c r="J29" s="884"/>
    </row>
    <row r="30" spans="1:10">
      <c r="A30" s="262"/>
      <c r="B30" s="872"/>
      <c r="C30" s="878">
        <v>3.13</v>
      </c>
      <c r="D30" s="902" t="s">
        <v>880</v>
      </c>
      <c r="E30" s="909"/>
      <c r="F30" s="883"/>
      <c r="G30" s="731"/>
      <c r="H30" s="731"/>
      <c r="I30" s="884"/>
      <c r="J30" s="884"/>
    </row>
    <row r="31" spans="1:10">
      <c r="A31" s="25"/>
      <c r="B31" s="872"/>
      <c r="C31" s="878">
        <v>3.14</v>
      </c>
      <c r="D31" s="902" t="s">
        <v>881</v>
      </c>
      <c r="E31" s="909"/>
      <c r="F31" s="883"/>
      <c r="G31" s="731"/>
      <c r="H31" s="731"/>
      <c r="I31" s="884"/>
      <c r="J31" s="884"/>
    </row>
    <row r="32" spans="1:10">
      <c r="A32" s="25"/>
      <c r="B32" s="872"/>
      <c r="C32" s="878">
        <v>3.15</v>
      </c>
      <c r="D32" s="902" t="s">
        <v>882</v>
      </c>
      <c r="E32" s="909"/>
      <c r="F32" s="883"/>
      <c r="G32" s="731"/>
      <c r="H32" s="731"/>
      <c r="I32" s="884"/>
      <c r="J32" s="884"/>
    </row>
    <row r="33" spans="1:10">
      <c r="A33" s="25"/>
      <c r="B33" s="872"/>
      <c r="C33" s="878">
        <v>3.16</v>
      </c>
      <c r="D33" s="902" t="s">
        <v>883</v>
      </c>
      <c r="E33" s="909"/>
      <c r="F33" s="883"/>
      <c r="G33" s="731"/>
      <c r="H33" s="731"/>
      <c r="I33" s="884"/>
      <c r="J33" s="884"/>
    </row>
    <row r="34" spans="1:10">
      <c r="A34" s="25"/>
      <c r="B34" s="872"/>
      <c r="C34" s="878">
        <v>3.17</v>
      </c>
      <c r="D34" s="902" t="s">
        <v>884</v>
      </c>
      <c r="E34" s="909"/>
      <c r="F34" s="883"/>
      <c r="G34" s="731"/>
      <c r="H34" s="731"/>
      <c r="I34" s="884"/>
      <c r="J34" s="884"/>
    </row>
    <row r="35" spans="1:10">
      <c r="A35" s="25"/>
      <c r="B35" s="872"/>
      <c r="C35" s="878">
        <v>3.18</v>
      </c>
      <c r="D35" s="1044" t="s">
        <v>885</v>
      </c>
      <c r="E35" s="909">
        <v>8033000</v>
      </c>
      <c r="F35" s="883">
        <v>33.04</v>
      </c>
      <c r="G35" s="883">
        <f>'प्रथम त्रैमासीक (2)'!K100</f>
        <v>65.921278680963908</v>
      </c>
      <c r="H35" s="731"/>
      <c r="I35" s="884"/>
      <c r="J35" s="884"/>
    </row>
    <row r="36" spans="1:10">
      <c r="A36" s="25"/>
      <c r="B36" s="872"/>
      <c r="C36" s="878">
        <v>3.19</v>
      </c>
      <c r="D36" s="902" t="s">
        <v>886</v>
      </c>
      <c r="E36" s="909"/>
      <c r="F36" s="883"/>
      <c r="G36" s="731"/>
      <c r="H36" s="731"/>
      <c r="I36" s="884"/>
      <c r="J36" s="884"/>
    </row>
    <row r="37" spans="1:10">
      <c r="A37" s="25"/>
      <c r="B37" s="872"/>
      <c r="C37" s="878">
        <v>3.2</v>
      </c>
      <c r="D37" s="874" t="s">
        <v>887</v>
      </c>
      <c r="E37" s="910"/>
      <c r="F37" s="883"/>
      <c r="G37" s="731"/>
      <c r="H37" s="731"/>
      <c r="I37" s="884"/>
      <c r="J37" s="884"/>
    </row>
    <row r="38" spans="1:10">
      <c r="A38" s="25"/>
      <c r="B38" s="872"/>
      <c r="C38" s="878"/>
      <c r="D38" s="876"/>
      <c r="F38" s="883"/>
      <c r="G38" s="731"/>
      <c r="H38" s="731"/>
      <c r="I38" s="884"/>
      <c r="J38" s="884"/>
    </row>
    <row r="39" spans="1:10">
      <c r="A39" s="25"/>
      <c r="B39" s="872"/>
      <c r="C39" s="878"/>
      <c r="D39" s="874"/>
      <c r="E39" s="882"/>
      <c r="F39" s="883"/>
      <c r="G39" s="731"/>
      <c r="H39" s="731"/>
      <c r="I39" s="884"/>
      <c r="J39" s="884"/>
    </row>
    <row r="40" spans="1:10">
      <c r="A40" s="25"/>
      <c r="B40" s="872">
        <v>31202103</v>
      </c>
      <c r="C40" s="873">
        <v>4</v>
      </c>
      <c r="D40" s="876" t="s">
        <v>888</v>
      </c>
      <c r="E40" s="906"/>
      <c r="F40" s="883"/>
      <c r="G40" s="731"/>
      <c r="H40" s="731"/>
      <c r="I40" s="884"/>
      <c r="J40" s="884"/>
    </row>
    <row r="41" spans="1:10">
      <c r="A41" s="25"/>
      <c r="B41" s="872"/>
      <c r="C41" s="875">
        <v>4.0999999999999996</v>
      </c>
      <c r="D41" s="874" t="s">
        <v>889</v>
      </c>
      <c r="E41" s="906"/>
      <c r="F41" s="883"/>
      <c r="G41" s="731"/>
      <c r="H41" s="731"/>
      <c r="I41" s="884"/>
      <c r="J41" s="884"/>
    </row>
    <row r="42" spans="1:10">
      <c r="A42" s="25"/>
      <c r="B42" s="872"/>
      <c r="C42" s="875">
        <v>4.2</v>
      </c>
      <c r="D42" s="874" t="s">
        <v>890</v>
      </c>
      <c r="E42" s="882"/>
      <c r="F42" s="883"/>
      <c r="G42" s="731"/>
      <c r="H42" s="731"/>
      <c r="I42" s="884"/>
      <c r="J42" s="884"/>
    </row>
    <row r="43" spans="1:10">
      <c r="A43" s="25"/>
      <c r="B43" s="872"/>
      <c r="C43" s="875">
        <v>4.3</v>
      </c>
      <c r="D43" s="874" t="s">
        <v>891</v>
      </c>
      <c r="E43" s="882"/>
      <c r="F43" s="883"/>
      <c r="G43" s="731"/>
      <c r="H43" s="731"/>
      <c r="I43" s="884"/>
      <c r="J43" s="884"/>
    </row>
    <row r="44" spans="1:10" ht="39">
      <c r="A44" s="25"/>
      <c r="B44" s="872"/>
      <c r="C44" s="875">
        <v>4.4000000000000004</v>
      </c>
      <c r="D44" s="874" t="s">
        <v>892</v>
      </c>
      <c r="E44" s="882"/>
      <c r="F44" s="883"/>
      <c r="G44" s="731"/>
      <c r="H44" s="731"/>
      <c r="I44" s="884"/>
      <c r="J44" s="884"/>
    </row>
    <row r="45" spans="1:10">
      <c r="A45" s="25"/>
      <c r="B45" s="872"/>
      <c r="C45" s="875">
        <v>4.5</v>
      </c>
      <c r="D45" s="874" t="s">
        <v>893</v>
      </c>
      <c r="E45" s="882"/>
      <c r="F45" s="883"/>
      <c r="G45" s="731"/>
      <c r="H45" s="731"/>
      <c r="I45" s="884"/>
      <c r="J45" s="884"/>
    </row>
    <row r="46" spans="1:10">
      <c r="A46" s="25"/>
      <c r="B46" s="872"/>
      <c r="C46" s="875">
        <v>4.5999999999999996</v>
      </c>
      <c r="D46" s="874" t="s">
        <v>895</v>
      </c>
      <c r="E46" s="882"/>
      <c r="F46" s="883"/>
      <c r="G46" s="731"/>
      <c r="H46" s="731"/>
      <c r="I46" s="884"/>
      <c r="J46" s="884"/>
    </row>
    <row r="47" spans="1:10">
      <c r="A47" s="25"/>
      <c r="B47" s="872"/>
      <c r="C47" s="875">
        <v>4.7</v>
      </c>
      <c r="D47" s="874" t="s">
        <v>896</v>
      </c>
      <c r="E47" s="882"/>
      <c r="F47" s="883"/>
      <c r="G47" s="731"/>
      <c r="H47" s="731"/>
      <c r="I47" s="884"/>
      <c r="J47" s="884"/>
    </row>
    <row r="48" spans="1:10">
      <c r="A48" s="25"/>
      <c r="B48" s="872"/>
      <c r="C48" s="875">
        <v>4.8</v>
      </c>
      <c r="D48" s="874" t="s">
        <v>897</v>
      </c>
      <c r="E48" s="882"/>
      <c r="F48" s="883"/>
      <c r="G48" s="731"/>
      <c r="H48" s="731"/>
      <c r="I48" s="884"/>
      <c r="J48" s="884"/>
    </row>
    <row r="49" spans="1:10">
      <c r="A49" s="25"/>
      <c r="B49" s="872"/>
      <c r="C49" s="875">
        <v>4.9000000000000004</v>
      </c>
      <c r="D49" s="874" t="s">
        <v>898</v>
      </c>
      <c r="E49" s="882"/>
      <c r="F49" s="883"/>
      <c r="G49" s="731"/>
      <c r="H49" s="731"/>
      <c r="I49" s="884"/>
      <c r="J49" s="884"/>
    </row>
    <row r="50" spans="1:10">
      <c r="A50" s="25"/>
      <c r="B50" s="872"/>
      <c r="C50" s="878">
        <v>4.0999999999999996</v>
      </c>
      <c r="D50" s="874" t="s">
        <v>899</v>
      </c>
      <c r="E50" s="882"/>
      <c r="F50" s="883"/>
      <c r="G50" s="731"/>
      <c r="H50" s="731"/>
      <c r="I50" s="884"/>
      <c r="J50" s="884"/>
    </row>
    <row r="51" spans="1:10">
      <c r="A51" s="25"/>
      <c r="B51" s="872"/>
      <c r="C51" s="878"/>
      <c r="D51" s="877"/>
      <c r="F51" s="883"/>
      <c r="G51" s="731"/>
      <c r="H51" s="731"/>
      <c r="I51" s="884"/>
      <c r="J51" s="884"/>
    </row>
    <row r="52" spans="1:10">
      <c r="A52" s="25"/>
      <c r="B52" s="872"/>
      <c r="C52" s="878"/>
      <c r="D52" s="874"/>
      <c r="E52" s="882"/>
      <c r="F52" s="883"/>
      <c r="G52" s="731"/>
      <c r="H52" s="731"/>
      <c r="I52" s="884"/>
      <c r="J52" s="884"/>
    </row>
    <row r="53" spans="1:10">
      <c r="A53" s="25"/>
      <c r="B53" s="872"/>
      <c r="C53" s="878"/>
      <c r="D53" s="874"/>
      <c r="E53" s="882"/>
      <c r="F53" s="883"/>
      <c r="G53" s="731"/>
      <c r="H53" s="731"/>
      <c r="I53" s="884"/>
      <c r="J53" s="884"/>
    </row>
    <row r="54" spans="1:10">
      <c r="A54" s="25"/>
      <c r="B54" s="872">
        <v>31202104</v>
      </c>
      <c r="C54" s="873">
        <v>5</v>
      </c>
      <c r="D54" s="876" t="s">
        <v>894</v>
      </c>
      <c r="E54" s="945"/>
      <c r="F54" s="741"/>
      <c r="G54" s="731"/>
      <c r="H54" s="731"/>
      <c r="I54" s="884"/>
      <c r="J54" s="884"/>
    </row>
    <row r="55" spans="1:10">
      <c r="A55" s="25"/>
      <c r="B55" s="872"/>
      <c r="C55" s="873"/>
      <c r="D55" s="877"/>
      <c r="E55" s="883"/>
      <c r="F55" s="883"/>
      <c r="G55" s="731"/>
      <c r="H55" s="731"/>
      <c r="I55" s="884"/>
      <c r="J55" s="884"/>
    </row>
    <row r="56" spans="1:10">
      <c r="A56" s="25"/>
      <c r="B56" s="872"/>
      <c r="C56" s="873"/>
      <c r="D56" s="879"/>
      <c r="E56" s="883"/>
      <c r="F56" s="883"/>
      <c r="G56" s="731"/>
      <c r="H56" s="731"/>
      <c r="I56" s="884"/>
      <c r="J56" s="884"/>
    </row>
    <row r="57" spans="1:10">
      <c r="A57" s="25"/>
      <c r="B57" s="872"/>
      <c r="C57" s="873"/>
      <c r="D57" s="880"/>
      <c r="E57" s="882"/>
      <c r="F57" s="883"/>
      <c r="G57" s="731"/>
      <c r="H57" s="731"/>
      <c r="I57" s="884"/>
      <c r="J57" s="884"/>
    </row>
  </sheetData>
  <mergeCells count="3">
    <mergeCell ref="A3:J3"/>
    <mergeCell ref="A1:J1"/>
    <mergeCell ref="A2:J2"/>
  </mergeCells>
  <printOptions horizontalCentered="1"/>
  <pageMargins left="0.89" right="0.2" top="0.92" bottom="0.54" header="0.2" footer="0.2"/>
  <pageSetup paperSize="9" scale="60" fitToHeight="16" orientation="portrait" r:id="rId1"/>
  <headerFooter alignWithMargins="0">
    <oddFooter>&amp;C&amp;"Fontasy Himali,Regular"&amp;P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15"/>
  <sheetViews>
    <sheetView view="pageBreakPreview" topLeftCell="A5" zoomScale="85" zoomScaleNormal="51" zoomScaleSheetLayoutView="85" zoomScalePageLayoutView="96" workbookViewId="0">
      <pane xSplit="4" ySplit="1" topLeftCell="E801" activePane="bottomRight" state="frozen"/>
      <selection activeCell="A5" sqref="A5"/>
      <selection pane="topRight" activeCell="E5" sqref="E5"/>
      <selection pane="bottomLeft" activeCell="A6" sqref="A6"/>
      <selection pane="bottomRight" activeCell="E798" sqref="E798:E815"/>
    </sheetView>
  </sheetViews>
  <sheetFormatPr defaultColWidth="9.140625" defaultRowHeight="19.5"/>
  <cols>
    <col min="1" max="1" width="5" style="135" customWidth="1"/>
    <col min="2" max="2" width="12.5703125" style="105" customWidth="1"/>
    <col min="3" max="3" width="7.140625" style="23" customWidth="1"/>
    <col min="4" max="4" width="49.140625" style="23" customWidth="1"/>
    <col min="5" max="5" width="21" style="36" customWidth="1"/>
    <col min="6" max="6" width="16.7109375" style="36" customWidth="1"/>
    <col min="7" max="7" width="15" style="36" customWidth="1"/>
    <col min="8" max="8" width="17.7109375" style="36" hidden="1" customWidth="1"/>
    <col min="9" max="9" width="15.28515625" style="36" hidden="1" customWidth="1"/>
    <col min="10" max="10" width="16" style="36" hidden="1" customWidth="1"/>
    <col min="11" max="11" width="20" style="36" hidden="1" customWidth="1"/>
    <col min="12" max="12" width="13.85546875" style="36" hidden="1" customWidth="1"/>
    <col min="13" max="13" width="17.28515625" style="36" hidden="1" customWidth="1"/>
    <col min="14" max="14" width="16.140625" style="389" customWidth="1"/>
    <col min="15" max="15" width="14.7109375" style="36" customWidth="1"/>
    <col min="16" max="16" width="14.85546875" style="36" customWidth="1"/>
    <col min="17" max="17" width="15.28515625" style="137" hidden="1" customWidth="1"/>
    <col min="18" max="16384" width="9.140625" style="23"/>
  </cols>
  <sheetData>
    <row r="1" spans="1:17">
      <c r="A1" s="1129" t="s">
        <v>33</v>
      </c>
      <c r="B1" s="1129"/>
      <c r="C1" s="1129"/>
      <c r="D1" s="1129"/>
      <c r="E1" s="1129"/>
      <c r="F1" s="1129"/>
      <c r="G1" s="1129"/>
      <c r="H1" s="1129"/>
      <c r="I1" s="1129"/>
      <c r="J1" s="1129"/>
      <c r="K1" s="1129"/>
      <c r="L1" s="1129"/>
      <c r="M1" s="1129"/>
      <c r="N1" s="1129"/>
      <c r="O1" s="1129"/>
      <c r="P1" s="241"/>
    </row>
    <row r="2" spans="1:17">
      <c r="A2" s="1129" t="s">
        <v>312</v>
      </c>
      <c r="B2" s="1130"/>
      <c r="C2" s="1130"/>
      <c r="D2" s="1130"/>
      <c r="E2" s="1130"/>
      <c r="F2" s="1130"/>
      <c r="G2" s="1130"/>
      <c r="H2" s="1130"/>
      <c r="I2" s="1130"/>
      <c r="J2" s="1130"/>
      <c r="K2" s="1130"/>
      <c r="L2" s="1130"/>
      <c r="M2" s="1130"/>
      <c r="N2" s="1130"/>
      <c r="O2" s="1130"/>
      <c r="P2" s="242"/>
    </row>
    <row r="3" spans="1:17">
      <c r="A3" s="1129" t="s">
        <v>701</v>
      </c>
      <c r="B3" s="1129"/>
      <c r="C3" s="1129"/>
      <c r="D3" s="1129"/>
      <c r="E3" s="1129"/>
      <c r="F3" s="1129"/>
      <c r="G3" s="1129"/>
      <c r="H3" s="1129"/>
      <c r="I3" s="1129"/>
      <c r="J3" s="1129"/>
      <c r="K3" s="1129"/>
      <c r="L3" s="1129"/>
      <c r="M3" s="1129"/>
      <c r="N3" s="1129"/>
      <c r="O3" s="1129"/>
      <c r="P3" s="241"/>
    </row>
    <row r="4" spans="1:17">
      <c r="A4" s="161" t="s">
        <v>320</v>
      </c>
      <c r="B4" s="156"/>
      <c r="C4" s="20"/>
      <c r="D4" s="20"/>
      <c r="E4" s="186"/>
      <c r="F4" s="186"/>
      <c r="G4" s="186"/>
      <c r="H4" s="186"/>
      <c r="I4" s="186"/>
      <c r="J4" s="186"/>
      <c r="K4" s="187"/>
      <c r="L4" s="187"/>
      <c r="M4" s="187"/>
      <c r="N4" s="186"/>
      <c r="O4" s="187"/>
      <c r="P4" s="194"/>
    </row>
    <row r="5" spans="1:17" ht="39">
      <c r="A5" s="111" t="s">
        <v>21</v>
      </c>
      <c r="B5" s="69" t="s">
        <v>355</v>
      </c>
      <c r="C5" s="364" t="s">
        <v>356</v>
      </c>
      <c r="D5" s="69" t="s">
        <v>24</v>
      </c>
      <c r="E5" s="67" t="s">
        <v>25</v>
      </c>
      <c r="F5" s="67" t="s">
        <v>26</v>
      </c>
      <c r="G5" s="67" t="s">
        <v>404</v>
      </c>
      <c r="H5" s="67" t="s">
        <v>27</v>
      </c>
      <c r="I5" s="67" t="s">
        <v>28</v>
      </c>
      <c r="J5" s="67" t="s">
        <v>405</v>
      </c>
      <c r="K5" s="67" t="s">
        <v>29</v>
      </c>
      <c r="L5" s="67" t="s">
        <v>30</v>
      </c>
      <c r="M5" s="67" t="s">
        <v>406</v>
      </c>
      <c r="N5" s="67" t="s">
        <v>31</v>
      </c>
      <c r="O5" s="67" t="s">
        <v>32</v>
      </c>
      <c r="P5" s="67" t="s">
        <v>407</v>
      </c>
      <c r="Q5" s="139" t="s">
        <v>330</v>
      </c>
    </row>
    <row r="6" spans="1:17">
      <c r="A6" s="115">
        <v>1</v>
      </c>
      <c r="B6" s="47"/>
      <c r="C6" s="26">
        <v>3</v>
      </c>
      <c r="D6" s="26">
        <v>4</v>
      </c>
      <c r="E6" s="68">
        <v>7</v>
      </c>
      <c r="F6" s="68">
        <v>8</v>
      </c>
      <c r="G6" s="68"/>
      <c r="H6" s="68">
        <v>9</v>
      </c>
      <c r="I6" s="68">
        <v>10</v>
      </c>
      <c r="J6" s="68"/>
      <c r="K6" s="68">
        <v>11</v>
      </c>
      <c r="L6" s="68">
        <v>12</v>
      </c>
      <c r="M6" s="68"/>
      <c r="N6" s="68">
        <v>13</v>
      </c>
      <c r="O6" s="68">
        <v>14</v>
      </c>
      <c r="P6" s="68"/>
    </row>
    <row r="7" spans="1:17">
      <c r="A7" s="161" t="s">
        <v>354</v>
      </c>
      <c r="B7" s="40"/>
      <c r="C7" s="781"/>
      <c r="D7" s="40"/>
      <c r="F7" s="188"/>
      <c r="G7" s="188"/>
      <c r="H7" s="188"/>
      <c r="I7" s="188"/>
      <c r="J7" s="188"/>
      <c r="K7" s="188"/>
      <c r="L7" s="188"/>
      <c r="M7" s="188"/>
      <c r="N7" s="188"/>
      <c r="O7" s="189"/>
      <c r="P7" s="189"/>
    </row>
    <row r="8" spans="1:17">
      <c r="A8" s="150">
        <v>1</v>
      </c>
      <c r="B8" s="149" t="s">
        <v>311</v>
      </c>
      <c r="C8" s="782">
        <v>1</v>
      </c>
      <c r="D8" s="130" t="s">
        <v>415</v>
      </c>
      <c r="E8" s="100"/>
      <c r="F8" s="100"/>
      <c r="G8" s="100"/>
      <c r="H8" s="100"/>
      <c r="I8" s="100"/>
      <c r="J8" s="100"/>
      <c r="K8" s="88"/>
      <c r="L8" s="88"/>
      <c r="M8" s="88"/>
      <c r="N8" s="88"/>
      <c r="O8" s="54"/>
      <c r="P8" s="13"/>
      <c r="Q8" s="136" t="s">
        <v>377</v>
      </c>
    </row>
    <row r="9" spans="1:17" s="630" customFormat="1">
      <c r="A9" s="621"/>
      <c r="B9" s="622"/>
      <c r="C9" s="623">
        <v>1</v>
      </c>
      <c r="D9" s="624" t="s">
        <v>304</v>
      </c>
      <c r="E9" s="625">
        <v>310</v>
      </c>
      <c r="F9" s="625">
        <v>0</v>
      </c>
      <c r="G9" s="625">
        <v>310</v>
      </c>
      <c r="H9" s="625">
        <v>50</v>
      </c>
      <c r="I9" s="625">
        <v>0</v>
      </c>
      <c r="J9" s="625">
        <v>50</v>
      </c>
      <c r="K9" s="626">
        <v>130</v>
      </c>
      <c r="L9" s="626">
        <v>0</v>
      </c>
      <c r="M9" s="626">
        <v>130</v>
      </c>
      <c r="N9" s="626">
        <v>130</v>
      </c>
      <c r="O9" s="627">
        <v>0</v>
      </c>
      <c r="P9" s="628">
        <v>130</v>
      </c>
      <c r="Q9" s="629" t="s">
        <v>333</v>
      </c>
    </row>
    <row r="10" spans="1:17" s="630" customFormat="1">
      <c r="A10" s="631"/>
      <c r="B10" s="632"/>
      <c r="C10" s="623">
        <v>2</v>
      </c>
      <c r="D10" s="624" t="s">
        <v>305</v>
      </c>
      <c r="E10" s="625">
        <v>30</v>
      </c>
      <c r="F10" s="625">
        <v>0</v>
      </c>
      <c r="G10" s="625">
        <v>30</v>
      </c>
      <c r="H10" s="625">
        <v>6</v>
      </c>
      <c r="I10" s="625">
        <v>0</v>
      </c>
      <c r="J10" s="625">
        <v>6</v>
      </c>
      <c r="K10" s="625">
        <v>15</v>
      </c>
      <c r="L10" s="626">
        <v>0</v>
      </c>
      <c r="M10" s="626">
        <v>15</v>
      </c>
      <c r="N10" s="625">
        <v>9</v>
      </c>
      <c r="O10" s="627">
        <v>0</v>
      </c>
      <c r="P10" s="628">
        <v>9</v>
      </c>
      <c r="Q10" s="629" t="s">
        <v>333</v>
      </c>
    </row>
    <row r="11" spans="1:17" s="630" customFormat="1">
      <c r="A11" s="631"/>
      <c r="B11" s="632"/>
      <c r="C11" s="623">
        <v>3</v>
      </c>
      <c r="D11" s="624" t="s">
        <v>306</v>
      </c>
      <c r="E11" s="625">
        <v>36</v>
      </c>
      <c r="F11" s="625">
        <v>0</v>
      </c>
      <c r="G11" s="625">
        <v>36</v>
      </c>
      <c r="H11" s="625">
        <v>12</v>
      </c>
      <c r="I11" s="625">
        <v>0</v>
      </c>
      <c r="J11" s="625">
        <v>12</v>
      </c>
      <c r="K11" s="625">
        <v>12</v>
      </c>
      <c r="L11" s="626">
        <v>0</v>
      </c>
      <c r="M11" s="626">
        <v>12</v>
      </c>
      <c r="N11" s="625">
        <v>12</v>
      </c>
      <c r="O11" s="627">
        <v>0</v>
      </c>
      <c r="P11" s="628">
        <v>12</v>
      </c>
      <c r="Q11" s="629" t="s">
        <v>333</v>
      </c>
    </row>
    <row r="12" spans="1:17" s="630" customFormat="1">
      <c r="A12" s="631"/>
      <c r="B12" s="632"/>
      <c r="C12" s="623">
        <v>4</v>
      </c>
      <c r="D12" s="624" t="s">
        <v>307</v>
      </c>
      <c r="E12" s="625">
        <v>36</v>
      </c>
      <c r="F12" s="625">
        <v>0</v>
      </c>
      <c r="G12" s="625">
        <v>36</v>
      </c>
      <c r="H12" s="625">
        <v>12</v>
      </c>
      <c r="I12" s="625">
        <v>0</v>
      </c>
      <c r="J12" s="625">
        <v>12</v>
      </c>
      <c r="K12" s="625">
        <v>12</v>
      </c>
      <c r="L12" s="626">
        <v>0</v>
      </c>
      <c r="M12" s="626">
        <v>12</v>
      </c>
      <c r="N12" s="625">
        <v>12</v>
      </c>
      <c r="O12" s="627">
        <v>0</v>
      </c>
      <c r="P12" s="628">
        <v>12</v>
      </c>
      <c r="Q12" s="629" t="s">
        <v>333</v>
      </c>
    </row>
    <row r="13" spans="1:17" s="630" customFormat="1">
      <c r="A13" s="631"/>
      <c r="B13" s="632"/>
      <c r="C13" s="623">
        <v>5</v>
      </c>
      <c r="D13" s="624" t="s">
        <v>308</v>
      </c>
      <c r="E13" s="625">
        <v>32</v>
      </c>
      <c r="F13" s="625">
        <v>0</v>
      </c>
      <c r="G13" s="625">
        <v>32</v>
      </c>
      <c r="H13" s="625">
        <v>8</v>
      </c>
      <c r="I13" s="625">
        <v>0</v>
      </c>
      <c r="J13" s="625">
        <v>8</v>
      </c>
      <c r="K13" s="625">
        <v>12</v>
      </c>
      <c r="L13" s="626">
        <v>0</v>
      </c>
      <c r="M13" s="626">
        <v>12</v>
      </c>
      <c r="N13" s="625">
        <v>12</v>
      </c>
      <c r="O13" s="627">
        <v>0</v>
      </c>
      <c r="P13" s="628">
        <v>12</v>
      </c>
      <c r="Q13" s="629" t="s">
        <v>333</v>
      </c>
    </row>
    <row r="14" spans="1:17" s="630" customFormat="1">
      <c r="A14" s="631"/>
      <c r="B14" s="632"/>
      <c r="C14" s="623">
        <v>6</v>
      </c>
      <c r="D14" s="624" t="s">
        <v>0</v>
      </c>
      <c r="E14" s="625">
        <v>36</v>
      </c>
      <c r="F14" s="625">
        <v>0</v>
      </c>
      <c r="G14" s="625">
        <v>36</v>
      </c>
      <c r="H14" s="625">
        <v>12</v>
      </c>
      <c r="I14" s="625">
        <v>0</v>
      </c>
      <c r="J14" s="625">
        <v>12</v>
      </c>
      <c r="K14" s="625">
        <v>12</v>
      </c>
      <c r="L14" s="626">
        <v>0</v>
      </c>
      <c r="M14" s="626">
        <v>12</v>
      </c>
      <c r="N14" s="625">
        <v>12</v>
      </c>
      <c r="O14" s="627">
        <v>0</v>
      </c>
      <c r="P14" s="628">
        <v>12</v>
      </c>
      <c r="Q14" s="629" t="s">
        <v>333</v>
      </c>
    </row>
    <row r="15" spans="1:17" s="630" customFormat="1">
      <c r="A15" s="631"/>
      <c r="B15" s="632"/>
      <c r="C15" s="623">
        <v>7</v>
      </c>
      <c r="D15" s="624" t="s">
        <v>1</v>
      </c>
      <c r="E15" s="625">
        <v>20</v>
      </c>
      <c r="F15" s="625">
        <v>0</v>
      </c>
      <c r="G15" s="625">
        <v>20</v>
      </c>
      <c r="H15" s="625">
        <v>6</v>
      </c>
      <c r="I15" s="625">
        <v>0</v>
      </c>
      <c r="J15" s="625">
        <v>6</v>
      </c>
      <c r="K15" s="625">
        <v>7</v>
      </c>
      <c r="L15" s="626">
        <v>0</v>
      </c>
      <c r="M15" s="626">
        <v>7</v>
      </c>
      <c r="N15" s="625">
        <v>7</v>
      </c>
      <c r="O15" s="627">
        <v>0</v>
      </c>
      <c r="P15" s="628">
        <v>7</v>
      </c>
      <c r="Q15" s="629" t="s">
        <v>333</v>
      </c>
    </row>
    <row r="16" spans="1:17" s="630" customFormat="1">
      <c r="A16" s="631"/>
      <c r="B16" s="632"/>
      <c r="C16" s="623">
        <v>8</v>
      </c>
      <c r="D16" s="624" t="s">
        <v>470</v>
      </c>
      <c r="E16" s="625">
        <v>300</v>
      </c>
      <c r="F16" s="625">
        <v>0</v>
      </c>
      <c r="G16" s="625">
        <v>300</v>
      </c>
      <c r="H16" s="625">
        <v>100</v>
      </c>
      <c r="I16" s="625">
        <v>0</v>
      </c>
      <c r="J16" s="625">
        <v>100</v>
      </c>
      <c r="K16" s="625">
        <v>100</v>
      </c>
      <c r="L16" s="626">
        <v>0</v>
      </c>
      <c r="M16" s="626">
        <v>100</v>
      </c>
      <c r="N16" s="625">
        <v>100</v>
      </c>
      <c r="O16" s="627">
        <v>0</v>
      </c>
      <c r="P16" s="628">
        <v>100</v>
      </c>
      <c r="Q16" s="629" t="s">
        <v>335</v>
      </c>
    </row>
    <row r="17" spans="1:17" s="630" customFormat="1">
      <c r="A17" s="631"/>
      <c r="B17" s="632"/>
      <c r="C17" s="623">
        <v>9</v>
      </c>
      <c r="D17" s="624" t="s">
        <v>173</v>
      </c>
      <c r="E17" s="633">
        <v>1000</v>
      </c>
      <c r="F17" s="625">
        <v>0</v>
      </c>
      <c r="G17" s="633">
        <v>1000</v>
      </c>
      <c r="H17" s="625">
        <v>333.3</v>
      </c>
      <c r="I17" s="625">
        <v>0</v>
      </c>
      <c r="J17" s="625">
        <v>333.3</v>
      </c>
      <c r="K17" s="625">
        <v>333.4</v>
      </c>
      <c r="L17" s="626">
        <v>0</v>
      </c>
      <c r="M17" s="625">
        <v>333.4</v>
      </c>
      <c r="N17" s="634">
        <v>333.3</v>
      </c>
      <c r="O17" s="627">
        <v>0</v>
      </c>
      <c r="P17" s="628">
        <v>333.3</v>
      </c>
      <c r="Q17" s="629" t="s">
        <v>335</v>
      </c>
    </row>
    <row r="18" spans="1:17" s="630" customFormat="1">
      <c r="A18" s="631"/>
      <c r="B18" s="632"/>
      <c r="C18" s="623">
        <v>10</v>
      </c>
      <c r="D18" s="624" t="s">
        <v>151</v>
      </c>
      <c r="E18" s="633">
        <v>500</v>
      </c>
      <c r="F18" s="625">
        <v>0</v>
      </c>
      <c r="G18" s="633">
        <v>500</v>
      </c>
      <c r="H18" s="625">
        <v>100</v>
      </c>
      <c r="I18" s="625">
        <v>0</v>
      </c>
      <c r="J18" s="625">
        <v>100</v>
      </c>
      <c r="K18" s="625">
        <v>200</v>
      </c>
      <c r="L18" s="626">
        <v>0</v>
      </c>
      <c r="M18" s="625">
        <v>200</v>
      </c>
      <c r="N18" s="635">
        <v>200</v>
      </c>
      <c r="O18" s="627">
        <v>0</v>
      </c>
      <c r="P18" s="625">
        <v>200</v>
      </c>
      <c r="Q18" s="629" t="s">
        <v>335</v>
      </c>
    </row>
    <row r="19" spans="1:17" s="630" customFormat="1">
      <c r="A19" s="631"/>
      <c r="B19" s="636"/>
      <c r="C19" s="623">
        <v>11</v>
      </c>
      <c r="D19" s="624" t="s">
        <v>149</v>
      </c>
      <c r="E19" s="625">
        <v>500</v>
      </c>
      <c r="F19" s="625">
        <v>0</v>
      </c>
      <c r="G19" s="625">
        <v>500</v>
      </c>
      <c r="H19" s="625">
        <v>100</v>
      </c>
      <c r="I19" s="625">
        <v>0</v>
      </c>
      <c r="J19" s="625">
        <v>100</v>
      </c>
      <c r="K19" s="625">
        <v>200</v>
      </c>
      <c r="L19" s="626">
        <v>0</v>
      </c>
      <c r="M19" s="625">
        <v>200</v>
      </c>
      <c r="N19" s="625">
        <v>200</v>
      </c>
      <c r="O19" s="627">
        <v>0</v>
      </c>
      <c r="P19" s="628">
        <v>200</v>
      </c>
      <c r="Q19" s="629" t="s">
        <v>335</v>
      </c>
    </row>
    <row r="20" spans="1:17" s="630" customFormat="1">
      <c r="A20" s="631"/>
      <c r="B20" s="636"/>
      <c r="C20" s="623">
        <v>12</v>
      </c>
      <c r="D20" s="624" t="s">
        <v>153</v>
      </c>
      <c r="E20" s="633">
        <v>1500</v>
      </c>
      <c r="F20" s="637">
        <v>0</v>
      </c>
      <c r="G20" s="633">
        <v>1500</v>
      </c>
      <c r="H20" s="637">
        <v>500</v>
      </c>
      <c r="I20" s="637">
        <v>0</v>
      </c>
      <c r="J20" s="637">
        <v>500</v>
      </c>
      <c r="K20" s="637">
        <v>500</v>
      </c>
      <c r="L20" s="625">
        <v>0</v>
      </c>
      <c r="M20" s="637">
        <v>500</v>
      </c>
      <c r="N20" s="638">
        <v>500</v>
      </c>
      <c r="O20" s="639">
        <v>0</v>
      </c>
      <c r="P20" s="640">
        <v>500</v>
      </c>
      <c r="Q20" s="629" t="s">
        <v>335</v>
      </c>
    </row>
    <row r="21" spans="1:17" s="630" customFormat="1">
      <c r="A21" s="641"/>
      <c r="B21" s="636"/>
      <c r="C21" s="623">
        <v>13</v>
      </c>
      <c r="D21" s="624" t="s">
        <v>174</v>
      </c>
      <c r="E21" s="633">
        <v>2000</v>
      </c>
      <c r="F21" s="625">
        <v>0</v>
      </c>
      <c r="G21" s="633">
        <v>2000</v>
      </c>
      <c r="H21" s="625">
        <v>500</v>
      </c>
      <c r="I21" s="625">
        <v>0</v>
      </c>
      <c r="J21" s="625">
        <v>500</v>
      </c>
      <c r="K21" s="625">
        <v>750</v>
      </c>
      <c r="L21" s="625">
        <v>0</v>
      </c>
      <c r="M21" s="625">
        <v>750</v>
      </c>
      <c r="N21" s="625">
        <v>750</v>
      </c>
      <c r="O21" s="639">
        <v>0</v>
      </c>
      <c r="P21" s="640">
        <v>750</v>
      </c>
      <c r="Q21" s="629" t="s">
        <v>335</v>
      </c>
    </row>
    <row r="22" spans="1:17" s="630" customFormat="1">
      <c r="A22" s="631"/>
      <c r="B22" s="636"/>
      <c r="C22" s="623">
        <v>14</v>
      </c>
      <c r="D22" s="624" t="s">
        <v>175</v>
      </c>
      <c r="E22" s="633">
        <v>5000</v>
      </c>
      <c r="F22" s="625">
        <v>0</v>
      </c>
      <c r="G22" s="633">
        <v>5000</v>
      </c>
      <c r="H22" s="625">
        <v>1000</v>
      </c>
      <c r="I22" s="625">
        <v>0</v>
      </c>
      <c r="J22" s="625">
        <v>1000</v>
      </c>
      <c r="K22" s="626">
        <v>2000</v>
      </c>
      <c r="L22" s="625">
        <v>0</v>
      </c>
      <c r="M22" s="625">
        <v>2000</v>
      </c>
      <c r="N22" s="642">
        <v>2000</v>
      </c>
      <c r="O22" s="627">
        <v>0</v>
      </c>
      <c r="P22" s="628">
        <v>2000</v>
      </c>
      <c r="Q22" s="629" t="s">
        <v>335</v>
      </c>
    </row>
    <row r="23" spans="1:17" s="630" customFormat="1">
      <c r="A23" s="631"/>
      <c r="B23" s="636"/>
      <c r="C23" s="623">
        <v>15</v>
      </c>
      <c r="D23" s="624" t="s">
        <v>176</v>
      </c>
      <c r="E23" s="633">
        <v>400</v>
      </c>
      <c r="F23" s="625">
        <v>0</v>
      </c>
      <c r="G23" s="633">
        <v>400</v>
      </c>
      <c r="H23" s="625">
        <v>60</v>
      </c>
      <c r="I23" s="625">
        <v>0</v>
      </c>
      <c r="J23" s="625">
        <v>60</v>
      </c>
      <c r="K23" s="626">
        <v>170</v>
      </c>
      <c r="L23" s="625">
        <v>0</v>
      </c>
      <c r="M23" s="625">
        <v>170</v>
      </c>
      <c r="N23" s="642">
        <v>170</v>
      </c>
      <c r="O23" s="627">
        <v>0</v>
      </c>
      <c r="P23" s="628">
        <v>170</v>
      </c>
      <c r="Q23" s="629" t="s">
        <v>335</v>
      </c>
    </row>
    <row r="24" spans="1:17" s="630" customFormat="1">
      <c r="A24" s="631"/>
      <c r="B24" s="636"/>
      <c r="C24" s="623">
        <v>16</v>
      </c>
      <c r="D24" s="624" t="s">
        <v>178</v>
      </c>
      <c r="E24" s="633">
        <v>300</v>
      </c>
      <c r="F24" s="625">
        <v>0</v>
      </c>
      <c r="G24" s="633">
        <v>300</v>
      </c>
      <c r="H24" s="625">
        <v>100</v>
      </c>
      <c r="I24" s="625">
        <v>0</v>
      </c>
      <c r="J24" s="625">
        <v>100</v>
      </c>
      <c r="K24" s="625">
        <v>100</v>
      </c>
      <c r="L24" s="625">
        <v>0</v>
      </c>
      <c r="M24" s="625">
        <v>100</v>
      </c>
      <c r="N24" s="634">
        <v>100</v>
      </c>
      <c r="O24" s="627">
        <v>0</v>
      </c>
      <c r="P24" s="628">
        <v>100</v>
      </c>
      <c r="Q24" s="629" t="s">
        <v>335</v>
      </c>
    </row>
    <row r="25" spans="1:17" s="630" customFormat="1">
      <c r="A25" s="631"/>
      <c r="B25" s="636"/>
      <c r="C25" s="623">
        <v>17</v>
      </c>
      <c r="D25" s="624" t="s">
        <v>177</v>
      </c>
      <c r="E25" s="633">
        <v>1000</v>
      </c>
      <c r="F25" s="625">
        <v>0</v>
      </c>
      <c r="G25" s="633">
        <v>1000</v>
      </c>
      <c r="H25" s="625">
        <v>200</v>
      </c>
      <c r="I25" s="625">
        <v>0</v>
      </c>
      <c r="J25" s="625">
        <v>200</v>
      </c>
      <c r="K25" s="625">
        <v>400</v>
      </c>
      <c r="L25" s="625">
        <v>0</v>
      </c>
      <c r="M25" s="625">
        <v>400</v>
      </c>
      <c r="N25" s="634">
        <v>400</v>
      </c>
      <c r="O25" s="627">
        <v>0</v>
      </c>
      <c r="P25" s="628">
        <v>400</v>
      </c>
      <c r="Q25" s="629" t="s">
        <v>335</v>
      </c>
    </row>
    <row r="26" spans="1:17" s="630" customFormat="1">
      <c r="A26" s="631"/>
      <c r="B26" s="636"/>
      <c r="C26" s="623">
        <v>18</v>
      </c>
      <c r="D26" s="624" t="s">
        <v>179</v>
      </c>
      <c r="E26" s="633">
        <v>500</v>
      </c>
      <c r="F26" s="625">
        <v>0</v>
      </c>
      <c r="G26" s="633">
        <v>500</v>
      </c>
      <c r="H26" s="625">
        <v>100</v>
      </c>
      <c r="I26" s="625">
        <v>0</v>
      </c>
      <c r="J26" s="625">
        <v>100</v>
      </c>
      <c r="K26" s="625">
        <v>200</v>
      </c>
      <c r="L26" s="625">
        <v>0</v>
      </c>
      <c r="M26" s="625">
        <v>200</v>
      </c>
      <c r="N26" s="625">
        <v>200</v>
      </c>
      <c r="O26" s="625">
        <v>0</v>
      </c>
      <c r="P26" s="628">
        <v>200</v>
      </c>
      <c r="Q26" s="629" t="s">
        <v>335</v>
      </c>
    </row>
    <row r="27" spans="1:17" s="630" customFormat="1">
      <c r="A27" s="631"/>
      <c r="B27" s="636"/>
      <c r="C27" s="623">
        <v>19</v>
      </c>
      <c r="D27" s="624" t="s">
        <v>181</v>
      </c>
      <c r="E27" s="625">
        <v>1250</v>
      </c>
      <c r="F27" s="625">
        <v>0</v>
      </c>
      <c r="G27" s="625">
        <v>1250</v>
      </c>
      <c r="H27" s="625">
        <v>250</v>
      </c>
      <c r="I27" s="625">
        <v>0</v>
      </c>
      <c r="J27" s="625">
        <v>250</v>
      </c>
      <c r="K27" s="625">
        <v>500</v>
      </c>
      <c r="L27" s="625">
        <v>0</v>
      </c>
      <c r="M27" s="625">
        <v>500</v>
      </c>
      <c r="N27" s="625">
        <v>500</v>
      </c>
      <c r="O27" s="627">
        <v>0</v>
      </c>
      <c r="P27" s="628">
        <v>500</v>
      </c>
      <c r="Q27" s="629" t="s">
        <v>335</v>
      </c>
    </row>
    <row r="28" spans="1:17" s="630" customFormat="1">
      <c r="A28" s="631"/>
      <c r="B28" s="632"/>
      <c r="C28" s="623">
        <v>20</v>
      </c>
      <c r="D28" s="624" t="s">
        <v>471</v>
      </c>
      <c r="E28" s="625">
        <v>3000</v>
      </c>
      <c r="F28" s="625">
        <v>0</v>
      </c>
      <c r="G28" s="625">
        <v>3000</v>
      </c>
      <c r="H28" s="625">
        <v>1000</v>
      </c>
      <c r="I28" s="625">
        <v>0</v>
      </c>
      <c r="J28" s="625">
        <v>1000</v>
      </c>
      <c r="K28" s="625">
        <v>1000</v>
      </c>
      <c r="L28" s="625">
        <v>0</v>
      </c>
      <c r="M28" s="625">
        <v>1000</v>
      </c>
      <c r="N28" s="625">
        <v>1000</v>
      </c>
      <c r="O28" s="627">
        <v>0</v>
      </c>
      <c r="P28" s="628">
        <v>1000</v>
      </c>
      <c r="Q28" s="629" t="s">
        <v>335</v>
      </c>
    </row>
    <row r="29" spans="1:17" s="630" customFormat="1">
      <c r="A29" s="631"/>
      <c r="B29" s="636"/>
      <c r="C29" s="623">
        <v>21</v>
      </c>
      <c r="D29" s="624" t="s">
        <v>182</v>
      </c>
      <c r="E29" s="625">
        <v>2000</v>
      </c>
      <c r="F29" s="625">
        <v>0</v>
      </c>
      <c r="G29" s="625">
        <v>2000</v>
      </c>
      <c r="H29" s="625">
        <v>500</v>
      </c>
      <c r="I29" s="625">
        <v>0</v>
      </c>
      <c r="J29" s="625">
        <v>500</v>
      </c>
      <c r="K29" s="625">
        <v>750</v>
      </c>
      <c r="L29" s="625">
        <v>0</v>
      </c>
      <c r="M29" s="625">
        <v>750</v>
      </c>
      <c r="N29" s="625">
        <v>750</v>
      </c>
      <c r="O29" s="627">
        <v>0</v>
      </c>
      <c r="P29" s="628">
        <v>750</v>
      </c>
      <c r="Q29" s="629" t="s">
        <v>334</v>
      </c>
    </row>
    <row r="30" spans="1:17" s="630" customFormat="1">
      <c r="A30" s="631"/>
      <c r="B30" s="636"/>
      <c r="C30" s="623">
        <v>22</v>
      </c>
      <c r="D30" s="624" t="s">
        <v>183</v>
      </c>
      <c r="E30" s="625">
        <v>500</v>
      </c>
      <c r="F30" s="625">
        <v>0</v>
      </c>
      <c r="G30" s="625">
        <v>500</v>
      </c>
      <c r="H30" s="625">
        <v>100</v>
      </c>
      <c r="I30" s="625">
        <v>0</v>
      </c>
      <c r="J30" s="625">
        <v>100</v>
      </c>
      <c r="K30" s="625">
        <v>200</v>
      </c>
      <c r="L30" s="625">
        <v>0</v>
      </c>
      <c r="M30" s="625">
        <v>200</v>
      </c>
      <c r="N30" s="625">
        <v>200</v>
      </c>
      <c r="O30" s="627">
        <v>0</v>
      </c>
      <c r="P30" s="628">
        <v>200</v>
      </c>
      <c r="Q30" s="629" t="s">
        <v>334</v>
      </c>
    </row>
    <row r="31" spans="1:17" s="630" customFormat="1">
      <c r="A31" s="631"/>
      <c r="B31" s="636"/>
      <c r="C31" s="623">
        <v>23</v>
      </c>
      <c r="D31" s="624" t="s">
        <v>184</v>
      </c>
      <c r="E31" s="625">
        <v>500</v>
      </c>
      <c r="F31" s="625">
        <v>0</v>
      </c>
      <c r="G31" s="625">
        <v>500</v>
      </c>
      <c r="H31" s="625">
        <v>100</v>
      </c>
      <c r="I31" s="625">
        <v>0</v>
      </c>
      <c r="J31" s="625">
        <v>100</v>
      </c>
      <c r="K31" s="625">
        <v>200</v>
      </c>
      <c r="L31" s="625">
        <v>0</v>
      </c>
      <c r="M31" s="625">
        <v>200</v>
      </c>
      <c r="N31" s="625">
        <v>200</v>
      </c>
      <c r="O31" s="627">
        <v>0</v>
      </c>
      <c r="P31" s="628">
        <v>200</v>
      </c>
      <c r="Q31" s="629" t="s">
        <v>334</v>
      </c>
    </row>
    <row r="32" spans="1:17" s="630" customFormat="1">
      <c r="A32" s="631"/>
      <c r="B32" s="636"/>
      <c r="C32" s="623">
        <v>24</v>
      </c>
      <c r="D32" s="624" t="s">
        <v>185</v>
      </c>
      <c r="E32" s="625">
        <v>2500</v>
      </c>
      <c r="F32" s="625">
        <v>0</v>
      </c>
      <c r="G32" s="625">
        <v>2500</v>
      </c>
      <c r="H32" s="625">
        <v>500</v>
      </c>
      <c r="I32" s="625">
        <v>0</v>
      </c>
      <c r="J32" s="625">
        <v>500</v>
      </c>
      <c r="K32" s="625">
        <v>1000</v>
      </c>
      <c r="L32" s="625">
        <v>0</v>
      </c>
      <c r="M32" s="625">
        <v>1000</v>
      </c>
      <c r="N32" s="625">
        <v>1000</v>
      </c>
      <c r="O32" s="627">
        <v>0</v>
      </c>
      <c r="P32" s="628">
        <v>1000</v>
      </c>
      <c r="Q32" s="629" t="s">
        <v>334</v>
      </c>
    </row>
    <row r="33" spans="1:17" s="630" customFormat="1">
      <c r="A33" s="631"/>
      <c r="B33" s="636"/>
      <c r="C33" s="623">
        <v>25</v>
      </c>
      <c r="D33" s="624" t="s">
        <v>154</v>
      </c>
      <c r="E33" s="625">
        <v>2000</v>
      </c>
      <c r="F33" s="625">
        <v>0</v>
      </c>
      <c r="G33" s="625">
        <v>2000</v>
      </c>
      <c r="H33" s="625">
        <v>500</v>
      </c>
      <c r="I33" s="625">
        <v>0</v>
      </c>
      <c r="J33" s="625">
        <v>500</v>
      </c>
      <c r="K33" s="625">
        <v>750</v>
      </c>
      <c r="L33" s="626">
        <v>0</v>
      </c>
      <c r="M33" s="626">
        <v>750</v>
      </c>
      <c r="N33" s="625">
        <v>750</v>
      </c>
      <c r="O33" s="627">
        <v>0</v>
      </c>
      <c r="P33" s="628">
        <v>750</v>
      </c>
      <c r="Q33" s="629" t="s">
        <v>334</v>
      </c>
    </row>
    <row r="34" spans="1:17" s="630" customFormat="1">
      <c r="A34" s="631"/>
      <c r="B34" s="636"/>
      <c r="C34" s="623">
        <v>26</v>
      </c>
      <c r="D34" s="624" t="s">
        <v>156</v>
      </c>
      <c r="E34" s="625">
        <v>500</v>
      </c>
      <c r="F34" s="625">
        <v>0</v>
      </c>
      <c r="G34" s="625">
        <v>500</v>
      </c>
      <c r="H34" s="625">
        <v>100</v>
      </c>
      <c r="I34" s="625">
        <v>0</v>
      </c>
      <c r="J34" s="625">
        <v>100</v>
      </c>
      <c r="K34" s="625">
        <v>200</v>
      </c>
      <c r="L34" s="625">
        <v>0</v>
      </c>
      <c r="M34" s="625">
        <v>200</v>
      </c>
      <c r="N34" s="625">
        <v>200</v>
      </c>
      <c r="O34" s="627">
        <v>0</v>
      </c>
      <c r="P34" s="628">
        <v>200</v>
      </c>
      <c r="Q34" s="629" t="s">
        <v>334</v>
      </c>
    </row>
    <row r="35" spans="1:17" s="630" customFormat="1">
      <c r="A35" s="631"/>
      <c r="B35" s="636"/>
      <c r="C35" s="623">
        <v>27</v>
      </c>
      <c r="D35" s="624" t="s">
        <v>157</v>
      </c>
      <c r="E35" s="625">
        <v>500</v>
      </c>
      <c r="F35" s="625">
        <v>0</v>
      </c>
      <c r="G35" s="625">
        <v>500</v>
      </c>
      <c r="H35" s="625">
        <v>100</v>
      </c>
      <c r="I35" s="625">
        <v>0</v>
      </c>
      <c r="J35" s="625">
        <v>100</v>
      </c>
      <c r="K35" s="625">
        <v>200</v>
      </c>
      <c r="L35" s="625">
        <v>0</v>
      </c>
      <c r="M35" s="625">
        <v>200</v>
      </c>
      <c r="N35" s="625">
        <v>200</v>
      </c>
      <c r="O35" s="627">
        <v>0</v>
      </c>
      <c r="P35" s="628">
        <v>200</v>
      </c>
      <c r="Q35" s="629" t="s">
        <v>334</v>
      </c>
    </row>
    <row r="36" spans="1:17" s="630" customFormat="1">
      <c r="A36" s="631"/>
      <c r="B36" s="636"/>
      <c r="C36" s="623">
        <v>28</v>
      </c>
      <c r="D36" s="624" t="s">
        <v>190</v>
      </c>
      <c r="E36" s="625">
        <v>3000</v>
      </c>
      <c r="F36" s="625">
        <v>0</v>
      </c>
      <c r="G36" s="625">
        <v>3000</v>
      </c>
      <c r="H36" s="625">
        <v>1000</v>
      </c>
      <c r="I36" s="625">
        <v>0</v>
      </c>
      <c r="J36" s="625">
        <v>1000</v>
      </c>
      <c r="K36" s="625">
        <v>1000</v>
      </c>
      <c r="L36" s="625">
        <v>0</v>
      </c>
      <c r="M36" s="625">
        <v>1000</v>
      </c>
      <c r="N36" s="625">
        <v>1000</v>
      </c>
      <c r="O36" s="627">
        <v>0</v>
      </c>
      <c r="P36" s="628">
        <v>1000</v>
      </c>
      <c r="Q36" s="629" t="s">
        <v>334</v>
      </c>
    </row>
    <row r="37" spans="1:17" s="630" customFormat="1">
      <c r="A37" s="631"/>
      <c r="B37" s="636"/>
      <c r="C37" s="623">
        <v>29</v>
      </c>
      <c r="D37" s="624" t="s">
        <v>191</v>
      </c>
      <c r="E37" s="625">
        <v>10000</v>
      </c>
      <c r="F37" s="625">
        <v>0</v>
      </c>
      <c r="G37" s="625">
        <v>10000</v>
      </c>
      <c r="H37" s="625">
        <v>1000</v>
      </c>
      <c r="I37" s="625">
        <v>0</v>
      </c>
      <c r="J37" s="625">
        <v>1000</v>
      </c>
      <c r="K37" s="625">
        <v>5000</v>
      </c>
      <c r="L37" s="625">
        <v>0</v>
      </c>
      <c r="M37" s="625">
        <v>5000</v>
      </c>
      <c r="N37" s="625">
        <v>4000</v>
      </c>
      <c r="O37" s="627">
        <v>0</v>
      </c>
      <c r="P37" s="628">
        <v>4000</v>
      </c>
      <c r="Q37" s="629" t="s">
        <v>334</v>
      </c>
    </row>
    <row r="38" spans="1:17" s="630" customFormat="1">
      <c r="A38" s="631"/>
      <c r="B38" s="636"/>
      <c r="C38" s="623">
        <v>30</v>
      </c>
      <c r="D38" s="624" t="s">
        <v>192</v>
      </c>
      <c r="E38" s="625">
        <v>1000</v>
      </c>
      <c r="F38" s="625">
        <v>0</v>
      </c>
      <c r="G38" s="625">
        <v>1000</v>
      </c>
      <c r="H38" s="625">
        <v>200</v>
      </c>
      <c r="I38" s="625">
        <v>0</v>
      </c>
      <c r="J38" s="625">
        <v>200</v>
      </c>
      <c r="K38" s="625">
        <v>400</v>
      </c>
      <c r="L38" s="625">
        <v>0</v>
      </c>
      <c r="M38" s="625">
        <v>400</v>
      </c>
      <c r="N38" s="625">
        <v>400</v>
      </c>
      <c r="O38" s="627">
        <v>0</v>
      </c>
      <c r="P38" s="628">
        <v>400</v>
      </c>
      <c r="Q38" s="629" t="s">
        <v>334</v>
      </c>
    </row>
    <row r="39" spans="1:17" s="630" customFormat="1">
      <c r="A39" s="631"/>
      <c r="B39" s="636"/>
      <c r="C39" s="623">
        <v>31</v>
      </c>
      <c r="D39" s="624" t="s">
        <v>188</v>
      </c>
      <c r="E39" s="633">
        <v>1000</v>
      </c>
      <c r="F39" s="625">
        <v>0</v>
      </c>
      <c r="G39" s="633">
        <v>1000</v>
      </c>
      <c r="H39" s="625">
        <v>200</v>
      </c>
      <c r="I39" s="625">
        <v>0</v>
      </c>
      <c r="J39" s="625">
        <v>200</v>
      </c>
      <c r="K39" s="625">
        <v>400</v>
      </c>
      <c r="L39" s="626">
        <v>0</v>
      </c>
      <c r="M39" s="625">
        <v>400</v>
      </c>
      <c r="N39" s="635">
        <v>400</v>
      </c>
      <c r="O39" s="627">
        <v>0</v>
      </c>
      <c r="P39" s="628">
        <v>400</v>
      </c>
      <c r="Q39" s="629" t="s">
        <v>334</v>
      </c>
    </row>
    <row r="40" spans="1:17" s="630" customFormat="1">
      <c r="A40" s="631"/>
      <c r="B40" s="636"/>
      <c r="C40" s="623">
        <v>32</v>
      </c>
      <c r="D40" s="624" t="s">
        <v>155</v>
      </c>
      <c r="E40" s="625">
        <v>500</v>
      </c>
      <c r="F40" s="625">
        <v>0</v>
      </c>
      <c r="G40" s="625">
        <v>500</v>
      </c>
      <c r="H40" s="625">
        <v>100</v>
      </c>
      <c r="I40" s="625">
        <v>0</v>
      </c>
      <c r="J40" s="625">
        <v>100</v>
      </c>
      <c r="K40" s="625">
        <v>200</v>
      </c>
      <c r="L40" s="625">
        <v>0</v>
      </c>
      <c r="M40" s="625">
        <v>200</v>
      </c>
      <c r="N40" s="625">
        <v>200</v>
      </c>
      <c r="O40" s="627">
        <v>0</v>
      </c>
      <c r="P40" s="628">
        <v>200</v>
      </c>
      <c r="Q40" s="629" t="s">
        <v>334</v>
      </c>
    </row>
    <row r="41" spans="1:17" s="630" customFormat="1">
      <c r="A41" s="631"/>
      <c r="B41" s="636"/>
      <c r="C41" s="623">
        <v>33</v>
      </c>
      <c r="D41" s="624" t="s">
        <v>195</v>
      </c>
      <c r="E41" s="625">
        <v>1500</v>
      </c>
      <c r="F41" s="625">
        <v>0</v>
      </c>
      <c r="G41" s="625">
        <v>1500</v>
      </c>
      <c r="H41" s="625">
        <v>500</v>
      </c>
      <c r="I41" s="625">
        <v>0</v>
      </c>
      <c r="J41" s="625">
        <v>500</v>
      </c>
      <c r="K41" s="625">
        <v>500</v>
      </c>
      <c r="L41" s="625">
        <v>0</v>
      </c>
      <c r="M41" s="625">
        <v>500</v>
      </c>
      <c r="N41" s="625">
        <v>500</v>
      </c>
      <c r="O41" s="627">
        <v>0</v>
      </c>
      <c r="P41" s="628">
        <v>500</v>
      </c>
      <c r="Q41" s="629" t="s">
        <v>334</v>
      </c>
    </row>
    <row r="42" spans="1:17" s="630" customFormat="1">
      <c r="A42" s="631"/>
      <c r="B42" s="636"/>
      <c r="C42" s="623">
        <v>34</v>
      </c>
      <c r="D42" s="624" t="s">
        <v>193</v>
      </c>
      <c r="E42" s="625">
        <v>1000</v>
      </c>
      <c r="F42" s="625">
        <v>0</v>
      </c>
      <c r="G42" s="625">
        <v>1000</v>
      </c>
      <c r="H42" s="625">
        <v>200</v>
      </c>
      <c r="I42" s="625">
        <v>0</v>
      </c>
      <c r="J42" s="625">
        <v>200</v>
      </c>
      <c r="K42" s="625">
        <v>400</v>
      </c>
      <c r="L42" s="626">
        <v>0</v>
      </c>
      <c r="M42" s="626">
        <v>400</v>
      </c>
      <c r="N42" s="625">
        <v>400</v>
      </c>
      <c r="O42" s="627">
        <v>0</v>
      </c>
      <c r="P42" s="628">
        <v>400</v>
      </c>
      <c r="Q42" s="629" t="s">
        <v>334</v>
      </c>
    </row>
    <row r="43" spans="1:17" s="630" customFormat="1">
      <c r="A43" s="631"/>
      <c r="B43" s="636"/>
      <c r="C43" s="623">
        <v>35</v>
      </c>
      <c r="D43" s="624" t="s">
        <v>160</v>
      </c>
      <c r="E43" s="625">
        <v>3000</v>
      </c>
      <c r="F43" s="625">
        <v>0</v>
      </c>
      <c r="G43" s="625">
        <v>3000</v>
      </c>
      <c r="H43" s="625">
        <v>1000</v>
      </c>
      <c r="I43" s="625">
        <v>0</v>
      </c>
      <c r="J43" s="625">
        <v>1000</v>
      </c>
      <c r="K43" s="625">
        <v>1000</v>
      </c>
      <c r="L43" s="625">
        <v>0</v>
      </c>
      <c r="M43" s="625">
        <v>1000</v>
      </c>
      <c r="N43" s="625">
        <v>1000</v>
      </c>
      <c r="O43" s="627">
        <v>0</v>
      </c>
      <c r="P43" s="628">
        <v>1000</v>
      </c>
      <c r="Q43" s="629" t="s">
        <v>334</v>
      </c>
    </row>
    <row r="44" spans="1:17" s="630" customFormat="1">
      <c r="A44" s="631"/>
      <c r="B44" s="636"/>
      <c r="C44" s="623">
        <v>36</v>
      </c>
      <c r="D44" s="624" t="s">
        <v>159</v>
      </c>
      <c r="E44" s="625">
        <v>1000</v>
      </c>
      <c r="F44" s="625">
        <v>0</v>
      </c>
      <c r="G44" s="625">
        <v>1000</v>
      </c>
      <c r="H44" s="625">
        <v>200</v>
      </c>
      <c r="I44" s="625">
        <v>0</v>
      </c>
      <c r="J44" s="625">
        <v>200</v>
      </c>
      <c r="K44" s="625">
        <v>400</v>
      </c>
      <c r="L44" s="625">
        <v>0</v>
      </c>
      <c r="M44" s="625">
        <v>400</v>
      </c>
      <c r="N44" s="625">
        <v>400</v>
      </c>
      <c r="O44" s="627">
        <v>0</v>
      </c>
      <c r="P44" s="628">
        <v>400</v>
      </c>
      <c r="Q44" s="629" t="s">
        <v>334</v>
      </c>
    </row>
    <row r="45" spans="1:17" s="630" customFormat="1">
      <c r="A45" s="631"/>
      <c r="B45" s="636"/>
      <c r="C45" s="623">
        <v>37</v>
      </c>
      <c r="D45" s="624" t="s">
        <v>204</v>
      </c>
      <c r="E45" s="625">
        <v>500</v>
      </c>
      <c r="F45" s="625">
        <v>0</v>
      </c>
      <c r="G45" s="625">
        <v>500</v>
      </c>
      <c r="H45" s="625">
        <v>100</v>
      </c>
      <c r="I45" s="625">
        <v>0</v>
      </c>
      <c r="J45" s="625">
        <v>100</v>
      </c>
      <c r="K45" s="625">
        <v>200</v>
      </c>
      <c r="L45" s="625">
        <v>0</v>
      </c>
      <c r="M45" s="625">
        <v>200</v>
      </c>
      <c r="N45" s="643">
        <v>200</v>
      </c>
      <c r="O45" s="627">
        <v>0</v>
      </c>
      <c r="P45" s="628">
        <v>200</v>
      </c>
      <c r="Q45" s="629" t="s">
        <v>334</v>
      </c>
    </row>
    <row r="46" spans="1:17" s="630" customFormat="1">
      <c r="A46" s="631"/>
      <c r="B46" s="636"/>
      <c r="C46" s="623">
        <v>38</v>
      </c>
      <c r="D46" s="624" t="s">
        <v>472</v>
      </c>
      <c r="E46" s="625">
        <v>200</v>
      </c>
      <c r="F46" s="625">
        <v>0</v>
      </c>
      <c r="G46" s="625">
        <v>200</v>
      </c>
      <c r="H46" s="625">
        <v>0</v>
      </c>
      <c r="I46" s="625">
        <v>0</v>
      </c>
      <c r="J46" s="625">
        <v>0</v>
      </c>
      <c r="K46" s="625">
        <v>100</v>
      </c>
      <c r="L46" s="626">
        <v>0</v>
      </c>
      <c r="M46" s="626">
        <v>100</v>
      </c>
      <c r="N46" s="625">
        <v>100</v>
      </c>
      <c r="O46" s="627">
        <v>0</v>
      </c>
      <c r="P46" s="628">
        <v>100</v>
      </c>
      <c r="Q46" s="629" t="s">
        <v>334</v>
      </c>
    </row>
    <row r="47" spans="1:17" s="630" customFormat="1">
      <c r="A47" s="631"/>
      <c r="B47" s="636"/>
      <c r="C47" s="623">
        <v>39</v>
      </c>
      <c r="D47" s="624" t="s">
        <v>329</v>
      </c>
      <c r="E47" s="625">
        <v>200</v>
      </c>
      <c r="F47" s="625">
        <v>0</v>
      </c>
      <c r="G47" s="625">
        <v>200</v>
      </c>
      <c r="H47" s="625">
        <v>0</v>
      </c>
      <c r="I47" s="625">
        <v>0</v>
      </c>
      <c r="J47" s="625">
        <v>0</v>
      </c>
      <c r="K47" s="625">
        <v>100</v>
      </c>
      <c r="L47" s="625">
        <v>0</v>
      </c>
      <c r="M47" s="625">
        <v>100</v>
      </c>
      <c r="N47" s="643">
        <v>100</v>
      </c>
      <c r="O47" s="627">
        <v>0</v>
      </c>
      <c r="P47" s="628">
        <v>100</v>
      </c>
      <c r="Q47" s="629" t="s">
        <v>334</v>
      </c>
    </row>
    <row r="48" spans="1:17" s="630" customFormat="1">
      <c r="A48" s="631"/>
      <c r="B48" s="636"/>
      <c r="C48" s="623">
        <v>40</v>
      </c>
      <c r="D48" s="624" t="s">
        <v>200</v>
      </c>
      <c r="E48" s="625">
        <v>400</v>
      </c>
      <c r="F48" s="625">
        <v>0</v>
      </c>
      <c r="G48" s="625">
        <v>400</v>
      </c>
      <c r="H48" s="625">
        <v>100</v>
      </c>
      <c r="I48" s="625">
        <v>0</v>
      </c>
      <c r="J48" s="625">
        <v>100</v>
      </c>
      <c r="K48" s="625">
        <v>200</v>
      </c>
      <c r="L48" s="626">
        <v>0</v>
      </c>
      <c r="M48" s="626">
        <v>200</v>
      </c>
      <c r="N48" s="625">
        <v>100</v>
      </c>
      <c r="O48" s="627">
        <v>0</v>
      </c>
      <c r="P48" s="628">
        <v>100</v>
      </c>
      <c r="Q48" s="629" t="s">
        <v>334</v>
      </c>
    </row>
    <row r="49" spans="1:17" s="630" customFormat="1">
      <c r="A49" s="631"/>
      <c r="B49" s="636"/>
      <c r="C49" s="623">
        <v>41</v>
      </c>
      <c r="D49" s="624" t="s">
        <v>199</v>
      </c>
      <c r="E49" s="625">
        <v>1000</v>
      </c>
      <c r="F49" s="625">
        <v>0</v>
      </c>
      <c r="G49" s="625">
        <v>1000</v>
      </c>
      <c r="H49" s="625">
        <v>200</v>
      </c>
      <c r="I49" s="625">
        <v>0</v>
      </c>
      <c r="J49" s="625">
        <v>200</v>
      </c>
      <c r="K49" s="625">
        <v>400</v>
      </c>
      <c r="L49" s="625">
        <v>0</v>
      </c>
      <c r="M49" s="625">
        <v>400</v>
      </c>
      <c r="N49" s="643">
        <v>400</v>
      </c>
      <c r="O49" s="627">
        <v>0</v>
      </c>
      <c r="P49" s="628">
        <v>400</v>
      </c>
      <c r="Q49" s="629" t="s">
        <v>334</v>
      </c>
    </row>
    <row r="50" spans="1:17" s="630" customFormat="1">
      <c r="A50" s="631"/>
      <c r="B50" s="636"/>
      <c r="C50" s="623">
        <v>42</v>
      </c>
      <c r="D50" s="624" t="s">
        <v>268</v>
      </c>
      <c r="E50" s="625">
        <v>1000</v>
      </c>
      <c r="F50" s="625">
        <v>0</v>
      </c>
      <c r="G50" s="625">
        <v>1000</v>
      </c>
      <c r="H50" s="625">
        <v>200</v>
      </c>
      <c r="I50" s="625">
        <v>0</v>
      </c>
      <c r="J50" s="625">
        <v>200</v>
      </c>
      <c r="K50" s="625">
        <v>400</v>
      </c>
      <c r="L50" s="625">
        <v>0</v>
      </c>
      <c r="M50" s="625">
        <v>400</v>
      </c>
      <c r="N50" s="643">
        <v>400</v>
      </c>
      <c r="O50" s="627">
        <v>0</v>
      </c>
      <c r="P50" s="628">
        <v>400</v>
      </c>
      <c r="Q50" s="629" t="s">
        <v>334</v>
      </c>
    </row>
    <row r="51" spans="1:17" s="630" customFormat="1">
      <c r="A51" s="631"/>
      <c r="B51" s="636"/>
      <c r="C51" s="623">
        <v>43</v>
      </c>
      <c r="D51" s="624" t="s">
        <v>473</v>
      </c>
      <c r="E51" s="625">
        <v>1000</v>
      </c>
      <c r="F51" s="625">
        <v>0</v>
      </c>
      <c r="G51" s="625">
        <v>1000</v>
      </c>
      <c r="H51" s="625">
        <v>200</v>
      </c>
      <c r="I51" s="625">
        <v>0</v>
      </c>
      <c r="J51" s="625">
        <v>200</v>
      </c>
      <c r="K51" s="625">
        <v>400</v>
      </c>
      <c r="L51" s="626">
        <v>0</v>
      </c>
      <c r="M51" s="626">
        <v>400</v>
      </c>
      <c r="N51" s="625">
        <v>400</v>
      </c>
      <c r="O51" s="627">
        <v>0</v>
      </c>
      <c r="P51" s="628">
        <v>400</v>
      </c>
      <c r="Q51" s="629" t="s">
        <v>331</v>
      </c>
    </row>
    <row r="52" spans="1:17" s="630" customFormat="1">
      <c r="A52" s="631"/>
      <c r="B52" s="636"/>
      <c r="C52" s="623">
        <v>44</v>
      </c>
      <c r="D52" s="624" t="s">
        <v>269</v>
      </c>
      <c r="E52" s="625">
        <v>200</v>
      </c>
      <c r="F52" s="625">
        <v>0</v>
      </c>
      <c r="G52" s="625">
        <v>200</v>
      </c>
      <c r="H52" s="625">
        <v>0</v>
      </c>
      <c r="I52" s="625">
        <v>0</v>
      </c>
      <c r="J52" s="625">
        <v>0</v>
      </c>
      <c r="K52" s="625">
        <v>100</v>
      </c>
      <c r="L52" s="626">
        <v>0</v>
      </c>
      <c r="M52" s="626">
        <v>100</v>
      </c>
      <c r="N52" s="625">
        <v>100</v>
      </c>
      <c r="O52" s="627">
        <v>0</v>
      </c>
      <c r="P52" s="628">
        <v>100</v>
      </c>
      <c r="Q52" s="629" t="s">
        <v>331</v>
      </c>
    </row>
    <row r="53" spans="1:17" s="630" customFormat="1">
      <c r="A53" s="631"/>
      <c r="B53" s="636"/>
      <c r="C53" s="623">
        <v>45</v>
      </c>
      <c r="D53" s="624" t="s">
        <v>209</v>
      </c>
      <c r="E53" s="633">
        <v>1000</v>
      </c>
      <c r="F53" s="625">
        <v>0</v>
      </c>
      <c r="G53" s="633">
        <v>1000</v>
      </c>
      <c r="H53" s="625">
        <v>200</v>
      </c>
      <c r="I53" s="625">
        <v>0</v>
      </c>
      <c r="J53" s="625">
        <v>200</v>
      </c>
      <c r="K53" s="625">
        <v>400</v>
      </c>
      <c r="L53" s="626">
        <v>0</v>
      </c>
      <c r="M53" s="625">
        <v>400</v>
      </c>
      <c r="N53" s="635">
        <v>400</v>
      </c>
      <c r="O53" s="627">
        <v>0</v>
      </c>
      <c r="P53" s="628">
        <v>400</v>
      </c>
      <c r="Q53" s="629" t="s">
        <v>331</v>
      </c>
    </row>
    <row r="54" spans="1:17" s="630" customFormat="1">
      <c r="A54" s="631"/>
      <c r="B54" s="636"/>
      <c r="C54" s="623">
        <v>46</v>
      </c>
      <c r="D54" s="624" t="s">
        <v>41</v>
      </c>
      <c r="E54" s="625">
        <v>2000</v>
      </c>
      <c r="F54" s="625">
        <v>0</v>
      </c>
      <c r="G54" s="625">
        <v>2000</v>
      </c>
      <c r="H54" s="625">
        <v>500</v>
      </c>
      <c r="I54" s="625">
        <v>0</v>
      </c>
      <c r="J54" s="625">
        <v>500</v>
      </c>
      <c r="K54" s="625">
        <v>1000</v>
      </c>
      <c r="L54" s="625">
        <v>0</v>
      </c>
      <c r="M54" s="625">
        <v>1000</v>
      </c>
      <c r="N54" s="625">
        <v>500</v>
      </c>
      <c r="O54" s="627">
        <v>0</v>
      </c>
      <c r="P54" s="628">
        <v>500</v>
      </c>
      <c r="Q54" s="629" t="s">
        <v>331</v>
      </c>
    </row>
    <row r="55" spans="1:17" s="630" customFormat="1">
      <c r="A55" s="631"/>
      <c r="B55" s="636"/>
      <c r="C55" s="623">
        <v>47</v>
      </c>
      <c r="D55" s="624" t="s">
        <v>43</v>
      </c>
      <c r="E55" s="625">
        <v>1000</v>
      </c>
      <c r="F55" s="625">
        <v>0</v>
      </c>
      <c r="G55" s="625">
        <v>1000</v>
      </c>
      <c r="H55" s="625">
        <v>200</v>
      </c>
      <c r="I55" s="625">
        <v>0</v>
      </c>
      <c r="J55" s="625">
        <v>200</v>
      </c>
      <c r="K55" s="625">
        <v>400</v>
      </c>
      <c r="L55" s="625">
        <v>0</v>
      </c>
      <c r="M55" s="625">
        <v>400</v>
      </c>
      <c r="N55" s="643">
        <v>400</v>
      </c>
      <c r="O55" s="627">
        <v>0</v>
      </c>
      <c r="P55" s="628">
        <v>400</v>
      </c>
      <c r="Q55" s="629" t="s">
        <v>331</v>
      </c>
    </row>
    <row r="56" spans="1:17" s="630" customFormat="1">
      <c r="A56" s="631"/>
      <c r="B56" s="636"/>
      <c r="C56" s="623">
        <v>48</v>
      </c>
      <c r="D56" s="624" t="s">
        <v>42</v>
      </c>
      <c r="E56" s="625">
        <v>1500</v>
      </c>
      <c r="F56" s="625">
        <v>0</v>
      </c>
      <c r="G56" s="625">
        <v>1500</v>
      </c>
      <c r="H56" s="625">
        <v>500</v>
      </c>
      <c r="I56" s="625">
        <v>0</v>
      </c>
      <c r="J56" s="625">
        <v>500</v>
      </c>
      <c r="K56" s="625">
        <v>500</v>
      </c>
      <c r="L56" s="626">
        <v>0</v>
      </c>
      <c r="M56" s="626">
        <v>500</v>
      </c>
      <c r="N56" s="625">
        <v>500</v>
      </c>
      <c r="O56" s="627">
        <v>0</v>
      </c>
      <c r="P56" s="628">
        <v>500</v>
      </c>
      <c r="Q56" s="629" t="s">
        <v>331</v>
      </c>
    </row>
    <row r="57" spans="1:17" s="630" customFormat="1">
      <c r="A57" s="631"/>
      <c r="B57" s="636"/>
      <c r="C57" s="623">
        <v>49</v>
      </c>
      <c r="D57" s="624" t="s">
        <v>45</v>
      </c>
      <c r="E57" s="625">
        <v>1000</v>
      </c>
      <c r="F57" s="625">
        <v>0</v>
      </c>
      <c r="G57" s="625">
        <v>1000</v>
      </c>
      <c r="H57" s="625">
        <v>200</v>
      </c>
      <c r="I57" s="625">
        <v>0</v>
      </c>
      <c r="J57" s="625">
        <v>200</v>
      </c>
      <c r="K57" s="625">
        <v>400</v>
      </c>
      <c r="L57" s="625">
        <v>0</v>
      </c>
      <c r="M57" s="625">
        <v>400</v>
      </c>
      <c r="N57" s="625">
        <v>400</v>
      </c>
      <c r="O57" s="627">
        <v>0</v>
      </c>
      <c r="P57" s="628">
        <v>400</v>
      </c>
      <c r="Q57" s="629" t="s">
        <v>331</v>
      </c>
    </row>
    <row r="58" spans="1:17" s="630" customFormat="1">
      <c r="A58" s="631"/>
      <c r="B58" s="636"/>
      <c r="C58" s="623">
        <v>50</v>
      </c>
      <c r="D58" s="624" t="s">
        <v>212</v>
      </c>
      <c r="E58" s="625">
        <v>2000</v>
      </c>
      <c r="F58" s="625">
        <v>0</v>
      </c>
      <c r="G58" s="625">
        <v>2000</v>
      </c>
      <c r="H58" s="625">
        <v>500</v>
      </c>
      <c r="I58" s="625">
        <v>0</v>
      </c>
      <c r="J58" s="625">
        <v>500</v>
      </c>
      <c r="K58" s="625">
        <v>1000</v>
      </c>
      <c r="L58" s="625">
        <v>0</v>
      </c>
      <c r="M58" s="625">
        <v>1000</v>
      </c>
      <c r="N58" s="643">
        <v>500</v>
      </c>
      <c r="O58" s="627">
        <v>0</v>
      </c>
      <c r="P58" s="628">
        <v>500</v>
      </c>
      <c r="Q58" s="629" t="s">
        <v>331</v>
      </c>
    </row>
    <row r="59" spans="1:17" s="630" customFormat="1">
      <c r="A59" s="631"/>
      <c r="B59" s="636"/>
      <c r="C59" s="623">
        <v>51</v>
      </c>
      <c r="D59" s="624" t="s">
        <v>216</v>
      </c>
      <c r="E59" s="625">
        <v>500</v>
      </c>
      <c r="F59" s="625">
        <v>0</v>
      </c>
      <c r="G59" s="625">
        <v>500</v>
      </c>
      <c r="H59" s="625">
        <v>100</v>
      </c>
      <c r="I59" s="625">
        <v>0</v>
      </c>
      <c r="J59" s="625">
        <v>100</v>
      </c>
      <c r="K59" s="625">
        <v>200</v>
      </c>
      <c r="L59" s="625">
        <v>0</v>
      </c>
      <c r="M59" s="625">
        <v>200</v>
      </c>
      <c r="N59" s="643">
        <v>200</v>
      </c>
      <c r="O59" s="627">
        <v>0</v>
      </c>
      <c r="P59" s="628">
        <v>200</v>
      </c>
      <c r="Q59" s="629" t="s">
        <v>331</v>
      </c>
    </row>
    <row r="60" spans="1:17" s="630" customFormat="1">
      <c r="A60" s="631"/>
      <c r="B60" s="636"/>
      <c r="C60" s="623">
        <v>52</v>
      </c>
      <c r="D60" s="624" t="s">
        <v>217</v>
      </c>
      <c r="E60" s="625">
        <v>200</v>
      </c>
      <c r="F60" s="625">
        <v>0</v>
      </c>
      <c r="G60" s="625">
        <v>200</v>
      </c>
      <c r="H60" s="625">
        <v>0</v>
      </c>
      <c r="I60" s="625">
        <v>0</v>
      </c>
      <c r="J60" s="625">
        <v>0</v>
      </c>
      <c r="K60" s="625">
        <v>100</v>
      </c>
      <c r="L60" s="625">
        <v>0</v>
      </c>
      <c r="M60" s="625">
        <v>100</v>
      </c>
      <c r="N60" s="625">
        <v>100</v>
      </c>
      <c r="O60" s="627">
        <v>0</v>
      </c>
      <c r="P60" s="628">
        <v>100</v>
      </c>
      <c r="Q60" s="629" t="s">
        <v>331</v>
      </c>
    </row>
    <row r="61" spans="1:17" s="630" customFormat="1">
      <c r="A61" s="631"/>
      <c r="B61" s="636"/>
      <c r="C61" s="623">
        <v>53</v>
      </c>
      <c r="D61" s="624" t="s">
        <v>218</v>
      </c>
      <c r="E61" s="633">
        <v>500</v>
      </c>
      <c r="F61" s="625">
        <v>0</v>
      </c>
      <c r="G61" s="633">
        <v>500</v>
      </c>
      <c r="H61" s="625">
        <v>100</v>
      </c>
      <c r="I61" s="625">
        <v>0</v>
      </c>
      <c r="J61" s="625">
        <v>100</v>
      </c>
      <c r="K61" s="625">
        <v>200</v>
      </c>
      <c r="L61" s="626">
        <v>0</v>
      </c>
      <c r="M61" s="625">
        <v>200</v>
      </c>
      <c r="N61" s="625">
        <v>200</v>
      </c>
      <c r="O61" s="627">
        <v>0</v>
      </c>
      <c r="P61" s="628">
        <v>200</v>
      </c>
      <c r="Q61" s="629" t="s">
        <v>331</v>
      </c>
    </row>
    <row r="62" spans="1:17" s="630" customFormat="1">
      <c r="A62" s="631"/>
      <c r="B62" s="636"/>
      <c r="C62" s="623">
        <v>54</v>
      </c>
      <c r="D62" s="624" t="s">
        <v>46</v>
      </c>
      <c r="E62" s="625">
        <v>2000</v>
      </c>
      <c r="F62" s="625">
        <v>0</v>
      </c>
      <c r="G62" s="625">
        <v>2000</v>
      </c>
      <c r="H62" s="625">
        <v>500</v>
      </c>
      <c r="I62" s="625">
        <v>0</v>
      </c>
      <c r="J62" s="625">
        <v>500</v>
      </c>
      <c r="K62" s="625">
        <v>1000</v>
      </c>
      <c r="L62" s="626">
        <v>0</v>
      </c>
      <c r="M62" s="626">
        <v>1000</v>
      </c>
      <c r="N62" s="625">
        <v>500</v>
      </c>
      <c r="O62" s="627">
        <v>0</v>
      </c>
      <c r="P62" s="628">
        <v>500</v>
      </c>
      <c r="Q62" s="629" t="s">
        <v>331</v>
      </c>
    </row>
    <row r="63" spans="1:17" s="630" customFormat="1">
      <c r="A63" s="631"/>
      <c r="B63" s="636"/>
      <c r="C63" s="623">
        <v>55</v>
      </c>
      <c r="D63" s="624" t="s">
        <v>50</v>
      </c>
      <c r="E63" s="625">
        <v>300</v>
      </c>
      <c r="F63" s="625">
        <v>0</v>
      </c>
      <c r="G63" s="625">
        <v>300</v>
      </c>
      <c r="H63" s="625">
        <v>100</v>
      </c>
      <c r="I63" s="625">
        <v>0</v>
      </c>
      <c r="J63" s="625">
        <v>100</v>
      </c>
      <c r="K63" s="625">
        <v>100</v>
      </c>
      <c r="L63" s="625">
        <v>0</v>
      </c>
      <c r="M63" s="625">
        <v>100</v>
      </c>
      <c r="N63" s="625">
        <v>100</v>
      </c>
      <c r="O63" s="627">
        <v>0</v>
      </c>
      <c r="P63" s="628">
        <v>100</v>
      </c>
      <c r="Q63" s="629" t="s">
        <v>331</v>
      </c>
    </row>
    <row r="64" spans="1:17" s="630" customFormat="1">
      <c r="A64" s="631"/>
      <c r="B64" s="636"/>
      <c r="C64" s="623">
        <v>56</v>
      </c>
      <c r="D64" s="624" t="s">
        <v>49</v>
      </c>
      <c r="E64" s="633">
        <v>1000</v>
      </c>
      <c r="F64" s="625">
        <v>0</v>
      </c>
      <c r="G64" s="633">
        <v>1000</v>
      </c>
      <c r="H64" s="625">
        <v>200</v>
      </c>
      <c r="I64" s="625">
        <v>0</v>
      </c>
      <c r="J64" s="625">
        <v>200</v>
      </c>
      <c r="K64" s="625">
        <v>400</v>
      </c>
      <c r="L64" s="625">
        <v>0</v>
      </c>
      <c r="M64" s="625">
        <v>400</v>
      </c>
      <c r="N64" s="625">
        <v>400</v>
      </c>
      <c r="O64" s="627">
        <v>0</v>
      </c>
      <c r="P64" s="628">
        <v>400</v>
      </c>
      <c r="Q64" s="629"/>
    </row>
    <row r="65" spans="1:18" s="630" customFormat="1">
      <c r="A65" s="631"/>
      <c r="B65" s="636"/>
      <c r="C65" s="623">
        <v>57</v>
      </c>
      <c r="D65" s="624" t="s">
        <v>748</v>
      </c>
      <c r="E65" s="633">
        <v>1000</v>
      </c>
      <c r="F65" s="625">
        <v>0</v>
      </c>
      <c r="G65" s="633">
        <v>1000</v>
      </c>
      <c r="H65" s="625">
        <v>200</v>
      </c>
      <c r="I65" s="625">
        <v>0</v>
      </c>
      <c r="J65" s="625">
        <v>200</v>
      </c>
      <c r="K65" s="625">
        <v>500</v>
      </c>
      <c r="L65" s="625">
        <v>0</v>
      </c>
      <c r="M65" s="625">
        <v>500</v>
      </c>
      <c r="N65" s="625">
        <v>300</v>
      </c>
      <c r="O65" s="627">
        <v>0</v>
      </c>
      <c r="P65" s="628">
        <v>300</v>
      </c>
      <c r="Q65" s="629"/>
    </row>
    <row r="66" spans="1:18" s="630" customFormat="1">
      <c r="A66" s="631"/>
      <c r="B66" s="636"/>
      <c r="C66" s="623">
        <v>58</v>
      </c>
      <c r="D66" s="624" t="s">
        <v>328</v>
      </c>
      <c r="E66" s="633">
        <v>1000</v>
      </c>
      <c r="F66" s="625">
        <v>0</v>
      </c>
      <c r="G66" s="633">
        <v>1000</v>
      </c>
      <c r="H66" s="625">
        <v>200</v>
      </c>
      <c r="I66" s="625">
        <v>0</v>
      </c>
      <c r="J66" s="625">
        <v>200</v>
      </c>
      <c r="K66" s="625">
        <v>500</v>
      </c>
      <c r="L66" s="625">
        <v>0</v>
      </c>
      <c r="M66" s="625">
        <v>500</v>
      </c>
      <c r="N66" s="625">
        <v>300</v>
      </c>
      <c r="O66" s="627">
        <v>0</v>
      </c>
      <c r="P66" s="628">
        <v>300</v>
      </c>
      <c r="Q66" s="629"/>
    </row>
    <row r="67" spans="1:18" s="630" customFormat="1">
      <c r="A67" s="631"/>
      <c r="B67" s="636"/>
      <c r="C67" s="623">
        <v>59</v>
      </c>
      <c r="D67" s="624" t="s">
        <v>219</v>
      </c>
      <c r="E67" s="633">
        <v>3000</v>
      </c>
      <c r="F67" s="625">
        <v>0</v>
      </c>
      <c r="G67" s="633">
        <v>3000</v>
      </c>
      <c r="H67" s="625">
        <v>500</v>
      </c>
      <c r="I67" s="625">
        <v>0</v>
      </c>
      <c r="J67" s="625">
        <v>500</v>
      </c>
      <c r="K67" s="625">
        <v>1500</v>
      </c>
      <c r="L67" s="625">
        <v>0</v>
      </c>
      <c r="M67" s="625">
        <v>1500</v>
      </c>
      <c r="N67" s="625">
        <v>1000</v>
      </c>
      <c r="O67" s="627">
        <v>0</v>
      </c>
      <c r="P67" s="628">
        <v>1000</v>
      </c>
      <c r="Q67" s="629" t="s">
        <v>331</v>
      </c>
    </row>
    <row r="68" spans="1:18" s="106" customFormat="1">
      <c r="A68" s="245"/>
      <c r="B68" s="246"/>
      <c r="C68" s="11">
        <f>C67</f>
        <v>59</v>
      </c>
      <c r="D68" s="247" t="s">
        <v>474</v>
      </c>
      <c r="E68" s="207">
        <f t="shared" ref="E68:P68" si="0">SUM(E9:E67)</f>
        <v>70750</v>
      </c>
      <c r="F68" s="207">
        <f t="shared" si="0"/>
        <v>0</v>
      </c>
      <c r="G68" s="207">
        <f t="shared" si="0"/>
        <v>70750</v>
      </c>
      <c r="H68" s="207">
        <f t="shared" si="0"/>
        <v>15549.3</v>
      </c>
      <c r="I68" s="207">
        <f t="shared" si="0"/>
        <v>0</v>
      </c>
      <c r="J68" s="207">
        <f t="shared" si="0"/>
        <v>15549.3</v>
      </c>
      <c r="K68" s="207">
        <f t="shared" si="0"/>
        <v>29353.4</v>
      </c>
      <c r="L68" s="207">
        <f t="shared" si="0"/>
        <v>0</v>
      </c>
      <c r="M68" s="207">
        <f t="shared" si="0"/>
        <v>29353.4</v>
      </c>
      <c r="N68" s="207">
        <f t="shared" si="0"/>
        <v>25847.3</v>
      </c>
      <c r="O68" s="207">
        <f t="shared" si="0"/>
        <v>0</v>
      </c>
      <c r="P68" s="207">
        <f t="shared" si="0"/>
        <v>25847.3</v>
      </c>
      <c r="Q68" s="235"/>
    </row>
    <row r="69" spans="1:18">
      <c r="A69" s="154">
        <v>2</v>
      </c>
      <c r="B69" s="149" t="s">
        <v>72</v>
      </c>
      <c r="C69" s="248">
        <v>2</v>
      </c>
      <c r="D69" s="121" t="s">
        <v>324</v>
      </c>
      <c r="E69" s="98"/>
      <c r="F69" s="100"/>
      <c r="G69" s="98">
        <v>0</v>
      </c>
      <c r="H69" s="98">
        <v>0</v>
      </c>
      <c r="I69" s="98">
        <v>0</v>
      </c>
      <c r="J69" s="98">
        <v>0</v>
      </c>
      <c r="K69" s="99">
        <v>0</v>
      </c>
      <c r="L69" s="99">
        <v>0</v>
      </c>
      <c r="M69" s="99">
        <v>0</v>
      </c>
      <c r="N69" s="99">
        <v>0</v>
      </c>
      <c r="O69" s="54">
        <v>0</v>
      </c>
      <c r="P69" s="54">
        <v>0</v>
      </c>
      <c r="Q69" s="137" t="s">
        <v>377</v>
      </c>
    </row>
    <row r="70" spans="1:18" s="630" customFormat="1">
      <c r="A70" s="631"/>
      <c r="B70" s="622"/>
      <c r="C70" s="651">
        <v>1</v>
      </c>
      <c r="D70" s="652" t="s">
        <v>788</v>
      </c>
      <c r="E70" s="626">
        <v>701883</v>
      </c>
      <c r="F70" s="626">
        <v>8000</v>
      </c>
      <c r="G70" s="626">
        <v>693883</v>
      </c>
      <c r="H70" s="626">
        <v>224874.3</v>
      </c>
      <c r="I70" s="626">
        <v>1000</v>
      </c>
      <c r="J70" s="626">
        <v>223874.3</v>
      </c>
      <c r="K70" s="626">
        <v>248073.80000000002</v>
      </c>
      <c r="L70" s="626">
        <v>7000</v>
      </c>
      <c r="M70" s="626">
        <v>241073.80000000002</v>
      </c>
      <c r="N70" s="626">
        <v>228934.90000000002</v>
      </c>
      <c r="O70" s="627">
        <v>0</v>
      </c>
      <c r="P70" s="627">
        <v>228934.90000000002</v>
      </c>
      <c r="Q70" s="653" t="s">
        <v>333</v>
      </c>
      <c r="R70" s="630">
        <v>46446</v>
      </c>
    </row>
    <row r="71" spans="1:18" s="630" customFormat="1">
      <c r="A71" s="631"/>
      <c r="B71" s="622"/>
      <c r="C71" s="651">
        <v>2</v>
      </c>
      <c r="D71" s="652" t="s">
        <v>326</v>
      </c>
      <c r="E71" s="626">
        <v>496</v>
      </c>
      <c r="F71" s="626">
        <v>0</v>
      </c>
      <c r="G71" s="626">
        <v>496</v>
      </c>
      <c r="H71" s="626">
        <v>98.1</v>
      </c>
      <c r="I71" s="626">
        <v>0</v>
      </c>
      <c r="J71" s="626">
        <v>98.1</v>
      </c>
      <c r="K71" s="626">
        <v>198.10000000000002</v>
      </c>
      <c r="L71" s="626">
        <v>0</v>
      </c>
      <c r="M71" s="626">
        <v>198.10000000000002</v>
      </c>
      <c r="N71" s="626">
        <v>199.8</v>
      </c>
      <c r="O71" s="627">
        <v>0</v>
      </c>
      <c r="P71" s="627">
        <v>199.8</v>
      </c>
      <c r="Q71" s="653" t="s">
        <v>332</v>
      </c>
    </row>
    <row r="72" spans="1:18" s="630" customFormat="1">
      <c r="A72" s="631"/>
      <c r="B72" s="622"/>
      <c r="C72" s="651">
        <v>3</v>
      </c>
      <c r="D72" s="652" t="s">
        <v>40</v>
      </c>
      <c r="E72" s="626">
        <v>496</v>
      </c>
      <c r="F72" s="626">
        <v>0</v>
      </c>
      <c r="G72" s="626">
        <v>496</v>
      </c>
      <c r="H72" s="626">
        <v>98.1</v>
      </c>
      <c r="I72" s="626">
        <v>0</v>
      </c>
      <c r="J72" s="626">
        <v>98.1</v>
      </c>
      <c r="K72" s="626">
        <v>198.10000000000002</v>
      </c>
      <c r="L72" s="626">
        <v>0</v>
      </c>
      <c r="M72" s="626">
        <v>198.10000000000002</v>
      </c>
      <c r="N72" s="626">
        <v>199.8</v>
      </c>
      <c r="O72" s="627">
        <v>0</v>
      </c>
      <c r="P72" s="627">
        <v>199.8</v>
      </c>
      <c r="Q72" s="653" t="s">
        <v>336</v>
      </c>
    </row>
    <row r="73" spans="1:18" s="630" customFormat="1">
      <c r="A73" s="631"/>
      <c r="B73" s="622"/>
      <c r="C73" s="651">
        <v>4</v>
      </c>
      <c r="D73" s="652" t="s">
        <v>41</v>
      </c>
      <c r="E73" s="626">
        <v>446</v>
      </c>
      <c r="F73" s="626">
        <v>0</v>
      </c>
      <c r="G73" s="626">
        <v>446</v>
      </c>
      <c r="H73" s="626">
        <v>78.100000000000009</v>
      </c>
      <c r="I73" s="626">
        <v>0</v>
      </c>
      <c r="J73" s="626">
        <v>78.100000000000009</v>
      </c>
      <c r="K73" s="626">
        <v>178.1</v>
      </c>
      <c r="L73" s="626">
        <v>0</v>
      </c>
      <c r="M73" s="626">
        <v>178.1</v>
      </c>
      <c r="N73" s="626">
        <v>189.79999999999998</v>
      </c>
      <c r="O73" s="627">
        <v>0</v>
      </c>
      <c r="P73" s="627">
        <v>189.79999999999998</v>
      </c>
      <c r="Q73" s="653" t="s">
        <v>332</v>
      </c>
    </row>
    <row r="74" spans="1:18" s="630" customFormat="1">
      <c r="A74" s="631"/>
      <c r="B74" s="622"/>
      <c r="C74" s="651">
        <v>5</v>
      </c>
      <c r="D74" s="652" t="s">
        <v>42</v>
      </c>
      <c r="E74" s="626">
        <v>446</v>
      </c>
      <c r="F74" s="626">
        <v>0</v>
      </c>
      <c r="G74" s="626">
        <v>446</v>
      </c>
      <c r="H74" s="626">
        <v>78.100000000000009</v>
      </c>
      <c r="I74" s="626">
        <v>0</v>
      </c>
      <c r="J74" s="626">
        <v>78.100000000000009</v>
      </c>
      <c r="K74" s="626">
        <v>178.1</v>
      </c>
      <c r="L74" s="626">
        <v>0</v>
      </c>
      <c r="M74" s="626">
        <v>178.1</v>
      </c>
      <c r="N74" s="626">
        <v>189.79999999999998</v>
      </c>
      <c r="O74" s="627">
        <v>0</v>
      </c>
      <c r="P74" s="627">
        <v>189.79999999999998</v>
      </c>
      <c r="Q74" s="653" t="s">
        <v>332</v>
      </c>
    </row>
    <row r="75" spans="1:18" s="662" customFormat="1">
      <c r="A75" s="654"/>
      <c r="B75" s="655"/>
      <c r="C75" s="656">
        <v>6</v>
      </c>
      <c r="D75" s="657" t="s">
        <v>43</v>
      </c>
      <c r="E75" s="658">
        <v>446</v>
      </c>
      <c r="F75" s="658">
        <v>0</v>
      </c>
      <c r="G75" s="658">
        <v>446</v>
      </c>
      <c r="H75" s="658">
        <v>78.100000000000009</v>
      </c>
      <c r="I75" s="658">
        <v>0</v>
      </c>
      <c r="J75" s="658">
        <v>78.100000000000009</v>
      </c>
      <c r="K75" s="658">
        <v>178.1</v>
      </c>
      <c r="L75" s="658">
        <v>0</v>
      </c>
      <c r="M75" s="658">
        <v>178.1</v>
      </c>
      <c r="N75" s="658">
        <v>189.79999999999998</v>
      </c>
      <c r="O75" s="659">
        <v>0</v>
      </c>
      <c r="P75" s="659">
        <v>189.79999999999998</v>
      </c>
      <c r="Q75" s="661" t="s">
        <v>332</v>
      </c>
    </row>
    <row r="76" spans="1:18" s="630" customFormat="1">
      <c r="A76" s="631"/>
      <c r="B76" s="622"/>
      <c r="C76" s="651">
        <v>7</v>
      </c>
      <c r="D76" s="652" t="s">
        <v>44</v>
      </c>
      <c r="E76" s="626">
        <v>446</v>
      </c>
      <c r="F76" s="626">
        <v>0</v>
      </c>
      <c r="G76" s="626">
        <v>446</v>
      </c>
      <c r="H76" s="626">
        <v>78.100000000000009</v>
      </c>
      <c r="I76" s="626">
        <v>0</v>
      </c>
      <c r="J76" s="626">
        <v>78.100000000000009</v>
      </c>
      <c r="K76" s="626">
        <v>178.1</v>
      </c>
      <c r="L76" s="626">
        <v>0</v>
      </c>
      <c r="M76" s="626">
        <v>178.1</v>
      </c>
      <c r="N76" s="626">
        <v>189.79999999999998</v>
      </c>
      <c r="O76" s="627">
        <v>0</v>
      </c>
      <c r="P76" s="627">
        <v>189.79999999999998</v>
      </c>
      <c r="Q76" s="653" t="s">
        <v>332</v>
      </c>
    </row>
    <row r="77" spans="1:18" s="662" customFormat="1">
      <c r="A77" s="654"/>
      <c r="B77" s="655"/>
      <c r="C77" s="656">
        <v>8</v>
      </c>
      <c r="D77" s="657" t="s">
        <v>45</v>
      </c>
      <c r="E77" s="658">
        <v>446</v>
      </c>
      <c r="F77" s="658">
        <v>0</v>
      </c>
      <c r="G77" s="658">
        <v>446</v>
      </c>
      <c r="H77" s="658">
        <v>78.100000000000009</v>
      </c>
      <c r="I77" s="658">
        <v>0</v>
      </c>
      <c r="J77" s="658">
        <v>78.100000000000009</v>
      </c>
      <c r="K77" s="658">
        <v>178.1</v>
      </c>
      <c r="L77" s="658">
        <v>0</v>
      </c>
      <c r="M77" s="658">
        <v>178.1</v>
      </c>
      <c r="N77" s="658">
        <v>189.79999999999998</v>
      </c>
      <c r="O77" s="659">
        <v>0</v>
      </c>
      <c r="P77" s="659">
        <v>189.79999999999998</v>
      </c>
      <c r="Q77" s="661" t="s">
        <v>332</v>
      </c>
    </row>
    <row r="78" spans="1:18" s="630" customFormat="1">
      <c r="A78" s="631"/>
      <c r="B78" s="622"/>
      <c r="C78" s="651">
        <v>9</v>
      </c>
      <c r="D78" s="652" t="s">
        <v>46</v>
      </c>
      <c r="E78" s="626">
        <v>446</v>
      </c>
      <c r="F78" s="626">
        <v>0</v>
      </c>
      <c r="G78" s="626">
        <v>446</v>
      </c>
      <c r="H78" s="626">
        <v>78.100000000000009</v>
      </c>
      <c r="I78" s="626">
        <v>0</v>
      </c>
      <c r="J78" s="626">
        <v>78.100000000000009</v>
      </c>
      <c r="K78" s="626">
        <v>178.1</v>
      </c>
      <c r="L78" s="626">
        <v>0</v>
      </c>
      <c r="M78" s="626">
        <v>178.1</v>
      </c>
      <c r="N78" s="626">
        <v>189.79999999999998</v>
      </c>
      <c r="O78" s="627">
        <v>0</v>
      </c>
      <c r="P78" s="627">
        <v>189.79999999999998</v>
      </c>
      <c r="Q78" s="653" t="s">
        <v>336</v>
      </c>
    </row>
    <row r="79" spans="1:18" s="630" customFormat="1">
      <c r="A79" s="631"/>
      <c r="B79" s="622"/>
      <c r="C79" s="651">
        <v>10</v>
      </c>
      <c r="D79" s="652" t="s">
        <v>47</v>
      </c>
      <c r="E79" s="626">
        <v>446</v>
      </c>
      <c r="F79" s="626">
        <v>0</v>
      </c>
      <c r="G79" s="626">
        <v>446</v>
      </c>
      <c r="H79" s="626">
        <v>78.100000000000009</v>
      </c>
      <c r="I79" s="626">
        <v>0</v>
      </c>
      <c r="J79" s="626">
        <v>78.100000000000009</v>
      </c>
      <c r="K79" s="626">
        <v>178.1</v>
      </c>
      <c r="L79" s="626">
        <v>0</v>
      </c>
      <c r="M79" s="626">
        <v>178.1</v>
      </c>
      <c r="N79" s="626">
        <v>189.79999999999998</v>
      </c>
      <c r="O79" s="627">
        <v>0</v>
      </c>
      <c r="P79" s="627">
        <v>189.79999999999998</v>
      </c>
      <c r="Q79" s="653" t="s">
        <v>336</v>
      </c>
    </row>
    <row r="80" spans="1:18" s="630" customFormat="1">
      <c r="A80" s="631"/>
      <c r="B80" s="622"/>
      <c r="C80" s="651">
        <v>11</v>
      </c>
      <c r="D80" s="652" t="s">
        <v>48</v>
      </c>
      <c r="E80" s="626">
        <v>446</v>
      </c>
      <c r="F80" s="626">
        <v>0</v>
      </c>
      <c r="G80" s="626">
        <v>446</v>
      </c>
      <c r="H80" s="626">
        <v>78.100000000000009</v>
      </c>
      <c r="I80" s="626">
        <v>0</v>
      </c>
      <c r="J80" s="626">
        <v>78.100000000000009</v>
      </c>
      <c r="K80" s="626">
        <v>178.1</v>
      </c>
      <c r="L80" s="626">
        <v>0</v>
      </c>
      <c r="M80" s="626">
        <v>178.1</v>
      </c>
      <c r="N80" s="626">
        <v>189.79999999999998</v>
      </c>
      <c r="O80" s="627">
        <v>0</v>
      </c>
      <c r="P80" s="627">
        <v>189.79999999999998</v>
      </c>
      <c r="Q80" s="653" t="s">
        <v>336</v>
      </c>
    </row>
    <row r="81" spans="1:17" s="630" customFormat="1">
      <c r="A81" s="631"/>
      <c r="B81" s="622"/>
      <c r="C81" s="651">
        <v>12</v>
      </c>
      <c r="D81" s="652" t="s">
        <v>49</v>
      </c>
      <c r="E81" s="626">
        <v>446</v>
      </c>
      <c r="F81" s="626">
        <v>0</v>
      </c>
      <c r="G81" s="626">
        <v>446</v>
      </c>
      <c r="H81" s="626">
        <v>78.100000000000009</v>
      </c>
      <c r="I81" s="626">
        <v>0</v>
      </c>
      <c r="J81" s="626">
        <v>78.100000000000009</v>
      </c>
      <c r="K81" s="626">
        <v>178.1</v>
      </c>
      <c r="L81" s="626">
        <v>0</v>
      </c>
      <c r="M81" s="626">
        <v>178.1</v>
      </c>
      <c r="N81" s="626">
        <v>189.79999999999998</v>
      </c>
      <c r="O81" s="627">
        <v>0</v>
      </c>
      <c r="P81" s="627">
        <v>189.79999999999998</v>
      </c>
      <c r="Q81" s="653" t="s">
        <v>336</v>
      </c>
    </row>
    <row r="82" spans="1:17" s="630" customFormat="1">
      <c r="A82" s="631"/>
      <c r="B82" s="622"/>
      <c r="C82" s="663">
        <v>13</v>
      </c>
      <c r="D82" s="664" t="s">
        <v>50</v>
      </c>
      <c r="E82" s="626">
        <v>446</v>
      </c>
      <c r="F82" s="626">
        <v>0</v>
      </c>
      <c r="G82" s="626">
        <v>446</v>
      </c>
      <c r="H82" s="626">
        <v>78.100000000000009</v>
      </c>
      <c r="I82" s="626">
        <v>0</v>
      </c>
      <c r="J82" s="626">
        <v>78.100000000000009</v>
      </c>
      <c r="K82" s="626">
        <v>178.1</v>
      </c>
      <c r="L82" s="626">
        <v>0</v>
      </c>
      <c r="M82" s="626">
        <v>178.1</v>
      </c>
      <c r="N82" s="626">
        <v>189.79999999999998</v>
      </c>
      <c r="O82" s="627">
        <v>0</v>
      </c>
      <c r="P82" s="627">
        <v>189.79999999999998</v>
      </c>
      <c r="Q82" s="653" t="s">
        <v>336</v>
      </c>
    </row>
    <row r="83" spans="1:17" s="647" customFormat="1">
      <c r="A83" s="644"/>
      <c r="B83" s="645"/>
      <c r="C83" s="650">
        <f>C82</f>
        <v>13</v>
      </c>
      <c r="D83" s="648" t="s">
        <v>668</v>
      </c>
      <c r="E83" s="649">
        <f t="shared" ref="E83:P83" si="1">SUM(E70:E82)</f>
        <v>707335</v>
      </c>
      <c r="F83" s="649">
        <f t="shared" si="1"/>
        <v>8000</v>
      </c>
      <c r="G83" s="649">
        <f t="shared" si="1"/>
        <v>699335</v>
      </c>
      <c r="H83" s="649">
        <f t="shared" si="1"/>
        <v>225851.50000000006</v>
      </c>
      <c r="I83" s="649">
        <f t="shared" si="1"/>
        <v>1000</v>
      </c>
      <c r="J83" s="649">
        <f t="shared" si="1"/>
        <v>224851.50000000006</v>
      </c>
      <c r="K83" s="649">
        <f t="shared" si="1"/>
        <v>250251.00000000009</v>
      </c>
      <c r="L83" s="649">
        <f t="shared" si="1"/>
        <v>7000</v>
      </c>
      <c r="M83" s="649">
        <f t="shared" si="1"/>
        <v>243251.00000000009</v>
      </c>
      <c r="N83" s="649">
        <f t="shared" si="1"/>
        <v>231232.49999999988</v>
      </c>
      <c r="O83" s="649">
        <f t="shared" si="1"/>
        <v>0</v>
      </c>
      <c r="P83" s="649">
        <f t="shared" si="1"/>
        <v>231232.49999999988</v>
      </c>
      <c r="Q83" s="646"/>
    </row>
    <row r="84" spans="1:17" s="106" customFormat="1">
      <c r="A84" s="154">
        <v>3</v>
      </c>
      <c r="B84" s="149" t="s">
        <v>74</v>
      </c>
      <c r="C84" s="783">
        <v>3</v>
      </c>
      <c r="D84" s="121" t="s">
        <v>520</v>
      </c>
      <c r="E84" s="305"/>
      <c r="F84" s="305"/>
      <c r="G84" s="305"/>
      <c r="H84" s="305"/>
      <c r="I84" s="305"/>
      <c r="J84" s="305"/>
      <c r="K84" s="305"/>
      <c r="L84" s="305"/>
      <c r="M84" s="305"/>
      <c r="N84" s="305"/>
      <c r="O84" s="305"/>
      <c r="P84" s="305"/>
      <c r="Q84" s="214" t="s">
        <v>377</v>
      </c>
    </row>
    <row r="85" spans="1:17">
      <c r="A85" s="113"/>
      <c r="B85" s="133"/>
      <c r="C85" s="651">
        <v>1</v>
      </c>
      <c r="D85" s="652" t="s">
        <v>51</v>
      </c>
      <c r="E85" s="625">
        <f>F85+G85</f>
        <v>17671</v>
      </c>
      <c r="F85" s="625">
        <v>1178</v>
      </c>
      <c r="G85" s="625">
        <v>16493</v>
      </c>
      <c r="H85" s="625">
        <f>I85+J85</f>
        <v>7111.5</v>
      </c>
      <c r="I85" s="625">
        <v>1178</v>
      </c>
      <c r="J85" s="625">
        <v>5933.5</v>
      </c>
      <c r="K85" s="625">
        <f>L85+M85</f>
        <v>6264</v>
      </c>
      <c r="L85" s="625">
        <v>0</v>
      </c>
      <c r="M85" s="773">
        <v>6264</v>
      </c>
      <c r="N85" s="625">
        <f t="shared" ref="N85:P86" si="2">E85-H85-K85</f>
        <v>4295.5</v>
      </c>
      <c r="O85" s="625">
        <f t="shared" si="2"/>
        <v>0</v>
      </c>
      <c r="P85" s="640">
        <f t="shared" si="2"/>
        <v>4295.5</v>
      </c>
      <c r="Q85" s="137" t="s">
        <v>333</v>
      </c>
    </row>
    <row r="86" spans="1:17">
      <c r="A86" s="113"/>
      <c r="B86" s="144"/>
      <c r="C86" s="663">
        <v>2</v>
      </c>
      <c r="D86" s="665" t="s">
        <v>52</v>
      </c>
      <c r="E86" s="625">
        <f>F86+G86</f>
        <v>13814</v>
      </c>
      <c r="F86" s="625">
        <v>250</v>
      </c>
      <c r="G86" s="625">
        <v>13564</v>
      </c>
      <c r="H86" s="625">
        <f>I86+J86</f>
        <v>3849</v>
      </c>
      <c r="I86" s="625">
        <v>250</v>
      </c>
      <c r="J86" s="625">
        <v>3599</v>
      </c>
      <c r="K86" s="625">
        <f>L86+M86</f>
        <v>4990.3999999999996</v>
      </c>
      <c r="L86" s="625">
        <v>0</v>
      </c>
      <c r="M86" s="625">
        <v>4990.3999999999996</v>
      </c>
      <c r="N86" s="625">
        <f t="shared" si="2"/>
        <v>4974.6000000000004</v>
      </c>
      <c r="O86" s="625">
        <f t="shared" si="2"/>
        <v>0</v>
      </c>
      <c r="P86" s="640">
        <f t="shared" si="2"/>
        <v>4974.6000000000004</v>
      </c>
      <c r="Q86" s="137" t="s">
        <v>333</v>
      </c>
    </row>
    <row r="87" spans="1:17">
      <c r="A87" s="113"/>
      <c r="B87" s="142"/>
      <c r="C87" s="651">
        <v>3</v>
      </c>
      <c r="D87" s="664" t="s">
        <v>59</v>
      </c>
      <c r="E87" s="625">
        <f t="shared" ref="E87:E98" si="3">F87+G87</f>
        <v>7228</v>
      </c>
      <c r="F87" s="625">
        <v>100</v>
      </c>
      <c r="G87" s="625">
        <v>7128</v>
      </c>
      <c r="H87" s="625">
        <v>2072.5</v>
      </c>
      <c r="I87" s="625">
        <v>100</v>
      </c>
      <c r="J87" s="625">
        <v>1972.5</v>
      </c>
      <c r="K87" s="625">
        <f>L87+M87</f>
        <v>3210.8</v>
      </c>
      <c r="L87" s="625">
        <v>0</v>
      </c>
      <c r="M87" s="625">
        <v>3210.8</v>
      </c>
      <c r="N87" s="625">
        <v>1944.7</v>
      </c>
      <c r="O87" s="625">
        <v>0</v>
      </c>
      <c r="P87" s="640">
        <v>1944.7</v>
      </c>
      <c r="Q87" s="137" t="s">
        <v>333</v>
      </c>
    </row>
    <row r="88" spans="1:17">
      <c r="A88" s="113"/>
      <c r="B88" s="142"/>
      <c r="C88" s="663">
        <v>4</v>
      </c>
      <c r="D88" s="664" t="s">
        <v>53</v>
      </c>
      <c r="E88" s="625">
        <f t="shared" si="3"/>
        <v>29457</v>
      </c>
      <c r="F88" s="625">
        <v>6020</v>
      </c>
      <c r="G88" s="625">
        <v>23437</v>
      </c>
      <c r="H88" s="625">
        <v>10265.6</v>
      </c>
      <c r="I88" s="625">
        <v>2220</v>
      </c>
      <c r="J88" s="625">
        <v>8045.6</v>
      </c>
      <c r="K88" s="625">
        <v>11532.6</v>
      </c>
      <c r="L88" s="625">
        <v>3200</v>
      </c>
      <c r="M88" s="625">
        <v>8332.6</v>
      </c>
      <c r="N88" s="625">
        <v>7758.8</v>
      </c>
      <c r="O88" s="625">
        <v>700</v>
      </c>
      <c r="P88" s="640">
        <v>7058.8</v>
      </c>
      <c r="Q88" s="137" t="s">
        <v>333</v>
      </c>
    </row>
    <row r="89" spans="1:17">
      <c r="A89" s="153"/>
      <c r="B89" s="142"/>
      <c r="C89" s="651">
        <v>5</v>
      </c>
      <c r="D89" s="664" t="s">
        <v>60</v>
      </c>
      <c r="E89" s="625">
        <f t="shared" si="3"/>
        <v>15725</v>
      </c>
      <c r="F89" s="625">
        <v>3355</v>
      </c>
      <c r="G89" s="625">
        <v>12370</v>
      </c>
      <c r="H89" s="625">
        <v>4899.5</v>
      </c>
      <c r="I89" s="625">
        <v>580</v>
      </c>
      <c r="J89" s="625">
        <v>4319.5</v>
      </c>
      <c r="K89" s="625">
        <v>7234.9</v>
      </c>
      <c r="L89" s="625">
        <v>2575</v>
      </c>
      <c r="M89" s="625">
        <v>4659.8999999999996</v>
      </c>
      <c r="N89" s="625">
        <v>3590.6</v>
      </c>
      <c r="O89" s="625">
        <v>200</v>
      </c>
      <c r="P89" s="640">
        <v>3390.6</v>
      </c>
      <c r="Q89" s="137" t="s">
        <v>333</v>
      </c>
    </row>
    <row r="90" spans="1:17">
      <c r="A90" s="113"/>
      <c r="B90" s="142"/>
      <c r="C90" s="663">
        <v>6</v>
      </c>
      <c r="D90" s="664" t="s">
        <v>56</v>
      </c>
      <c r="E90" s="625">
        <f t="shared" si="3"/>
        <v>24778</v>
      </c>
      <c r="F90" s="625">
        <v>2409</v>
      </c>
      <c r="G90" s="625">
        <v>22369</v>
      </c>
      <c r="H90" s="625">
        <v>8651</v>
      </c>
      <c r="I90" s="625">
        <v>1259</v>
      </c>
      <c r="J90" s="625">
        <v>7392</v>
      </c>
      <c r="K90" s="625">
        <v>8717.4</v>
      </c>
      <c r="L90" s="625">
        <v>1150</v>
      </c>
      <c r="M90" s="625">
        <v>7567.4</v>
      </c>
      <c r="N90" s="625">
        <v>7409.6</v>
      </c>
      <c r="O90" s="625">
        <v>0</v>
      </c>
      <c r="P90" s="640">
        <v>7409.6</v>
      </c>
      <c r="Q90" s="137" t="s">
        <v>333</v>
      </c>
    </row>
    <row r="91" spans="1:17">
      <c r="A91" s="113"/>
      <c r="B91" s="142"/>
      <c r="C91" s="651">
        <v>7</v>
      </c>
      <c r="D91" s="664" t="s">
        <v>62</v>
      </c>
      <c r="E91" s="625">
        <f t="shared" si="3"/>
        <v>19267</v>
      </c>
      <c r="F91" s="625">
        <v>2652</v>
      </c>
      <c r="G91" s="625">
        <v>16615</v>
      </c>
      <c r="H91" s="625">
        <v>6769.5</v>
      </c>
      <c r="I91" s="625">
        <v>840</v>
      </c>
      <c r="J91" s="625">
        <v>5929.5</v>
      </c>
      <c r="K91" s="625">
        <v>7559.6</v>
      </c>
      <c r="L91" s="625">
        <v>1162</v>
      </c>
      <c r="M91" s="625">
        <v>6397.6</v>
      </c>
      <c r="N91" s="625">
        <v>4937.8999999999996</v>
      </c>
      <c r="O91" s="625">
        <v>650</v>
      </c>
      <c r="P91" s="640">
        <v>4287.8999999999996</v>
      </c>
      <c r="Q91" s="137" t="s">
        <v>333</v>
      </c>
    </row>
    <row r="92" spans="1:17">
      <c r="A92" s="113"/>
      <c r="B92" s="142"/>
      <c r="C92" s="663">
        <v>8</v>
      </c>
      <c r="D92" s="664" t="s">
        <v>54</v>
      </c>
      <c r="E92" s="625">
        <f t="shared" si="3"/>
        <v>11773</v>
      </c>
      <c r="F92" s="625">
        <v>2417</v>
      </c>
      <c r="G92" s="625">
        <v>9356</v>
      </c>
      <c r="H92" s="625">
        <v>4695.5</v>
      </c>
      <c r="I92" s="625">
        <v>1767</v>
      </c>
      <c r="J92" s="625">
        <v>2928.5</v>
      </c>
      <c r="K92" s="625">
        <v>4380.8999999999996</v>
      </c>
      <c r="L92" s="625">
        <v>449.99999999999955</v>
      </c>
      <c r="M92" s="625">
        <v>3930.9</v>
      </c>
      <c r="N92" s="625">
        <v>2696.6</v>
      </c>
      <c r="O92" s="625">
        <v>200</v>
      </c>
      <c r="P92" s="640">
        <v>2496.6</v>
      </c>
      <c r="Q92" s="137" t="s">
        <v>333</v>
      </c>
    </row>
    <row r="93" spans="1:17" s="106" customFormat="1">
      <c r="A93" s="257"/>
      <c r="B93" s="774"/>
      <c r="C93" s="656">
        <v>9</v>
      </c>
      <c r="D93" s="775" t="s">
        <v>57</v>
      </c>
      <c r="E93" s="660">
        <f t="shared" si="3"/>
        <v>11015</v>
      </c>
      <c r="F93" s="660">
        <v>1108</v>
      </c>
      <c r="G93" s="660">
        <v>9907</v>
      </c>
      <c r="H93" s="660">
        <f>I93+J93</f>
        <v>3951.1</v>
      </c>
      <c r="I93" s="660">
        <v>958</v>
      </c>
      <c r="J93" s="660">
        <v>2993.1</v>
      </c>
      <c r="K93" s="660">
        <f>L93+M93</f>
        <v>4688.8999999999996</v>
      </c>
      <c r="L93" s="660">
        <v>150</v>
      </c>
      <c r="M93" s="660">
        <v>4538.8999999999996</v>
      </c>
      <c r="N93" s="660">
        <f>E93-H93-K93</f>
        <v>2375</v>
      </c>
      <c r="O93" s="660">
        <f>F93-I93-L93</f>
        <v>0</v>
      </c>
      <c r="P93" s="776">
        <f>G93-J93-M93</f>
        <v>2375</v>
      </c>
      <c r="Q93" s="214" t="s">
        <v>333</v>
      </c>
    </row>
    <row r="94" spans="1:17">
      <c r="A94" s="113"/>
      <c r="B94" s="142"/>
      <c r="C94" s="663">
        <v>10</v>
      </c>
      <c r="D94" s="664" t="s">
        <v>58</v>
      </c>
      <c r="E94" s="625">
        <f t="shared" si="3"/>
        <v>13770</v>
      </c>
      <c r="F94" s="625">
        <v>1650</v>
      </c>
      <c r="G94" s="625">
        <v>12120</v>
      </c>
      <c r="H94" s="625">
        <v>4613.7</v>
      </c>
      <c r="I94" s="625">
        <v>350</v>
      </c>
      <c r="J94" s="625">
        <v>4263.7</v>
      </c>
      <c r="K94" s="625">
        <v>5714.1</v>
      </c>
      <c r="L94" s="625">
        <v>1000</v>
      </c>
      <c r="M94" s="625">
        <v>4714.1000000000004</v>
      </c>
      <c r="N94" s="625">
        <v>3442.2</v>
      </c>
      <c r="O94" s="625">
        <v>300</v>
      </c>
      <c r="P94" s="640">
        <v>3142.2</v>
      </c>
      <c r="Q94" s="137" t="s">
        <v>333</v>
      </c>
    </row>
    <row r="95" spans="1:17">
      <c r="A95" s="113"/>
      <c r="B95" s="142"/>
      <c r="C95" s="651">
        <v>11</v>
      </c>
      <c r="D95" s="664" t="s">
        <v>61</v>
      </c>
      <c r="E95" s="625">
        <f t="shared" si="3"/>
        <v>17448</v>
      </c>
      <c r="F95" s="625">
        <v>6977</v>
      </c>
      <c r="G95" s="625">
        <v>10471</v>
      </c>
      <c r="H95" s="625">
        <v>5192.5</v>
      </c>
      <c r="I95" s="625">
        <v>1447</v>
      </c>
      <c r="J95" s="625">
        <v>3745.5</v>
      </c>
      <c r="K95" s="625">
        <v>9115</v>
      </c>
      <c r="L95" s="625">
        <v>5110</v>
      </c>
      <c r="M95" s="625">
        <v>4005</v>
      </c>
      <c r="N95" s="625">
        <v>3140.5</v>
      </c>
      <c r="O95" s="625">
        <v>420</v>
      </c>
      <c r="P95" s="640">
        <v>2720.5</v>
      </c>
      <c r="Q95" s="137" t="s">
        <v>333</v>
      </c>
    </row>
    <row r="96" spans="1:17">
      <c r="A96" s="113"/>
      <c r="B96" s="142"/>
      <c r="C96" s="663">
        <v>12</v>
      </c>
      <c r="D96" s="664" t="s">
        <v>55</v>
      </c>
      <c r="E96" s="625">
        <f t="shared" si="3"/>
        <v>10040</v>
      </c>
      <c r="F96" s="625">
        <v>1946</v>
      </c>
      <c r="G96" s="625">
        <v>8094</v>
      </c>
      <c r="H96" s="625">
        <v>2891.2</v>
      </c>
      <c r="I96" s="625">
        <v>200</v>
      </c>
      <c r="J96" s="625">
        <v>2691.2</v>
      </c>
      <c r="K96" s="625">
        <v>4025.6</v>
      </c>
      <c r="L96" s="625">
        <v>1000</v>
      </c>
      <c r="M96" s="625">
        <v>3025.6</v>
      </c>
      <c r="N96" s="625">
        <v>3123.2</v>
      </c>
      <c r="O96" s="625">
        <v>746</v>
      </c>
      <c r="P96" s="640">
        <v>2377.1999999999998</v>
      </c>
      <c r="Q96" s="137" t="s">
        <v>333</v>
      </c>
    </row>
    <row r="97" spans="1:17">
      <c r="A97" s="113"/>
      <c r="B97" s="142"/>
      <c r="C97" s="651">
        <v>13</v>
      </c>
      <c r="D97" s="664" t="s">
        <v>63</v>
      </c>
      <c r="E97" s="625">
        <f t="shared" si="3"/>
        <v>12001</v>
      </c>
      <c r="F97" s="625">
        <v>2376</v>
      </c>
      <c r="G97" s="625">
        <v>9625</v>
      </c>
      <c r="H97" s="625">
        <v>3777</v>
      </c>
      <c r="I97" s="625">
        <v>555</v>
      </c>
      <c r="J97" s="625">
        <v>3222</v>
      </c>
      <c r="K97" s="625">
        <v>5111.8</v>
      </c>
      <c r="L97" s="625">
        <v>1254</v>
      </c>
      <c r="M97" s="625">
        <v>3857.8</v>
      </c>
      <c r="N97" s="625">
        <v>3112.2</v>
      </c>
      <c r="O97" s="625">
        <v>567</v>
      </c>
      <c r="P97" s="640">
        <v>2545.1999999999998</v>
      </c>
      <c r="Q97" s="137" t="s">
        <v>333</v>
      </c>
    </row>
    <row r="98" spans="1:17" s="106" customFormat="1">
      <c r="A98" s="257"/>
      <c r="B98" s="774"/>
      <c r="C98" s="777">
        <v>14</v>
      </c>
      <c r="D98" s="775" t="s">
        <v>64</v>
      </c>
      <c r="E98" s="660">
        <f t="shared" si="3"/>
        <v>16848</v>
      </c>
      <c r="F98" s="660">
        <v>9216</v>
      </c>
      <c r="G98" s="660">
        <v>7632</v>
      </c>
      <c r="H98" s="660">
        <f>I98+J98</f>
        <v>3869</v>
      </c>
      <c r="I98" s="660">
        <v>1400</v>
      </c>
      <c r="J98" s="660">
        <v>2469</v>
      </c>
      <c r="K98" s="660">
        <v>7121</v>
      </c>
      <c r="L98" s="660">
        <v>4492</v>
      </c>
      <c r="M98" s="660">
        <v>2629</v>
      </c>
      <c r="N98" s="660">
        <f>E98-H98-K98</f>
        <v>5858</v>
      </c>
      <c r="O98" s="660">
        <f>F98-I98-L98</f>
        <v>3324</v>
      </c>
      <c r="P98" s="776">
        <f>G98-J98-M98</f>
        <v>2534</v>
      </c>
      <c r="Q98" s="214" t="s">
        <v>333</v>
      </c>
    </row>
    <row r="99" spans="1:17">
      <c r="A99" s="113"/>
      <c r="B99" s="142"/>
      <c r="C99" s="651">
        <v>15</v>
      </c>
      <c r="D99" s="664" t="s">
        <v>65</v>
      </c>
      <c r="E99" s="625">
        <f>F99+G99</f>
        <v>14496</v>
      </c>
      <c r="F99" s="625">
        <v>3552</v>
      </c>
      <c r="G99" s="625">
        <v>10944</v>
      </c>
      <c r="H99" s="625">
        <v>4660.5</v>
      </c>
      <c r="I99" s="625">
        <v>802</v>
      </c>
      <c r="J99" s="625">
        <v>3858.5</v>
      </c>
      <c r="K99" s="625">
        <v>4660.5</v>
      </c>
      <c r="L99" s="625">
        <v>802</v>
      </c>
      <c r="M99" s="625">
        <v>3858.5</v>
      </c>
      <c r="N99" s="625">
        <v>3025.4</v>
      </c>
      <c r="O99" s="625">
        <v>250</v>
      </c>
      <c r="P99" s="640">
        <v>2775.4</v>
      </c>
      <c r="Q99" s="137" t="s">
        <v>333</v>
      </c>
    </row>
    <row r="100" spans="1:17">
      <c r="A100" s="113"/>
      <c r="B100" s="142"/>
      <c r="C100" s="770">
        <v>16</v>
      </c>
      <c r="D100" s="664" t="s">
        <v>762</v>
      </c>
      <c r="E100" s="625">
        <f>F100+G100</f>
        <v>12868</v>
      </c>
      <c r="F100" s="625">
        <v>7946</v>
      </c>
      <c r="G100" s="625">
        <v>4922</v>
      </c>
      <c r="H100" s="625">
        <f>I100+J100</f>
        <v>3299.2</v>
      </c>
      <c r="I100" s="625">
        <v>1700</v>
      </c>
      <c r="J100" s="625">
        <v>1599.2</v>
      </c>
      <c r="K100" s="625">
        <f>L100+M100</f>
        <v>5011.8</v>
      </c>
      <c r="L100" s="625">
        <v>3000</v>
      </c>
      <c r="M100" s="625">
        <v>2011.8</v>
      </c>
      <c r="N100" s="625">
        <f t="shared" ref="N100:N131" si="4">E100-H100-K100</f>
        <v>4556.9999999999991</v>
      </c>
      <c r="O100" s="625">
        <f t="shared" ref="O100:O131" si="5">F100-I100-L100</f>
        <v>3246</v>
      </c>
      <c r="P100" s="640">
        <f t="shared" ref="P100:P131" si="6">G100-J100-M100</f>
        <v>1311.0000000000002</v>
      </c>
      <c r="Q100" s="137" t="s">
        <v>333</v>
      </c>
    </row>
    <row r="101" spans="1:17" s="105" customFormat="1">
      <c r="A101" s="151"/>
      <c r="B101" s="142"/>
      <c r="C101" s="770"/>
      <c r="D101" s="670" t="s">
        <v>763</v>
      </c>
      <c r="E101" s="666">
        <f t="shared" ref="E101:E164" si="7">F101+G101</f>
        <v>0</v>
      </c>
      <c r="F101" s="666"/>
      <c r="G101" s="666"/>
      <c r="H101" s="666">
        <f t="shared" ref="H101:H164" si="8">I101+J101</f>
        <v>0</v>
      </c>
      <c r="I101" s="666"/>
      <c r="J101" s="666"/>
      <c r="K101" s="666">
        <f t="shared" ref="K101:K164" si="9">L101+M101</f>
        <v>0</v>
      </c>
      <c r="L101" s="666"/>
      <c r="M101" s="666"/>
      <c r="N101" s="625">
        <f t="shared" si="4"/>
        <v>0</v>
      </c>
      <c r="O101" s="625">
        <f t="shared" si="5"/>
        <v>0</v>
      </c>
      <c r="P101" s="640">
        <f t="shared" si="6"/>
        <v>0</v>
      </c>
      <c r="Q101" s="140"/>
    </row>
    <row r="102" spans="1:17">
      <c r="A102" s="113"/>
      <c r="B102" s="142"/>
      <c r="C102" s="770">
        <v>1</v>
      </c>
      <c r="D102" s="664" t="s">
        <v>764</v>
      </c>
      <c r="E102" s="625">
        <f t="shared" si="7"/>
        <v>500</v>
      </c>
      <c r="F102" s="625">
        <v>0</v>
      </c>
      <c r="G102" s="625">
        <v>500</v>
      </c>
      <c r="H102" s="625">
        <f t="shared" si="8"/>
        <v>150</v>
      </c>
      <c r="I102" s="625">
        <v>0</v>
      </c>
      <c r="J102" s="625">
        <v>150</v>
      </c>
      <c r="K102" s="625">
        <f t="shared" si="9"/>
        <v>200</v>
      </c>
      <c r="L102" s="625">
        <v>0</v>
      </c>
      <c r="M102" s="625">
        <v>200</v>
      </c>
      <c r="N102" s="625">
        <f t="shared" si="4"/>
        <v>150</v>
      </c>
      <c r="O102" s="625">
        <f t="shared" si="5"/>
        <v>0</v>
      </c>
      <c r="P102" s="640">
        <f t="shared" si="6"/>
        <v>150</v>
      </c>
      <c r="Q102" s="137" t="s">
        <v>333</v>
      </c>
    </row>
    <row r="103" spans="1:17">
      <c r="A103" s="113"/>
      <c r="B103" s="142"/>
      <c r="C103" s="770">
        <v>2</v>
      </c>
      <c r="D103" s="664" t="s">
        <v>113</v>
      </c>
      <c r="E103" s="625">
        <f t="shared" si="7"/>
        <v>10220</v>
      </c>
      <c r="F103" s="625">
        <v>500</v>
      </c>
      <c r="G103" s="625">
        <v>9720</v>
      </c>
      <c r="H103" s="625">
        <f t="shared" si="8"/>
        <v>820</v>
      </c>
      <c r="I103" s="625">
        <v>500</v>
      </c>
      <c r="J103" s="625">
        <v>320</v>
      </c>
      <c r="K103" s="625">
        <f t="shared" si="9"/>
        <v>1050</v>
      </c>
      <c r="L103" s="625">
        <v>0</v>
      </c>
      <c r="M103" s="625">
        <v>1050</v>
      </c>
      <c r="N103" s="625">
        <f t="shared" si="4"/>
        <v>8350</v>
      </c>
      <c r="O103" s="625">
        <f t="shared" si="5"/>
        <v>0</v>
      </c>
      <c r="P103" s="640">
        <f t="shared" si="6"/>
        <v>8350</v>
      </c>
      <c r="Q103" s="137" t="s">
        <v>331</v>
      </c>
    </row>
    <row r="104" spans="1:17">
      <c r="A104" s="113"/>
      <c r="B104" s="142"/>
      <c r="C104" s="770">
        <v>3</v>
      </c>
      <c r="D104" s="664" t="s">
        <v>114</v>
      </c>
      <c r="E104" s="625">
        <f t="shared" si="7"/>
        <v>3040</v>
      </c>
      <c r="F104" s="625">
        <v>0</v>
      </c>
      <c r="G104" s="625">
        <v>3040</v>
      </c>
      <c r="H104" s="625">
        <f t="shared" si="8"/>
        <v>320</v>
      </c>
      <c r="I104" s="625">
        <v>0</v>
      </c>
      <c r="J104" s="625">
        <v>320</v>
      </c>
      <c r="K104" s="625">
        <f t="shared" si="9"/>
        <v>525</v>
      </c>
      <c r="L104" s="625">
        <v>0</v>
      </c>
      <c r="M104" s="625">
        <v>525</v>
      </c>
      <c r="N104" s="625">
        <f t="shared" si="4"/>
        <v>2195</v>
      </c>
      <c r="O104" s="625">
        <f t="shared" si="5"/>
        <v>0</v>
      </c>
      <c r="P104" s="640">
        <f t="shared" si="6"/>
        <v>2195</v>
      </c>
      <c r="Q104" s="137" t="s">
        <v>331</v>
      </c>
    </row>
    <row r="105" spans="1:17">
      <c r="A105" s="113"/>
      <c r="B105" s="142"/>
      <c r="C105" s="770">
        <v>4</v>
      </c>
      <c r="D105" s="664" t="s">
        <v>115</v>
      </c>
      <c r="E105" s="625">
        <f t="shared" si="7"/>
        <v>9250</v>
      </c>
      <c r="F105" s="625">
        <v>0</v>
      </c>
      <c r="G105" s="625">
        <v>9250</v>
      </c>
      <c r="H105" s="625">
        <f t="shared" si="8"/>
        <v>0</v>
      </c>
      <c r="I105" s="625">
        <v>0</v>
      </c>
      <c r="J105" s="625">
        <v>0</v>
      </c>
      <c r="K105" s="625">
        <f t="shared" si="9"/>
        <v>1050</v>
      </c>
      <c r="L105" s="625">
        <v>0</v>
      </c>
      <c r="M105" s="625">
        <v>1050</v>
      </c>
      <c r="N105" s="625">
        <f t="shared" si="4"/>
        <v>8200</v>
      </c>
      <c r="O105" s="625">
        <f t="shared" si="5"/>
        <v>0</v>
      </c>
      <c r="P105" s="640">
        <f t="shared" si="6"/>
        <v>8200</v>
      </c>
      <c r="Q105" s="137" t="s">
        <v>332</v>
      </c>
    </row>
    <row r="106" spans="1:17">
      <c r="A106" s="113"/>
      <c r="B106" s="142"/>
      <c r="C106" s="770">
        <v>5</v>
      </c>
      <c r="D106" s="664" t="s">
        <v>116</v>
      </c>
      <c r="E106" s="625">
        <f t="shared" si="7"/>
        <v>4125</v>
      </c>
      <c r="F106" s="625">
        <v>0</v>
      </c>
      <c r="G106" s="625">
        <v>4125</v>
      </c>
      <c r="H106" s="625">
        <f t="shared" si="8"/>
        <v>0</v>
      </c>
      <c r="I106" s="625">
        <v>0</v>
      </c>
      <c r="J106" s="625">
        <v>0</v>
      </c>
      <c r="K106" s="625">
        <f t="shared" si="9"/>
        <v>525</v>
      </c>
      <c r="L106" s="625">
        <v>0</v>
      </c>
      <c r="M106" s="625">
        <v>525</v>
      </c>
      <c r="N106" s="625">
        <f t="shared" si="4"/>
        <v>3600</v>
      </c>
      <c r="O106" s="625">
        <f t="shared" si="5"/>
        <v>0</v>
      </c>
      <c r="P106" s="640">
        <f t="shared" si="6"/>
        <v>3600</v>
      </c>
      <c r="Q106" s="137" t="s">
        <v>332</v>
      </c>
    </row>
    <row r="107" spans="1:17">
      <c r="A107" s="113"/>
      <c r="B107" s="142"/>
      <c r="C107" s="770">
        <v>6</v>
      </c>
      <c r="D107" s="664" t="s">
        <v>117</v>
      </c>
      <c r="E107" s="625">
        <f t="shared" si="7"/>
        <v>4835</v>
      </c>
      <c r="F107" s="625">
        <v>0</v>
      </c>
      <c r="G107" s="625">
        <v>4835</v>
      </c>
      <c r="H107" s="625">
        <f t="shared" si="8"/>
        <v>0</v>
      </c>
      <c r="I107" s="625">
        <v>0</v>
      </c>
      <c r="J107" s="625">
        <v>0</v>
      </c>
      <c r="K107" s="625">
        <f t="shared" si="9"/>
        <v>525</v>
      </c>
      <c r="L107" s="625">
        <v>0</v>
      </c>
      <c r="M107" s="625">
        <v>525</v>
      </c>
      <c r="N107" s="625">
        <f t="shared" si="4"/>
        <v>4310</v>
      </c>
      <c r="O107" s="625">
        <f t="shared" si="5"/>
        <v>0</v>
      </c>
      <c r="P107" s="640">
        <f t="shared" si="6"/>
        <v>4310</v>
      </c>
      <c r="Q107" s="137" t="s">
        <v>332</v>
      </c>
    </row>
    <row r="108" spans="1:17">
      <c r="A108" s="113"/>
      <c r="B108" s="142"/>
      <c r="C108" s="770">
        <v>7</v>
      </c>
      <c r="D108" s="664" t="s">
        <v>118</v>
      </c>
      <c r="E108" s="625">
        <f t="shared" si="7"/>
        <v>5845</v>
      </c>
      <c r="F108" s="625">
        <v>0</v>
      </c>
      <c r="G108" s="625">
        <v>5845</v>
      </c>
      <c r="H108" s="625">
        <f t="shared" si="8"/>
        <v>320</v>
      </c>
      <c r="I108" s="625">
        <v>0</v>
      </c>
      <c r="J108" s="625">
        <v>320</v>
      </c>
      <c r="K108" s="625">
        <f t="shared" si="9"/>
        <v>525</v>
      </c>
      <c r="L108" s="625">
        <v>0</v>
      </c>
      <c r="M108" s="625">
        <v>525</v>
      </c>
      <c r="N108" s="625">
        <f t="shared" si="4"/>
        <v>5000</v>
      </c>
      <c r="O108" s="625">
        <f t="shared" si="5"/>
        <v>0</v>
      </c>
      <c r="P108" s="640">
        <f t="shared" si="6"/>
        <v>5000</v>
      </c>
      <c r="Q108" s="137" t="s">
        <v>332</v>
      </c>
    </row>
    <row r="109" spans="1:17">
      <c r="A109" s="113"/>
      <c r="B109" s="142"/>
      <c r="C109" s="770">
        <v>8</v>
      </c>
      <c r="D109" s="664" t="s">
        <v>119</v>
      </c>
      <c r="E109" s="625">
        <f t="shared" si="7"/>
        <v>8970</v>
      </c>
      <c r="F109" s="625">
        <v>0</v>
      </c>
      <c r="G109" s="625">
        <v>8970</v>
      </c>
      <c r="H109" s="625">
        <f t="shared" si="8"/>
        <v>320</v>
      </c>
      <c r="I109" s="625">
        <v>0</v>
      </c>
      <c r="J109" s="625">
        <v>320</v>
      </c>
      <c r="K109" s="625">
        <f t="shared" si="9"/>
        <v>1050</v>
      </c>
      <c r="L109" s="625">
        <v>0</v>
      </c>
      <c r="M109" s="625">
        <v>1050</v>
      </c>
      <c r="N109" s="625">
        <f t="shared" si="4"/>
        <v>7600</v>
      </c>
      <c r="O109" s="625">
        <f t="shared" si="5"/>
        <v>0</v>
      </c>
      <c r="P109" s="640">
        <f t="shared" si="6"/>
        <v>7600</v>
      </c>
      <c r="Q109" s="137" t="s">
        <v>332</v>
      </c>
    </row>
    <row r="110" spans="1:17">
      <c r="A110" s="113"/>
      <c r="B110" s="142"/>
      <c r="C110" s="770">
        <v>9</v>
      </c>
      <c r="D110" s="664" t="s">
        <v>121</v>
      </c>
      <c r="E110" s="625">
        <f t="shared" si="7"/>
        <v>3200</v>
      </c>
      <c r="F110" s="625">
        <v>0</v>
      </c>
      <c r="G110" s="625">
        <v>3200</v>
      </c>
      <c r="H110" s="625">
        <f t="shared" si="8"/>
        <v>0</v>
      </c>
      <c r="I110" s="625">
        <v>0</v>
      </c>
      <c r="J110" s="625">
        <v>0</v>
      </c>
      <c r="K110" s="625">
        <f t="shared" si="9"/>
        <v>525</v>
      </c>
      <c r="L110" s="625">
        <v>0</v>
      </c>
      <c r="M110" s="625">
        <v>525</v>
      </c>
      <c r="N110" s="625">
        <f t="shared" si="4"/>
        <v>2675</v>
      </c>
      <c r="O110" s="625">
        <f t="shared" si="5"/>
        <v>0</v>
      </c>
      <c r="P110" s="640">
        <f t="shared" si="6"/>
        <v>2675</v>
      </c>
      <c r="Q110" s="137" t="s">
        <v>332</v>
      </c>
    </row>
    <row r="111" spans="1:17" s="105" customFormat="1">
      <c r="A111" s="151"/>
      <c r="B111" s="142"/>
      <c r="C111" s="784"/>
      <c r="D111" s="670" t="s">
        <v>765</v>
      </c>
      <c r="E111" s="666">
        <f t="shared" si="7"/>
        <v>0</v>
      </c>
      <c r="F111" s="772"/>
      <c r="G111" s="772"/>
      <c r="H111" s="666">
        <f t="shared" si="8"/>
        <v>0</v>
      </c>
      <c r="I111" s="772"/>
      <c r="J111" s="772"/>
      <c r="K111" s="666">
        <f t="shared" si="9"/>
        <v>0</v>
      </c>
      <c r="L111" s="772"/>
      <c r="M111" s="772"/>
      <c r="N111" s="666">
        <f t="shared" si="4"/>
        <v>0</v>
      </c>
      <c r="O111" s="666">
        <f t="shared" si="5"/>
        <v>0</v>
      </c>
      <c r="P111" s="771">
        <f t="shared" si="6"/>
        <v>0</v>
      </c>
      <c r="Q111" s="140"/>
    </row>
    <row r="112" spans="1:17" s="105" customFormat="1">
      <c r="A112" s="151"/>
      <c r="B112" s="142"/>
      <c r="C112" s="651">
        <v>1</v>
      </c>
      <c r="D112" s="664" t="s">
        <v>766</v>
      </c>
      <c r="E112" s="637">
        <f t="shared" si="7"/>
        <v>1685</v>
      </c>
      <c r="F112" s="637">
        <v>0</v>
      </c>
      <c r="G112" s="637">
        <v>1685</v>
      </c>
      <c r="H112" s="637">
        <f t="shared" si="8"/>
        <v>150</v>
      </c>
      <c r="I112" s="637">
        <v>0</v>
      </c>
      <c r="J112" s="637">
        <v>150</v>
      </c>
      <c r="K112" s="625">
        <f t="shared" si="9"/>
        <v>1375</v>
      </c>
      <c r="L112" s="637">
        <v>0</v>
      </c>
      <c r="M112" s="637">
        <v>1375</v>
      </c>
      <c r="N112" s="625">
        <f t="shared" si="4"/>
        <v>160</v>
      </c>
      <c r="O112" s="625">
        <f t="shared" si="5"/>
        <v>0</v>
      </c>
      <c r="P112" s="640">
        <f t="shared" si="6"/>
        <v>160</v>
      </c>
      <c r="Q112" s="140"/>
    </row>
    <row r="113" spans="1:17">
      <c r="A113" s="113"/>
      <c r="B113" s="144"/>
      <c r="C113" s="651">
        <v>2</v>
      </c>
      <c r="D113" s="664" t="s">
        <v>669</v>
      </c>
      <c r="E113" s="637">
        <f t="shared" si="7"/>
        <v>1873</v>
      </c>
      <c r="F113" s="637">
        <v>0</v>
      </c>
      <c r="G113" s="637">
        <v>1873</v>
      </c>
      <c r="H113" s="637">
        <f t="shared" si="8"/>
        <v>40</v>
      </c>
      <c r="I113" s="637">
        <v>0</v>
      </c>
      <c r="J113" s="637">
        <v>40</v>
      </c>
      <c r="K113" s="625">
        <f t="shared" si="9"/>
        <v>1173</v>
      </c>
      <c r="L113" s="637">
        <v>0</v>
      </c>
      <c r="M113" s="637">
        <v>1173</v>
      </c>
      <c r="N113" s="625">
        <f t="shared" si="4"/>
        <v>660</v>
      </c>
      <c r="O113" s="625">
        <f t="shared" si="5"/>
        <v>0</v>
      </c>
      <c r="P113" s="640">
        <f t="shared" si="6"/>
        <v>660</v>
      </c>
      <c r="Q113" s="137" t="s">
        <v>331</v>
      </c>
    </row>
    <row r="114" spans="1:17">
      <c r="A114" s="113"/>
      <c r="B114" s="142"/>
      <c r="C114" s="651">
        <v>3</v>
      </c>
      <c r="D114" s="664" t="s">
        <v>104</v>
      </c>
      <c r="E114" s="637">
        <f t="shared" si="7"/>
        <v>1873</v>
      </c>
      <c r="F114" s="637">
        <v>0</v>
      </c>
      <c r="G114" s="637">
        <v>1873</v>
      </c>
      <c r="H114" s="637">
        <f t="shared" si="8"/>
        <v>40</v>
      </c>
      <c r="I114" s="637">
        <v>0</v>
      </c>
      <c r="J114" s="637">
        <v>40</v>
      </c>
      <c r="K114" s="625">
        <f t="shared" si="9"/>
        <v>1173</v>
      </c>
      <c r="L114" s="637">
        <v>0</v>
      </c>
      <c r="M114" s="637">
        <v>1173</v>
      </c>
      <c r="N114" s="625">
        <f t="shared" si="4"/>
        <v>660</v>
      </c>
      <c r="O114" s="625">
        <f t="shared" si="5"/>
        <v>0</v>
      </c>
      <c r="P114" s="640">
        <f t="shared" si="6"/>
        <v>660</v>
      </c>
      <c r="Q114" s="136" t="s">
        <v>334</v>
      </c>
    </row>
    <row r="115" spans="1:17">
      <c r="A115" s="113"/>
      <c r="B115" s="142"/>
      <c r="C115" s="651">
        <v>4</v>
      </c>
      <c r="D115" s="664" t="s">
        <v>103</v>
      </c>
      <c r="E115" s="625">
        <f t="shared" si="7"/>
        <v>1873</v>
      </c>
      <c r="F115" s="637">
        <v>0</v>
      </c>
      <c r="G115" s="637">
        <v>1873</v>
      </c>
      <c r="H115" s="625">
        <f t="shared" si="8"/>
        <v>40</v>
      </c>
      <c r="I115" s="637">
        <v>0</v>
      </c>
      <c r="J115" s="637">
        <v>40</v>
      </c>
      <c r="K115" s="625">
        <f t="shared" si="9"/>
        <v>1173</v>
      </c>
      <c r="L115" s="637">
        <v>0</v>
      </c>
      <c r="M115" s="637">
        <v>1173</v>
      </c>
      <c r="N115" s="625">
        <f t="shared" si="4"/>
        <v>660</v>
      </c>
      <c r="O115" s="625">
        <f t="shared" si="5"/>
        <v>0</v>
      </c>
      <c r="P115" s="640">
        <f t="shared" si="6"/>
        <v>660</v>
      </c>
      <c r="Q115" s="137" t="s">
        <v>331</v>
      </c>
    </row>
    <row r="116" spans="1:17">
      <c r="A116" s="113"/>
      <c r="B116" s="142"/>
      <c r="C116" s="651">
        <v>5</v>
      </c>
      <c r="D116" s="664" t="s">
        <v>99</v>
      </c>
      <c r="E116" s="625">
        <f t="shared" si="7"/>
        <v>1873</v>
      </c>
      <c r="F116" s="637">
        <v>0</v>
      </c>
      <c r="G116" s="637">
        <v>1873</v>
      </c>
      <c r="H116" s="625">
        <f t="shared" si="8"/>
        <v>40</v>
      </c>
      <c r="I116" s="637">
        <v>0</v>
      </c>
      <c r="J116" s="637">
        <v>40</v>
      </c>
      <c r="K116" s="625">
        <f t="shared" si="9"/>
        <v>1173</v>
      </c>
      <c r="L116" s="637">
        <v>0</v>
      </c>
      <c r="M116" s="637">
        <v>1173</v>
      </c>
      <c r="N116" s="625">
        <f t="shared" si="4"/>
        <v>660</v>
      </c>
      <c r="O116" s="625">
        <f t="shared" si="5"/>
        <v>0</v>
      </c>
      <c r="P116" s="640">
        <f t="shared" si="6"/>
        <v>660</v>
      </c>
      <c r="Q116" s="137" t="s">
        <v>331</v>
      </c>
    </row>
    <row r="117" spans="1:17">
      <c r="A117" s="113"/>
      <c r="B117" s="142"/>
      <c r="C117" s="651">
        <v>6</v>
      </c>
      <c r="D117" s="664" t="s">
        <v>106</v>
      </c>
      <c r="E117" s="625">
        <f t="shared" si="7"/>
        <v>1873</v>
      </c>
      <c r="F117" s="637">
        <v>0</v>
      </c>
      <c r="G117" s="637">
        <v>1873</v>
      </c>
      <c r="H117" s="625">
        <f t="shared" si="8"/>
        <v>40</v>
      </c>
      <c r="I117" s="637">
        <v>0</v>
      </c>
      <c r="J117" s="637">
        <v>40</v>
      </c>
      <c r="K117" s="625">
        <f t="shared" si="9"/>
        <v>1173</v>
      </c>
      <c r="L117" s="637">
        <v>0</v>
      </c>
      <c r="M117" s="637">
        <v>1173</v>
      </c>
      <c r="N117" s="625">
        <f t="shared" si="4"/>
        <v>660</v>
      </c>
      <c r="O117" s="625">
        <f t="shared" si="5"/>
        <v>0</v>
      </c>
      <c r="P117" s="640">
        <f t="shared" si="6"/>
        <v>660</v>
      </c>
      <c r="Q117" s="137" t="s">
        <v>331</v>
      </c>
    </row>
    <row r="118" spans="1:17">
      <c r="A118" s="113"/>
      <c r="B118" s="142"/>
      <c r="C118" s="651">
        <v>7</v>
      </c>
      <c r="D118" s="664" t="s">
        <v>100</v>
      </c>
      <c r="E118" s="625">
        <f t="shared" si="7"/>
        <v>1873</v>
      </c>
      <c r="F118" s="637">
        <v>0</v>
      </c>
      <c r="G118" s="637">
        <v>1873</v>
      </c>
      <c r="H118" s="625">
        <f t="shared" si="8"/>
        <v>40</v>
      </c>
      <c r="I118" s="637">
        <v>0</v>
      </c>
      <c r="J118" s="637">
        <v>40</v>
      </c>
      <c r="K118" s="625">
        <f t="shared" si="9"/>
        <v>1173</v>
      </c>
      <c r="L118" s="637">
        <v>0</v>
      </c>
      <c r="M118" s="637">
        <v>1173</v>
      </c>
      <c r="N118" s="625">
        <f t="shared" si="4"/>
        <v>660</v>
      </c>
      <c r="O118" s="625">
        <f t="shared" si="5"/>
        <v>0</v>
      </c>
      <c r="P118" s="640">
        <f t="shared" si="6"/>
        <v>660</v>
      </c>
      <c r="Q118" s="137" t="s">
        <v>331</v>
      </c>
    </row>
    <row r="119" spans="1:17">
      <c r="A119" s="113"/>
      <c r="B119" s="75"/>
      <c r="C119" s="651">
        <v>8</v>
      </c>
      <c r="D119" s="664" t="s">
        <v>107</v>
      </c>
      <c r="E119" s="625">
        <f t="shared" si="7"/>
        <v>1873</v>
      </c>
      <c r="F119" s="637">
        <v>0</v>
      </c>
      <c r="G119" s="637">
        <v>1873</v>
      </c>
      <c r="H119" s="625">
        <f t="shared" si="8"/>
        <v>40</v>
      </c>
      <c r="I119" s="637">
        <v>0</v>
      </c>
      <c r="J119" s="637">
        <v>40</v>
      </c>
      <c r="K119" s="625">
        <f t="shared" si="9"/>
        <v>1173</v>
      </c>
      <c r="L119" s="637">
        <v>0</v>
      </c>
      <c r="M119" s="637">
        <v>1173</v>
      </c>
      <c r="N119" s="625">
        <f t="shared" si="4"/>
        <v>660</v>
      </c>
      <c r="O119" s="625">
        <f t="shared" si="5"/>
        <v>0</v>
      </c>
      <c r="P119" s="640">
        <f t="shared" si="6"/>
        <v>660</v>
      </c>
      <c r="Q119" s="137" t="s">
        <v>331</v>
      </c>
    </row>
    <row r="120" spans="1:17">
      <c r="A120" s="113"/>
      <c r="B120" s="142"/>
      <c r="C120" s="651">
        <v>9</v>
      </c>
      <c r="D120" s="664" t="s">
        <v>108</v>
      </c>
      <c r="E120" s="625">
        <f t="shared" si="7"/>
        <v>1873</v>
      </c>
      <c r="F120" s="637">
        <v>0</v>
      </c>
      <c r="G120" s="637">
        <v>1873</v>
      </c>
      <c r="H120" s="625">
        <f t="shared" si="8"/>
        <v>40</v>
      </c>
      <c r="I120" s="637">
        <v>0</v>
      </c>
      <c r="J120" s="637">
        <v>40</v>
      </c>
      <c r="K120" s="625">
        <f t="shared" si="9"/>
        <v>1173</v>
      </c>
      <c r="L120" s="637">
        <v>0</v>
      </c>
      <c r="M120" s="637">
        <v>1173</v>
      </c>
      <c r="N120" s="625">
        <f t="shared" si="4"/>
        <v>660</v>
      </c>
      <c r="O120" s="625">
        <f t="shared" si="5"/>
        <v>0</v>
      </c>
      <c r="P120" s="640">
        <f t="shared" si="6"/>
        <v>660</v>
      </c>
      <c r="Q120" s="137" t="s">
        <v>331</v>
      </c>
    </row>
    <row r="121" spans="1:17">
      <c r="A121" s="113"/>
      <c r="B121" s="133"/>
      <c r="C121" s="651">
        <v>10</v>
      </c>
      <c r="D121" s="664" t="s">
        <v>670</v>
      </c>
      <c r="E121" s="625">
        <f t="shared" si="7"/>
        <v>3329</v>
      </c>
      <c r="F121" s="637">
        <v>0</v>
      </c>
      <c r="G121" s="637">
        <v>3329</v>
      </c>
      <c r="H121" s="625">
        <f t="shared" si="8"/>
        <v>55</v>
      </c>
      <c r="I121" s="637">
        <v>0</v>
      </c>
      <c r="J121" s="637">
        <v>55</v>
      </c>
      <c r="K121" s="625">
        <f t="shared" si="9"/>
        <v>2273</v>
      </c>
      <c r="L121" s="637">
        <v>0</v>
      </c>
      <c r="M121" s="637">
        <v>2273</v>
      </c>
      <c r="N121" s="625">
        <f t="shared" si="4"/>
        <v>1001</v>
      </c>
      <c r="O121" s="625">
        <f t="shared" si="5"/>
        <v>0</v>
      </c>
      <c r="P121" s="640">
        <f t="shared" si="6"/>
        <v>1001</v>
      </c>
      <c r="Q121" s="137" t="s">
        <v>331</v>
      </c>
    </row>
    <row r="122" spans="1:17">
      <c r="A122" s="113"/>
      <c r="B122" s="133"/>
      <c r="C122" s="651">
        <v>11</v>
      </c>
      <c r="D122" s="664" t="s">
        <v>96</v>
      </c>
      <c r="E122" s="625">
        <f t="shared" si="7"/>
        <v>3329</v>
      </c>
      <c r="F122" s="637">
        <v>0</v>
      </c>
      <c r="G122" s="637">
        <v>3329</v>
      </c>
      <c r="H122" s="625">
        <f t="shared" si="8"/>
        <v>55</v>
      </c>
      <c r="I122" s="637">
        <v>0</v>
      </c>
      <c r="J122" s="637">
        <v>55</v>
      </c>
      <c r="K122" s="625">
        <f t="shared" si="9"/>
        <v>2273</v>
      </c>
      <c r="L122" s="637">
        <v>0</v>
      </c>
      <c r="M122" s="637">
        <v>2273</v>
      </c>
      <c r="N122" s="625">
        <f t="shared" si="4"/>
        <v>1001</v>
      </c>
      <c r="O122" s="625">
        <f t="shared" si="5"/>
        <v>0</v>
      </c>
      <c r="P122" s="640">
        <f t="shared" si="6"/>
        <v>1001</v>
      </c>
      <c r="Q122" s="137" t="s">
        <v>331</v>
      </c>
    </row>
    <row r="123" spans="1:17">
      <c r="A123" s="113"/>
      <c r="B123" s="142"/>
      <c r="C123" s="651">
        <v>12</v>
      </c>
      <c r="D123" s="664" t="s">
        <v>97</v>
      </c>
      <c r="E123" s="625">
        <f t="shared" si="7"/>
        <v>3329</v>
      </c>
      <c r="F123" s="637">
        <v>0</v>
      </c>
      <c r="G123" s="637">
        <v>3329</v>
      </c>
      <c r="H123" s="625">
        <f t="shared" si="8"/>
        <v>55</v>
      </c>
      <c r="I123" s="637">
        <v>0</v>
      </c>
      <c r="J123" s="637">
        <v>55</v>
      </c>
      <c r="K123" s="625">
        <f t="shared" si="9"/>
        <v>2273</v>
      </c>
      <c r="L123" s="637">
        <v>0</v>
      </c>
      <c r="M123" s="637">
        <v>2273</v>
      </c>
      <c r="N123" s="625">
        <f t="shared" si="4"/>
        <v>1001</v>
      </c>
      <c r="O123" s="625">
        <f t="shared" si="5"/>
        <v>0</v>
      </c>
      <c r="P123" s="640">
        <f t="shared" si="6"/>
        <v>1001</v>
      </c>
      <c r="Q123" s="137" t="s">
        <v>331</v>
      </c>
    </row>
    <row r="124" spans="1:17">
      <c r="A124" s="113"/>
      <c r="B124" s="142"/>
      <c r="C124" s="651">
        <v>13</v>
      </c>
      <c r="D124" s="664" t="s">
        <v>671</v>
      </c>
      <c r="E124" s="625">
        <f t="shared" si="7"/>
        <v>3329</v>
      </c>
      <c r="F124" s="637">
        <v>0</v>
      </c>
      <c r="G124" s="637">
        <v>3329</v>
      </c>
      <c r="H124" s="625">
        <f t="shared" si="8"/>
        <v>55</v>
      </c>
      <c r="I124" s="637">
        <v>0</v>
      </c>
      <c r="J124" s="637">
        <v>55</v>
      </c>
      <c r="K124" s="625">
        <f t="shared" si="9"/>
        <v>2273</v>
      </c>
      <c r="L124" s="637">
        <v>0</v>
      </c>
      <c r="M124" s="637">
        <v>2273</v>
      </c>
      <c r="N124" s="625">
        <f t="shared" si="4"/>
        <v>1001</v>
      </c>
      <c r="O124" s="625">
        <f t="shared" si="5"/>
        <v>0</v>
      </c>
      <c r="P124" s="640">
        <f t="shared" si="6"/>
        <v>1001</v>
      </c>
      <c r="Q124" s="137" t="s">
        <v>331</v>
      </c>
    </row>
    <row r="125" spans="1:17" s="105" customFormat="1">
      <c r="A125" s="151"/>
      <c r="B125" s="142"/>
      <c r="C125" s="651"/>
      <c r="D125" s="670" t="s">
        <v>767</v>
      </c>
      <c r="E125" s="666">
        <f t="shared" si="7"/>
        <v>0</v>
      </c>
      <c r="F125" s="772">
        <v>0</v>
      </c>
      <c r="G125" s="772"/>
      <c r="H125" s="666">
        <f t="shared" si="8"/>
        <v>0</v>
      </c>
      <c r="I125" s="772">
        <v>0</v>
      </c>
      <c r="J125" s="772"/>
      <c r="K125" s="666">
        <f t="shared" si="9"/>
        <v>0</v>
      </c>
      <c r="L125" s="772">
        <v>0</v>
      </c>
      <c r="M125" s="772"/>
      <c r="N125" s="625">
        <f t="shared" si="4"/>
        <v>0</v>
      </c>
      <c r="O125" s="625">
        <f t="shared" si="5"/>
        <v>0</v>
      </c>
      <c r="P125" s="640">
        <f t="shared" si="6"/>
        <v>0</v>
      </c>
      <c r="Q125" s="140"/>
    </row>
    <row r="126" spans="1:17">
      <c r="A126" s="113"/>
      <c r="B126" s="142"/>
      <c r="C126" s="651">
        <v>1</v>
      </c>
      <c r="D126" s="664" t="s">
        <v>764</v>
      </c>
      <c r="E126" s="625">
        <f t="shared" si="7"/>
        <v>22500</v>
      </c>
      <c r="F126" s="637">
        <v>0</v>
      </c>
      <c r="G126" s="637">
        <v>22500</v>
      </c>
      <c r="H126" s="625">
        <f t="shared" si="8"/>
        <v>15750</v>
      </c>
      <c r="I126" s="637">
        <v>0</v>
      </c>
      <c r="J126" s="637">
        <v>15750</v>
      </c>
      <c r="K126" s="625">
        <f t="shared" si="9"/>
        <v>6575</v>
      </c>
      <c r="L126" s="637">
        <v>0</v>
      </c>
      <c r="M126" s="637">
        <v>6575</v>
      </c>
      <c r="N126" s="625">
        <f t="shared" si="4"/>
        <v>175</v>
      </c>
      <c r="O126" s="625">
        <f t="shared" si="5"/>
        <v>0</v>
      </c>
      <c r="P126" s="640">
        <f t="shared" si="6"/>
        <v>175</v>
      </c>
    </row>
    <row r="127" spans="1:17">
      <c r="A127" s="113"/>
      <c r="B127" s="142"/>
      <c r="C127" s="651">
        <v>2</v>
      </c>
      <c r="D127" s="664" t="s">
        <v>212</v>
      </c>
      <c r="E127" s="625">
        <f t="shared" si="7"/>
        <v>200</v>
      </c>
      <c r="F127" s="637">
        <v>0</v>
      </c>
      <c r="G127" s="637">
        <v>200</v>
      </c>
      <c r="H127" s="625">
        <f t="shared" si="8"/>
        <v>0</v>
      </c>
      <c r="I127" s="637">
        <v>0</v>
      </c>
      <c r="J127" s="637">
        <v>0</v>
      </c>
      <c r="K127" s="625">
        <f t="shared" si="9"/>
        <v>200</v>
      </c>
      <c r="L127" s="637">
        <v>0</v>
      </c>
      <c r="M127" s="637">
        <v>200</v>
      </c>
      <c r="N127" s="625">
        <f t="shared" si="4"/>
        <v>0</v>
      </c>
      <c r="O127" s="625">
        <f t="shared" si="5"/>
        <v>0</v>
      </c>
      <c r="P127" s="640">
        <f t="shared" si="6"/>
        <v>0</v>
      </c>
    </row>
    <row r="128" spans="1:17">
      <c r="A128" s="113"/>
      <c r="B128" s="142"/>
      <c r="C128" s="651">
        <v>3</v>
      </c>
      <c r="D128" s="664" t="s">
        <v>768</v>
      </c>
      <c r="E128" s="625">
        <f t="shared" si="7"/>
        <v>200</v>
      </c>
      <c r="F128" s="637">
        <v>0</v>
      </c>
      <c r="G128" s="637">
        <v>200</v>
      </c>
      <c r="H128" s="625">
        <f t="shared" si="8"/>
        <v>0</v>
      </c>
      <c r="I128" s="637">
        <v>0</v>
      </c>
      <c r="J128" s="637">
        <v>0</v>
      </c>
      <c r="K128" s="625">
        <f t="shared" si="9"/>
        <v>200</v>
      </c>
      <c r="L128" s="637">
        <v>0</v>
      </c>
      <c r="M128" s="637">
        <v>200</v>
      </c>
      <c r="N128" s="625">
        <f t="shared" si="4"/>
        <v>0</v>
      </c>
      <c r="O128" s="625">
        <f t="shared" si="5"/>
        <v>0</v>
      </c>
      <c r="P128" s="640">
        <f t="shared" si="6"/>
        <v>0</v>
      </c>
    </row>
    <row r="129" spans="1:16">
      <c r="A129" s="113"/>
      <c r="B129" s="142"/>
      <c r="C129" s="651">
        <v>4</v>
      </c>
      <c r="D129" s="664" t="s">
        <v>214</v>
      </c>
      <c r="E129" s="625">
        <f t="shared" si="7"/>
        <v>200</v>
      </c>
      <c r="F129" s="637">
        <v>0</v>
      </c>
      <c r="G129" s="637">
        <v>200</v>
      </c>
      <c r="H129" s="625">
        <f t="shared" si="8"/>
        <v>0</v>
      </c>
      <c r="I129" s="637">
        <v>0</v>
      </c>
      <c r="J129" s="637">
        <v>0</v>
      </c>
      <c r="K129" s="625">
        <f t="shared" si="9"/>
        <v>200</v>
      </c>
      <c r="L129" s="637">
        <v>0</v>
      </c>
      <c r="M129" s="637">
        <v>200</v>
      </c>
      <c r="N129" s="625">
        <f t="shared" si="4"/>
        <v>0</v>
      </c>
      <c r="O129" s="625">
        <f t="shared" si="5"/>
        <v>0</v>
      </c>
      <c r="P129" s="640">
        <f t="shared" si="6"/>
        <v>0</v>
      </c>
    </row>
    <row r="130" spans="1:16">
      <c r="A130" s="113"/>
      <c r="B130" s="142"/>
      <c r="C130" s="651">
        <v>5</v>
      </c>
      <c r="D130" s="664" t="s">
        <v>769</v>
      </c>
      <c r="E130" s="625">
        <f t="shared" si="7"/>
        <v>200</v>
      </c>
      <c r="F130" s="637">
        <v>0</v>
      </c>
      <c r="G130" s="637">
        <v>200</v>
      </c>
      <c r="H130" s="625">
        <f t="shared" si="8"/>
        <v>0</v>
      </c>
      <c r="I130" s="637">
        <v>0</v>
      </c>
      <c r="J130" s="637">
        <v>0</v>
      </c>
      <c r="K130" s="625">
        <f t="shared" si="9"/>
        <v>200</v>
      </c>
      <c r="L130" s="637">
        <v>0</v>
      </c>
      <c r="M130" s="637">
        <v>200</v>
      </c>
      <c r="N130" s="625">
        <f t="shared" si="4"/>
        <v>0</v>
      </c>
      <c r="O130" s="625">
        <f t="shared" si="5"/>
        <v>0</v>
      </c>
      <c r="P130" s="640">
        <f t="shared" si="6"/>
        <v>0</v>
      </c>
    </row>
    <row r="131" spans="1:16">
      <c r="A131" s="113"/>
      <c r="B131" s="142"/>
      <c r="C131" s="651">
        <v>6</v>
      </c>
      <c r="D131" s="664" t="s">
        <v>213</v>
      </c>
      <c r="E131" s="625">
        <f t="shared" si="7"/>
        <v>200</v>
      </c>
      <c r="F131" s="637">
        <v>0</v>
      </c>
      <c r="G131" s="637">
        <v>200</v>
      </c>
      <c r="H131" s="625">
        <f t="shared" si="8"/>
        <v>0</v>
      </c>
      <c r="I131" s="637">
        <v>0</v>
      </c>
      <c r="J131" s="637">
        <v>0</v>
      </c>
      <c r="K131" s="625">
        <f t="shared" si="9"/>
        <v>200</v>
      </c>
      <c r="L131" s="637">
        <v>0</v>
      </c>
      <c r="M131" s="637">
        <v>200</v>
      </c>
      <c r="N131" s="625">
        <f t="shared" si="4"/>
        <v>0</v>
      </c>
      <c r="O131" s="625">
        <f t="shared" si="5"/>
        <v>0</v>
      </c>
      <c r="P131" s="640">
        <f t="shared" si="6"/>
        <v>0</v>
      </c>
    </row>
    <row r="132" spans="1:16">
      <c r="A132" s="113"/>
      <c r="B132" s="142"/>
      <c r="C132" s="651">
        <v>7</v>
      </c>
      <c r="D132" s="664" t="s">
        <v>770</v>
      </c>
      <c r="E132" s="625">
        <f t="shared" si="7"/>
        <v>200</v>
      </c>
      <c r="F132" s="637">
        <v>0</v>
      </c>
      <c r="G132" s="637">
        <v>200</v>
      </c>
      <c r="H132" s="625">
        <f t="shared" si="8"/>
        <v>0</v>
      </c>
      <c r="I132" s="637">
        <v>0</v>
      </c>
      <c r="J132" s="637">
        <v>0</v>
      </c>
      <c r="K132" s="625">
        <f t="shared" si="9"/>
        <v>200</v>
      </c>
      <c r="L132" s="637">
        <v>0</v>
      </c>
      <c r="M132" s="637">
        <v>200</v>
      </c>
      <c r="N132" s="625">
        <f t="shared" ref="N132:N163" si="10">E132-H132-K132</f>
        <v>0</v>
      </c>
      <c r="O132" s="625">
        <f t="shared" ref="O132:O163" si="11">F132-I132-L132</f>
        <v>0</v>
      </c>
      <c r="P132" s="640">
        <f t="shared" ref="P132:P163" si="12">G132-J132-M132</f>
        <v>0</v>
      </c>
    </row>
    <row r="133" spans="1:16">
      <c r="A133" s="113"/>
      <c r="B133" s="142"/>
      <c r="C133" s="651">
        <v>8</v>
      </c>
      <c r="D133" s="664" t="s">
        <v>771</v>
      </c>
      <c r="E133" s="625">
        <f t="shared" si="7"/>
        <v>200</v>
      </c>
      <c r="F133" s="637">
        <v>0</v>
      </c>
      <c r="G133" s="637">
        <v>200</v>
      </c>
      <c r="H133" s="625">
        <f t="shared" si="8"/>
        <v>0</v>
      </c>
      <c r="I133" s="637">
        <v>0</v>
      </c>
      <c r="J133" s="637">
        <v>0</v>
      </c>
      <c r="K133" s="625">
        <f t="shared" si="9"/>
        <v>200</v>
      </c>
      <c r="L133" s="637">
        <v>0</v>
      </c>
      <c r="M133" s="637">
        <v>200</v>
      </c>
      <c r="N133" s="625">
        <f t="shared" si="10"/>
        <v>0</v>
      </c>
      <c r="O133" s="625">
        <f t="shared" si="11"/>
        <v>0</v>
      </c>
      <c r="P133" s="640">
        <f t="shared" si="12"/>
        <v>0</v>
      </c>
    </row>
    <row r="134" spans="1:16">
      <c r="A134" s="113"/>
      <c r="B134" s="142"/>
      <c r="C134" s="651">
        <v>9</v>
      </c>
      <c r="D134" s="664" t="s">
        <v>189</v>
      </c>
      <c r="E134" s="625">
        <f t="shared" si="7"/>
        <v>200</v>
      </c>
      <c r="F134" s="637">
        <v>0</v>
      </c>
      <c r="G134" s="637">
        <v>200</v>
      </c>
      <c r="H134" s="625">
        <f t="shared" si="8"/>
        <v>0</v>
      </c>
      <c r="I134" s="637">
        <v>0</v>
      </c>
      <c r="J134" s="637">
        <v>0</v>
      </c>
      <c r="K134" s="625">
        <f t="shared" si="9"/>
        <v>200</v>
      </c>
      <c r="L134" s="637">
        <v>0</v>
      </c>
      <c r="M134" s="637">
        <v>200</v>
      </c>
      <c r="N134" s="625">
        <f t="shared" si="10"/>
        <v>0</v>
      </c>
      <c r="O134" s="625">
        <f t="shared" si="11"/>
        <v>0</v>
      </c>
      <c r="P134" s="640">
        <f t="shared" si="12"/>
        <v>0</v>
      </c>
    </row>
    <row r="135" spans="1:16">
      <c r="A135" s="113"/>
      <c r="B135" s="142"/>
      <c r="C135" s="651">
        <v>10</v>
      </c>
      <c r="D135" s="664" t="s">
        <v>772</v>
      </c>
      <c r="E135" s="625">
        <f t="shared" si="7"/>
        <v>200</v>
      </c>
      <c r="F135" s="637">
        <v>0</v>
      </c>
      <c r="G135" s="637">
        <v>200</v>
      </c>
      <c r="H135" s="625">
        <f t="shared" si="8"/>
        <v>0</v>
      </c>
      <c r="I135" s="637">
        <v>0</v>
      </c>
      <c r="J135" s="637">
        <v>0</v>
      </c>
      <c r="K135" s="625">
        <f t="shared" si="9"/>
        <v>200</v>
      </c>
      <c r="L135" s="637">
        <v>0</v>
      </c>
      <c r="M135" s="637">
        <v>200</v>
      </c>
      <c r="N135" s="625">
        <f t="shared" si="10"/>
        <v>0</v>
      </c>
      <c r="O135" s="625">
        <f t="shared" si="11"/>
        <v>0</v>
      </c>
      <c r="P135" s="640">
        <f t="shared" si="12"/>
        <v>0</v>
      </c>
    </row>
    <row r="136" spans="1:16">
      <c r="A136" s="113"/>
      <c r="B136" s="142"/>
      <c r="C136" s="651">
        <v>11</v>
      </c>
      <c r="D136" s="664" t="s">
        <v>773</v>
      </c>
      <c r="E136" s="625">
        <f t="shared" si="7"/>
        <v>200</v>
      </c>
      <c r="F136" s="637">
        <v>0</v>
      </c>
      <c r="G136" s="637">
        <v>200</v>
      </c>
      <c r="H136" s="625">
        <f t="shared" si="8"/>
        <v>0</v>
      </c>
      <c r="I136" s="637">
        <v>0</v>
      </c>
      <c r="J136" s="637">
        <v>0</v>
      </c>
      <c r="K136" s="625">
        <f t="shared" si="9"/>
        <v>200</v>
      </c>
      <c r="L136" s="637">
        <v>0</v>
      </c>
      <c r="M136" s="637">
        <v>200</v>
      </c>
      <c r="N136" s="625">
        <f t="shared" si="10"/>
        <v>0</v>
      </c>
      <c r="O136" s="625">
        <f t="shared" si="11"/>
        <v>0</v>
      </c>
      <c r="P136" s="640">
        <f t="shared" si="12"/>
        <v>0</v>
      </c>
    </row>
    <row r="137" spans="1:16">
      <c r="A137" s="113"/>
      <c r="B137" s="142"/>
      <c r="C137" s="651">
        <v>12</v>
      </c>
      <c r="D137" s="664" t="s">
        <v>182</v>
      </c>
      <c r="E137" s="625">
        <f t="shared" si="7"/>
        <v>400</v>
      </c>
      <c r="F137" s="637">
        <v>0</v>
      </c>
      <c r="G137" s="637">
        <v>400</v>
      </c>
      <c r="H137" s="625">
        <f t="shared" si="8"/>
        <v>0</v>
      </c>
      <c r="I137" s="637">
        <v>0</v>
      </c>
      <c r="J137" s="637">
        <v>0</v>
      </c>
      <c r="K137" s="625">
        <f t="shared" si="9"/>
        <v>400</v>
      </c>
      <c r="L137" s="637">
        <v>0</v>
      </c>
      <c r="M137" s="637">
        <v>400</v>
      </c>
      <c r="N137" s="625">
        <f t="shared" si="10"/>
        <v>0</v>
      </c>
      <c r="O137" s="625">
        <f t="shared" si="11"/>
        <v>0</v>
      </c>
      <c r="P137" s="640">
        <f t="shared" si="12"/>
        <v>0</v>
      </c>
    </row>
    <row r="138" spans="1:16">
      <c r="A138" s="113"/>
      <c r="B138" s="142"/>
      <c r="C138" s="651">
        <v>13</v>
      </c>
      <c r="D138" s="664" t="s">
        <v>221</v>
      </c>
      <c r="E138" s="625">
        <f t="shared" si="7"/>
        <v>400</v>
      </c>
      <c r="F138" s="637">
        <v>0</v>
      </c>
      <c r="G138" s="637">
        <v>400</v>
      </c>
      <c r="H138" s="625">
        <f t="shared" si="8"/>
        <v>0</v>
      </c>
      <c r="I138" s="637">
        <v>0</v>
      </c>
      <c r="J138" s="637">
        <v>0</v>
      </c>
      <c r="K138" s="625">
        <f t="shared" si="9"/>
        <v>400</v>
      </c>
      <c r="L138" s="637">
        <v>0</v>
      </c>
      <c r="M138" s="637">
        <v>400</v>
      </c>
      <c r="N138" s="625">
        <f t="shared" si="10"/>
        <v>0</v>
      </c>
      <c r="O138" s="625">
        <f t="shared" si="11"/>
        <v>0</v>
      </c>
      <c r="P138" s="640">
        <f t="shared" si="12"/>
        <v>0</v>
      </c>
    </row>
    <row r="139" spans="1:16">
      <c r="A139" s="113"/>
      <c r="B139" s="142"/>
      <c r="C139" s="651">
        <v>14</v>
      </c>
      <c r="D139" s="664" t="s">
        <v>774</v>
      </c>
      <c r="E139" s="625">
        <f t="shared" si="7"/>
        <v>450</v>
      </c>
      <c r="F139" s="637">
        <v>0</v>
      </c>
      <c r="G139" s="637">
        <v>450</v>
      </c>
      <c r="H139" s="625">
        <f t="shared" si="8"/>
        <v>0</v>
      </c>
      <c r="I139" s="637">
        <v>0</v>
      </c>
      <c r="J139" s="637">
        <v>0</v>
      </c>
      <c r="K139" s="625">
        <f t="shared" si="9"/>
        <v>450</v>
      </c>
      <c r="L139" s="637">
        <v>0</v>
      </c>
      <c r="M139" s="637">
        <v>450</v>
      </c>
      <c r="N139" s="625">
        <f t="shared" si="10"/>
        <v>0</v>
      </c>
      <c r="O139" s="625">
        <f t="shared" si="11"/>
        <v>0</v>
      </c>
      <c r="P139" s="640">
        <f t="shared" si="12"/>
        <v>0</v>
      </c>
    </row>
    <row r="140" spans="1:16">
      <c r="A140" s="113"/>
      <c r="B140" s="142"/>
      <c r="C140" s="651">
        <v>15</v>
      </c>
      <c r="D140" s="664" t="s">
        <v>192</v>
      </c>
      <c r="E140" s="625">
        <f t="shared" si="7"/>
        <v>400</v>
      </c>
      <c r="F140" s="637">
        <v>0</v>
      </c>
      <c r="G140" s="637">
        <v>400</v>
      </c>
      <c r="H140" s="625">
        <f t="shared" si="8"/>
        <v>0</v>
      </c>
      <c r="I140" s="637">
        <v>0</v>
      </c>
      <c r="J140" s="637">
        <v>0</v>
      </c>
      <c r="K140" s="625">
        <f t="shared" si="9"/>
        <v>400</v>
      </c>
      <c r="L140" s="637">
        <v>0</v>
      </c>
      <c r="M140" s="637">
        <v>400</v>
      </c>
      <c r="N140" s="625">
        <f t="shared" si="10"/>
        <v>0</v>
      </c>
      <c r="O140" s="625">
        <f t="shared" si="11"/>
        <v>0</v>
      </c>
      <c r="P140" s="640">
        <f t="shared" si="12"/>
        <v>0</v>
      </c>
    </row>
    <row r="141" spans="1:16">
      <c r="A141" s="113"/>
      <c r="B141" s="142"/>
      <c r="C141" s="651">
        <v>16</v>
      </c>
      <c r="D141" s="664" t="s">
        <v>184</v>
      </c>
      <c r="E141" s="625">
        <f t="shared" si="7"/>
        <v>400</v>
      </c>
      <c r="F141" s="637">
        <v>0</v>
      </c>
      <c r="G141" s="637">
        <v>400</v>
      </c>
      <c r="H141" s="625">
        <f t="shared" si="8"/>
        <v>0</v>
      </c>
      <c r="I141" s="637">
        <v>0</v>
      </c>
      <c r="J141" s="637">
        <v>0</v>
      </c>
      <c r="K141" s="625">
        <f t="shared" si="9"/>
        <v>400</v>
      </c>
      <c r="L141" s="637">
        <v>0</v>
      </c>
      <c r="M141" s="637">
        <v>400</v>
      </c>
      <c r="N141" s="625">
        <f t="shared" si="10"/>
        <v>0</v>
      </c>
      <c r="O141" s="625">
        <f t="shared" si="11"/>
        <v>0</v>
      </c>
      <c r="P141" s="640">
        <f t="shared" si="12"/>
        <v>0</v>
      </c>
    </row>
    <row r="142" spans="1:16">
      <c r="A142" s="113"/>
      <c r="B142" s="142"/>
      <c r="C142" s="651">
        <v>17</v>
      </c>
      <c r="D142" s="664" t="s">
        <v>156</v>
      </c>
      <c r="E142" s="625">
        <f>F142+G142</f>
        <v>400</v>
      </c>
      <c r="F142" s="637">
        <v>0</v>
      </c>
      <c r="G142" s="637">
        <v>400</v>
      </c>
      <c r="H142" s="625">
        <f t="shared" si="8"/>
        <v>0</v>
      </c>
      <c r="I142" s="637">
        <v>0</v>
      </c>
      <c r="J142" s="637">
        <v>0</v>
      </c>
      <c r="K142" s="625">
        <f t="shared" si="9"/>
        <v>400</v>
      </c>
      <c r="L142" s="637">
        <v>0</v>
      </c>
      <c r="M142" s="637">
        <v>400</v>
      </c>
      <c r="N142" s="625">
        <f t="shared" si="10"/>
        <v>0</v>
      </c>
      <c r="O142" s="625">
        <f t="shared" si="11"/>
        <v>0</v>
      </c>
      <c r="P142" s="640">
        <f t="shared" si="12"/>
        <v>0</v>
      </c>
    </row>
    <row r="143" spans="1:16">
      <c r="A143" s="113"/>
      <c r="B143" s="142"/>
      <c r="C143" s="651">
        <v>18</v>
      </c>
      <c r="D143" s="664" t="s">
        <v>208</v>
      </c>
      <c r="E143" s="625">
        <f t="shared" si="7"/>
        <v>1900</v>
      </c>
      <c r="F143" s="637">
        <v>0</v>
      </c>
      <c r="G143" s="637">
        <v>1900</v>
      </c>
      <c r="H143" s="625">
        <f t="shared" si="8"/>
        <v>0</v>
      </c>
      <c r="I143" s="637">
        <v>0</v>
      </c>
      <c r="J143" s="637">
        <v>0</v>
      </c>
      <c r="K143" s="625">
        <f t="shared" si="9"/>
        <v>1900</v>
      </c>
      <c r="L143" s="637">
        <v>0</v>
      </c>
      <c r="M143" s="637">
        <v>1900</v>
      </c>
      <c r="N143" s="625">
        <f t="shared" si="10"/>
        <v>0</v>
      </c>
      <c r="O143" s="625">
        <f t="shared" si="11"/>
        <v>0</v>
      </c>
      <c r="P143" s="640">
        <f t="shared" si="12"/>
        <v>0</v>
      </c>
    </row>
    <row r="144" spans="1:16">
      <c r="A144" s="113"/>
      <c r="B144" s="142"/>
      <c r="C144" s="651">
        <v>19</v>
      </c>
      <c r="D144" s="664" t="s">
        <v>43</v>
      </c>
      <c r="E144" s="625">
        <f t="shared" si="7"/>
        <v>1900</v>
      </c>
      <c r="F144" s="637">
        <v>0</v>
      </c>
      <c r="G144" s="637">
        <v>1900</v>
      </c>
      <c r="H144" s="625">
        <f t="shared" si="8"/>
        <v>0</v>
      </c>
      <c r="I144" s="637">
        <v>0</v>
      </c>
      <c r="J144" s="637">
        <v>0</v>
      </c>
      <c r="K144" s="625">
        <f t="shared" si="9"/>
        <v>1900</v>
      </c>
      <c r="L144" s="637">
        <v>0</v>
      </c>
      <c r="M144" s="637">
        <v>1900</v>
      </c>
      <c r="N144" s="625">
        <f t="shared" si="10"/>
        <v>0</v>
      </c>
      <c r="O144" s="625">
        <f t="shared" si="11"/>
        <v>0</v>
      </c>
      <c r="P144" s="640">
        <f t="shared" si="12"/>
        <v>0</v>
      </c>
    </row>
    <row r="145" spans="1:16">
      <c r="A145" s="113"/>
      <c r="B145" s="142"/>
      <c r="C145" s="651">
        <v>20</v>
      </c>
      <c r="D145" s="664" t="s">
        <v>428</v>
      </c>
      <c r="E145" s="625">
        <f t="shared" si="7"/>
        <v>400</v>
      </c>
      <c r="F145" s="637">
        <v>0</v>
      </c>
      <c r="G145" s="637">
        <v>400</v>
      </c>
      <c r="H145" s="625">
        <f t="shared" si="8"/>
        <v>0</v>
      </c>
      <c r="I145" s="637">
        <v>0</v>
      </c>
      <c r="J145" s="637">
        <v>0</v>
      </c>
      <c r="K145" s="625">
        <f t="shared" si="9"/>
        <v>400</v>
      </c>
      <c r="L145" s="637">
        <v>0</v>
      </c>
      <c r="M145" s="637">
        <v>400</v>
      </c>
      <c r="N145" s="625">
        <f t="shared" si="10"/>
        <v>0</v>
      </c>
      <c r="O145" s="625">
        <f t="shared" si="11"/>
        <v>0</v>
      </c>
      <c r="P145" s="640">
        <f t="shared" si="12"/>
        <v>0</v>
      </c>
    </row>
    <row r="146" spans="1:16">
      <c r="A146" s="113"/>
      <c r="B146" s="142"/>
      <c r="C146" s="651">
        <v>21</v>
      </c>
      <c r="D146" s="664" t="s">
        <v>155</v>
      </c>
      <c r="E146" s="625">
        <f t="shared" si="7"/>
        <v>400</v>
      </c>
      <c r="F146" s="637">
        <v>0</v>
      </c>
      <c r="G146" s="637">
        <v>400</v>
      </c>
      <c r="H146" s="625">
        <f t="shared" si="8"/>
        <v>0</v>
      </c>
      <c r="I146" s="637">
        <v>0</v>
      </c>
      <c r="J146" s="637">
        <v>0</v>
      </c>
      <c r="K146" s="625">
        <f t="shared" si="9"/>
        <v>400</v>
      </c>
      <c r="L146" s="637">
        <v>0</v>
      </c>
      <c r="M146" s="637">
        <v>400</v>
      </c>
      <c r="N146" s="625">
        <f t="shared" si="10"/>
        <v>0</v>
      </c>
      <c r="O146" s="625">
        <f t="shared" si="11"/>
        <v>0</v>
      </c>
      <c r="P146" s="640">
        <f t="shared" si="12"/>
        <v>0</v>
      </c>
    </row>
    <row r="147" spans="1:16">
      <c r="A147" s="113"/>
      <c r="B147" s="142"/>
      <c r="C147" s="651">
        <v>22</v>
      </c>
      <c r="D147" s="664" t="s">
        <v>775</v>
      </c>
      <c r="E147" s="625">
        <f t="shared" si="7"/>
        <v>1500</v>
      </c>
      <c r="F147" s="637">
        <v>0</v>
      </c>
      <c r="G147" s="637">
        <v>1500</v>
      </c>
      <c r="H147" s="625">
        <f t="shared" si="8"/>
        <v>0</v>
      </c>
      <c r="I147" s="637">
        <v>0</v>
      </c>
      <c r="J147" s="637">
        <v>0</v>
      </c>
      <c r="K147" s="625">
        <f t="shared" si="9"/>
        <v>1500</v>
      </c>
      <c r="L147" s="637">
        <v>0</v>
      </c>
      <c r="M147" s="637">
        <v>1500</v>
      </c>
      <c r="N147" s="625">
        <f t="shared" si="10"/>
        <v>0</v>
      </c>
      <c r="O147" s="625">
        <f t="shared" si="11"/>
        <v>0</v>
      </c>
      <c r="P147" s="640">
        <f t="shared" si="12"/>
        <v>0</v>
      </c>
    </row>
    <row r="148" spans="1:16">
      <c r="A148" s="113"/>
      <c r="B148" s="142"/>
      <c r="C148" s="651">
        <v>23</v>
      </c>
      <c r="D148" s="664" t="s">
        <v>179</v>
      </c>
      <c r="E148" s="625">
        <f t="shared" si="7"/>
        <v>1500</v>
      </c>
      <c r="F148" s="637">
        <v>0</v>
      </c>
      <c r="G148" s="637">
        <v>1500</v>
      </c>
      <c r="H148" s="625">
        <f t="shared" si="8"/>
        <v>0</v>
      </c>
      <c r="I148" s="637">
        <v>0</v>
      </c>
      <c r="J148" s="637">
        <v>0</v>
      </c>
      <c r="K148" s="625">
        <f t="shared" si="9"/>
        <v>1500</v>
      </c>
      <c r="L148" s="637">
        <v>0</v>
      </c>
      <c r="M148" s="637">
        <v>1500</v>
      </c>
      <c r="N148" s="625">
        <f t="shared" si="10"/>
        <v>0</v>
      </c>
      <c r="O148" s="625">
        <f t="shared" si="11"/>
        <v>0</v>
      </c>
      <c r="P148" s="640">
        <f t="shared" si="12"/>
        <v>0</v>
      </c>
    </row>
    <row r="149" spans="1:16">
      <c r="A149" s="113"/>
      <c r="B149" s="142"/>
      <c r="C149" s="651">
        <v>24</v>
      </c>
      <c r="D149" s="664" t="s">
        <v>149</v>
      </c>
      <c r="E149" s="625">
        <f t="shared" si="7"/>
        <v>1500</v>
      </c>
      <c r="F149" s="637">
        <v>0</v>
      </c>
      <c r="G149" s="637">
        <v>1500</v>
      </c>
      <c r="H149" s="625">
        <f t="shared" si="8"/>
        <v>0</v>
      </c>
      <c r="I149" s="637">
        <v>0</v>
      </c>
      <c r="J149" s="637">
        <v>0</v>
      </c>
      <c r="K149" s="625">
        <f t="shared" si="9"/>
        <v>1500</v>
      </c>
      <c r="L149" s="637">
        <v>0</v>
      </c>
      <c r="M149" s="637">
        <v>1500</v>
      </c>
      <c r="N149" s="625">
        <f t="shared" si="10"/>
        <v>0</v>
      </c>
      <c r="O149" s="625">
        <f t="shared" si="11"/>
        <v>0</v>
      </c>
      <c r="P149" s="640">
        <f t="shared" si="12"/>
        <v>0</v>
      </c>
    </row>
    <row r="150" spans="1:16">
      <c r="A150" s="113"/>
      <c r="B150" s="142"/>
      <c r="C150" s="651">
        <v>25</v>
      </c>
      <c r="D150" s="664" t="s">
        <v>153</v>
      </c>
      <c r="E150" s="625">
        <f t="shared" si="7"/>
        <v>1500</v>
      </c>
      <c r="F150" s="637">
        <v>0</v>
      </c>
      <c r="G150" s="637">
        <v>1500</v>
      </c>
      <c r="H150" s="625">
        <f t="shared" si="8"/>
        <v>0</v>
      </c>
      <c r="I150" s="637">
        <v>0</v>
      </c>
      <c r="J150" s="637">
        <v>0</v>
      </c>
      <c r="K150" s="625">
        <f t="shared" si="9"/>
        <v>1500</v>
      </c>
      <c r="L150" s="637">
        <v>0</v>
      </c>
      <c r="M150" s="637">
        <v>1500</v>
      </c>
      <c r="N150" s="625">
        <f t="shared" si="10"/>
        <v>0</v>
      </c>
      <c r="O150" s="625">
        <f t="shared" si="11"/>
        <v>0</v>
      </c>
      <c r="P150" s="640">
        <f t="shared" si="12"/>
        <v>0</v>
      </c>
    </row>
    <row r="151" spans="1:16">
      <c r="A151" s="113"/>
      <c r="B151" s="142"/>
      <c r="C151" s="651">
        <v>26</v>
      </c>
      <c r="D151" s="664" t="s">
        <v>200</v>
      </c>
      <c r="E151" s="625">
        <f t="shared" si="7"/>
        <v>1550</v>
      </c>
      <c r="F151" s="637">
        <v>0</v>
      </c>
      <c r="G151" s="637">
        <v>1550</v>
      </c>
      <c r="H151" s="625">
        <f t="shared" si="8"/>
        <v>0</v>
      </c>
      <c r="I151" s="637">
        <v>0</v>
      </c>
      <c r="J151" s="637">
        <v>0</v>
      </c>
      <c r="K151" s="625">
        <f t="shared" si="9"/>
        <v>1550</v>
      </c>
      <c r="L151" s="637">
        <v>0</v>
      </c>
      <c r="M151" s="637">
        <v>1550</v>
      </c>
      <c r="N151" s="625">
        <f t="shared" si="10"/>
        <v>0</v>
      </c>
      <c r="O151" s="625">
        <f t="shared" si="11"/>
        <v>0</v>
      </c>
      <c r="P151" s="640">
        <f t="shared" si="12"/>
        <v>0</v>
      </c>
    </row>
    <row r="152" spans="1:16">
      <c r="A152" s="113"/>
      <c r="B152" s="142"/>
      <c r="C152" s="651">
        <v>27</v>
      </c>
      <c r="D152" s="664" t="s">
        <v>776</v>
      </c>
      <c r="E152" s="625">
        <f t="shared" si="7"/>
        <v>1500</v>
      </c>
      <c r="F152" s="637">
        <v>0</v>
      </c>
      <c r="G152" s="637">
        <v>1500</v>
      </c>
      <c r="H152" s="625">
        <f t="shared" si="8"/>
        <v>0</v>
      </c>
      <c r="I152" s="637">
        <v>0</v>
      </c>
      <c r="J152" s="637">
        <v>0</v>
      </c>
      <c r="K152" s="625">
        <f t="shared" si="9"/>
        <v>1500</v>
      </c>
      <c r="L152" s="637">
        <v>0</v>
      </c>
      <c r="M152" s="637">
        <v>1500</v>
      </c>
      <c r="N152" s="625">
        <f t="shared" si="10"/>
        <v>0</v>
      </c>
      <c r="O152" s="625">
        <f t="shared" si="11"/>
        <v>0</v>
      </c>
      <c r="P152" s="640">
        <f t="shared" si="12"/>
        <v>0</v>
      </c>
    </row>
    <row r="153" spans="1:16">
      <c r="A153" s="113"/>
      <c r="B153" s="142"/>
      <c r="C153" s="651">
        <v>28</v>
      </c>
      <c r="D153" s="664" t="s">
        <v>160</v>
      </c>
      <c r="E153" s="625">
        <f t="shared" si="7"/>
        <v>1500</v>
      </c>
      <c r="F153" s="637">
        <v>0</v>
      </c>
      <c r="G153" s="637">
        <v>1500</v>
      </c>
      <c r="H153" s="625">
        <f t="shared" si="8"/>
        <v>0</v>
      </c>
      <c r="I153" s="637">
        <v>0</v>
      </c>
      <c r="J153" s="637">
        <v>0</v>
      </c>
      <c r="K153" s="625">
        <f t="shared" si="9"/>
        <v>1500</v>
      </c>
      <c r="L153" s="637">
        <v>0</v>
      </c>
      <c r="M153" s="637">
        <v>1500</v>
      </c>
      <c r="N153" s="625">
        <f t="shared" si="10"/>
        <v>0</v>
      </c>
      <c r="O153" s="625">
        <f t="shared" si="11"/>
        <v>0</v>
      </c>
      <c r="P153" s="640">
        <f t="shared" si="12"/>
        <v>0</v>
      </c>
    </row>
    <row r="154" spans="1:16">
      <c r="A154" s="113"/>
      <c r="B154" s="142"/>
      <c r="C154" s="651">
        <v>29</v>
      </c>
      <c r="D154" s="664" t="s">
        <v>188</v>
      </c>
      <c r="E154" s="625">
        <f t="shared" si="7"/>
        <v>1500</v>
      </c>
      <c r="F154" s="637">
        <v>0</v>
      </c>
      <c r="G154" s="637">
        <v>1500</v>
      </c>
      <c r="H154" s="625">
        <f t="shared" si="8"/>
        <v>0</v>
      </c>
      <c r="I154" s="637">
        <v>0</v>
      </c>
      <c r="J154" s="637">
        <v>0</v>
      </c>
      <c r="K154" s="625">
        <f t="shared" si="9"/>
        <v>1500</v>
      </c>
      <c r="L154" s="637">
        <v>0</v>
      </c>
      <c r="M154" s="637">
        <v>1500</v>
      </c>
      <c r="N154" s="625">
        <f t="shared" si="10"/>
        <v>0</v>
      </c>
      <c r="O154" s="625">
        <f t="shared" si="11"/>
        <v>0</v>
      </c>
      <c r="P154" s="640">
        <f t="shared" si="12"/>
        <v>0</v>
      </c>
    </row>
    <row r="155" spans="1:16">
      <c r="A155" s="113"/>
      <c r="B155" s="142"/>
      <c r="C155" s="651">
        <v>30</v>
      </c>
      <c r="D155" s="664" t="s">
        <v>183</v>
      </c>
      <c r="E155" s="625">
        <f t="shared" si="7"/>
        <v>1500</v>
      </c>
      <c r="F155" s="637">
        <v>0</v>
      </c>
      <c r="G155" s="637">
        <v>1500</v>
      </c>
      <c r="H155" s="625">
        <f t="shared" si="8"/>
        <v>0</v>
      </c>
      <c r="I155" s="637">
        <v>0</v>
      </c>
      <c r="J155" s="637">
        <v>0</v>
      </c>
      <c r="K155" s="625">
        <f t="shared" si="9"/>
        <v>1500</v>
      </c>
      <c r="L155" s="637">
        <v>0</v>
      </c>
      <c r="M155" s="637">
        <v>1500</v>
      </c>
      <c r="N155" s="625">
        <f t="shared" si="10"/>
        <v>0</v>
      </c>
      <c r="O155" s="625">
        <f t="shared" si="11"/>
        <v>0</v>
      </c>
      <c r="P155" s="640">
        <f t="shared" si="12"/>
        <v>0</v>
      </c>
    </row>
    <row r="156" spans="1:16">
      <c r="A156" s="113"/>
      <c r="B156" s="142"/>
      <c r="C156" s="651">
        <v>31</v>
      </c>
      <c r="D156" s="664" t="s">
        <v>777</v>
      </c>
      <c r="E156" s="625">
        <f t="shared" si="7"/>
        <v>1500</v>
      </c>
      <c r="F156" s="637">
        <v>0</v>
      </c>
      <c r="G156" s="637">
        <v>1500</v>
      </c>
      <c r="H156" s="625">
        <f t="shared" si="8"/>
        <v>0</v>
      </c>
      <c r="I156" s="637">
        <v>0</v>
      </c>
      <c r="J156" s="637">
        <v>0</v>
      </c>
      <c r="K156" s="625">
        <f t="shared" si="9"/>
        <v>1500</v>
      </c>
      <c r="L156" s="637">
        <v>0</v>
      </c>
      <c r="M156" s="637">
        <v>1500</v>
      </c>
      <c r="N156" s="625">
        <f t="shared" si="10"/>
        <v>0</v>
      </c>
      <c r="O156" s="625">
        <f t="shared" si="11"/>
        <v>0</v>
      </c>
      <c r="P156" s="640">
        <f t="shared" si="12"/>
        <v>0</v>
      </c>
    </row>
    <row r="157" spans="1:16">
      <c r="A157" s="113"/>
      <c r="B157" s="142"/>
      <c r="C157" s="651">
        <v>32</v>
      </c>
      <c r="D157" s="664" t="s">
        <v>195</v>
      </c>
      <c r="E157" s="625">
        <f t="shared" si="7"/>
        <v>3000</v>
      </c>
      <c r="F157" s="637">
        <v>0</v>
      </c>
      <c r="G157" s="637">
        <v>3000</v>
      </c>
      <c r="H157" s="625">
        <f t="shared" si="8"/>
        <v>0</v>
      </c>
      <c r="I157" s="637">
        <v>0</v>
      </c>
      <c r="J157" s="637">
        <v>0</v>
      </c>
      <c r="K157" s="625">
        <f t="shared" si="9"/>
        <v>3000</v>
      </c>
      <c r="L157" s="637">
        <v>0</v>
      </c>
      <c r="M157" s="637">
        <v>3000</v>
      </c>
      <c r="N157" s="625">
        <f t="shared" si="10"/>
        <v>0</v>
      </c>
      <c r="O157" s="625">
        <f t="shared" si="11"/>
        <v>0</v>
      </c>
      <c r="P157" s="640">
        <f t="shared" si="12"/>
        <v>0</v>
      </c>
    </row>
    <row r="158" spans="1:16">
      <c r="A158" s="113"/>
      <c r="B158" s="142"/>
      <c r="C158" s="651">
        <v>33</v>
      </c>
      <c r="D158" s="664" t="s">
        <v>778</v>
      </c>
      <c r="E158" s="625">
        <f t="shared" si="7"/>
        <v>1500</v>
      </c>
      <c r="F158" s="637">
        <v>0</v>
      </c>
      <c r="G158" s="637">
        <v>1500</v>
      </c>
      <c r="H158" s="625">
        <f t="shared" si="8"/>
        <v>0</v>
      </c>
      <c r="I158" s="637">
        <v>0</v>
      </c>
      <c r="J158" s="637">
        <v>0</v>
      </c>
      <c r="K158" s="625">
        <f t="shared" si="9"/>
        <v>1500</v>
      </c>
      <c r="L158" s="637">
        <v>0</v>
      </c>
      <c r="M158" s="637">
        <v>1500</v>
      </c>
      <c r="N158" s="625">
        <f t="shared" si="10"/>
        <v>0</v>
      </c>
      <c r="O158" s="625">
        <f t="shared" si="11"/>
        <v>0</v>
      </c>
      <c r="P158" s="640">
        <f t="shared" si="12"/>
        <v>0</v>
      </c>
    </row>
    <row r="159" spans="1:16">
      <c r="A159" s="113"/>
      <c r="B159" s="142"/>
      <c r="C159" s="651">
        <v>34</v>
      </c>
      <c r="D159" s="664" t="s">
        <v>329</v>
      </c>
      <c r="E159" s="625">
        <f t="shared" si="7"/>
        <v>1500</v>
      </c>
      <c r="F159" s="637">
        <v>0</v>
      </c>
      <c r="G159" s="637">
        <v>1500</v>
      </c>
      <c r="H159" s="625">
        <f t="shared" si="8"/>
        <v>0</v>
      </c>
      <c r="I159" s="637">
        <v>0</v>
      </c>
      <c r="J159" s="637">
        <v>0</v>
      </c>
      <c r="K159" s="625">
        <f t="shared" si="9"/>
        <v>1500</v>
      </c>
      <c r="L159" s="637">
        <v>0</v>
      </c>
      <c r="M159" s="637">
        <v>1500</v>
      </c>
      <c r="N159" s="625">
        <f t="shared" si="10"/>
        <v>0</v>
      </c>
      <c r="O159" s="625">
        <f t="shared" si="11"/>
        <v>0</v>
      </c>
      <c r="P159" s="640">
        <f t="shared" si="12"/>
        <v>0</v>
      </c>
    </row>
    <row r="160" spans="1:16">
      <c r="A160" s="113"/>
      <c r="B160" s="142"/>
      <c r="C160" s="651">
        <v>35</v>
      </c>
      <c r="D160" s="664" t="s">
        <v>48</v>
      </c>
      <c r="E160" s="625">
        <f t="shared" si="7"/>
        <v>1500</v>
      </c>
      <c r="F160" s="637">
        <v>0</v>
      </c>
      <c r="G160" s="637">
        <v>1500</v>
      </c>
      <c r="H160" s="625">
        <f t="shared" si="8"/>
        <v>0</v>
      </c>
      <c r="I160" s="637">
        <v>0</v>
      </c>
      <c r="J160" s="637">
        <v>0</v>
      </c>
      <c r="K160" s="625">
        <f t="shared" si="9"/>
        <v>1500</v>
      </c>
      <c r="L160" s="637">
        <v>0</v>
      </c>
      <c r="M160" s="637">
        <v>1500</v>
      </c>
      <c r="N160" s="625">
        <f t="shared" si="10"/>
        <v>0</v>
      </c>
      <c r="O160" s="625">
        <f t="shared" si="11"/>
        <v>0</v>
      </c>
      <c r="P160" s="640">
        <f t="shared" si="12"/>
        <v>0</v>
      </c>
    </row>
    <row r="161" spans="1:16">
      <c r="A161" s="113"/>
      <c r="B161" s="142"/>
      <c r="C161" s="651">
        <v>36</v>
      </c>
      <c r="D161" s="664" t="s">
        <v>47</v>
      </c>
      <c r="E161" s="625">
        <f t="shared" si="7"/>
        <v>1500</v>
      </c>
      <c r="F161" s="637">
        <v>0</v>
      </c>
      <c r="G161" s="637">
        <v>1500</v>
      </c>
      <c r="H161" s="625">
        <f t="shared" si="8"/>
        <v>0</v>
      </c>
      <c r="I161" s="637">
        <v>0</v>
      </c>
      <c r="J161" s="637">
        <v>0</v>
      </c>
      <c r="K161" s="625">
        <f t="shared" si="9"/>
        <v>1500</v>
      </c>
      <c r="L161" s="637">
        <v>0</v>
      </c>
      <c r="M161" s="637">
        <v>1500</v>
      </c>
      <c r="N161" s="625">
        <f t="shared" si="10"/>
        <v>0</v>
      </c>
      <c r="O161" s="625">
        <f t="shared" si="11"/>
        <v>0</v>
      </c>
      <c r="P161" s="640">
        <f t="shared" si="12"/>
        <v>0</v>
      </c>
    </row>
    <row r="162" spans="1:16">
      <c r="A162" s="113"/>
      <c r="B162" s="142"/>
      <c r="C162" s="651">
        <v>37</v>
      </c>
      <c r="D162" s="664" t="s">
        <v>779</v>
      </c>
      <c r="E162" s="625">
        <f t="shared" si="7"/>
        <v>1500</v>
      </c>
      <c r="F162" s="637">
        <v>0</v>
      </c>
      <c r="G162" s="637">
        <v>1500</v>
      </c>
      <c r="H162" s="625">
        <f t="shared" si="8"/>
        <v>0</v>
      </c>
      <c r="I162" s="637">
        <v>0</v>
      </c>
      <c r="J162" s="637">
        <v>0</v>
      </c>
      <c r="K162" s="625">
        <f t="shared" si="9"/>
        <v>1500</v>
      </c>
      <c r="L162" s="637">
        <v>0</v>
      </c>
      <c r="M162" s="637">
        <v>1500</v>
      </c>
      <c r="N162" s="625">
        <f t="shared" si="10"/>
        <v>0</v>
      </c>
      <c r="O162" s="625">
        <f t="shared" si="11"/>
        <v>0</v>
      </c>
      <c r="P162" s="640">
        <f t="shared" si="12"/>
        <v>0</v>
      </c>
    </row>
    <row r="163" spans="1:16">
      <c r="A163" s="113"/>
      <c r="B163" s="142"/>
      <c r="C163" s="651">
        <v>38</v>
      </c>
      <c r="D163" s="664" t="s">
        <v>159</v>
      </c>
      <c r="E163" s="625">
        <f t="shared" si="7"/>
        <v>1500</v>
      </c>
      <c r="F163" s="637">
        <v>0</v>
      </c>
      <c r="G163" s="637">
        <v>1500</v>
      </c>
      <c r="H163" s="625">
        <f t="shared" si="8"/>
        <v>0</v>
      </c>
      <c r="I163" s="637">
        <v>0</v>
      </c>
      <c r="J163" s="637">
        <v>0</v>
      </c>
      <c r="K163" s="625">
        <f t="shared" si="9"/>
        <v>1500</v>
      </c>
      <c r="L163" s="637">
        <v>0</v>
      </c>
      <c r="M163" s="637">
        <v>1500</v>
      </c>
      <c r="N163" s="625">
        <f t="shared" si="10"/>
        <v>0</v>
      </c>
      <c r="O163" s="625">
        <f t="shared" si="11"/>
        <v>0</v>
      </c>
      <c r="P163" s="640">
        <f t="shared" si="12"/>
        <v>0</v>
      </c>
    </row>
    <row r="164" spans="1:16">
      <c r="A164" s="113"/>
      <c r="B164" s="142"/>
      <c r="C164" s="651">
        <v>39</v>
      </c>
      <c r="D164" s="664" t="s">
        <v>197</v>
      </c>
      <c r="E164" s="625">
        <f t="shared" si="7"/>
        <v>50</v>
      </c>
      <c r="F164" s="637">
        <v>0</v>
      </c>
      <c r="G164" s="637">
        <v>50</v>
      </c>
      <c r="H164" s="625">
        <f t="shared" si="8"/>
        <v>0</v>
      </c>
      <c r="I164" s="637">
        <v>0</v>
      </c>
      <c r="J164" s="637">
        <v>0</v>
      </c>
      <c r="K164" s="625">
        <f t="shared" si="9"/>
        <v>50</v>
      </c>
      <c r="L164" s="637">
        <v>0</v>
      </c>
      <c r="M164" s="637">
        <v>50</v>
      </c>
      <c r="N164" s="625">
        <f t="shared" ref="N164:N178" si="13">E164-H164-K164</f>
        <v>0</v>
      </c>
      <c r="O164" s="625">
        <f t="shared" ref="O164:O178" si="14">F164-I164-L164</f>
        <v>0</v>
      </c>
      <c r="P164" s="640">
        <f t="shared" ref="P164:P178" si="15">G164-J164-M164</f>
        <v>0</v>
      </c>
    </row>
    <row r="165" spans="1:16">
      <c r="A165" s="113"/>
      <c r="B165" s="142"/>
      <c r="C165" s="651">
        <v>40</v>
      </c>
      <c r="D165" s="664" t="s">
        <v>122</v>
      </c>
      <c r="E165" s="625">
        <f t="shared" ref="E165:E178" si="16">F165+G165</f>
        <v>50</v>
      </c>
      <c r="F165" s="637">
        <v>0</v>
      </c>
      <c r="G165" s="637">
        <v>50</v>
      </c>
      <c r="H165" s="625">
        <f t="shared" ref="H165:H178" si="17">I165+J165</f>
        <v>0</v>
      </c>
      <c r="I165" s="637">
        <v>0</v>
      </c>
      <c r="J165" s="637">
        <v>0</v>
      </c>
      <c r="K165" s="625">
        <f t="shared" ref="K165:K178" si="18">L165+M165</f>
        <v>50</v>
      </c>
      <c r="L165" s="637">
        <v>0</v>
      </c>
      <c r="M165" s="637">
        <v>50</v>
      </c>
      <c r="N165" s="625">
        <f t="shared" si="13"/>
        <v>0</v>
      </c>
      <c r="O165" s="625">
        <f t="shared" si="14"/>
        <v>0</v>
      </c>
      <c r="P165" s="640">
        <f t="shared" si="15"/>
        <v>0</v>
      </c>
    </row>
    <row r="166" spans="1:16">
      <c r="A166" s="113"/>
      <c r="B166" s="142"/>
      <c r="C166" s="651">
        <v>41</v>
      </c>
      <c r="D166" s="664" t="s">
        <v>158</v>
      </c>
      <c r="E166" s="625">
        <f t="shared" si="16"/>
        <v>50</v>
      </c>
      <c r="F166" s="637">
        <v>0</v>
      </c>
      <c r="G166" s="637">
        <v>50</v>
      </c>
      <c r="H166" s="625">
        <f t="shared" si="17"/>
        <v>0</v>
      </c>
      <c r="I166" s="637">
        <v>0</v>
      </c>
      <c r="J166" s="637">
        <v>0</v>
      </c>
      <c r="K166" s="625">
        <f t="shared" si="18"/>
        <v>50</v>
      </c>
      <c r="L166" s="637">
        <v>0</v>
      </c>
      <c r="M166" s="637">
        <v>50</v>
      </c>
      <c r="N166" s="625">
        <f t="shared" si="13"/>
        <v>0</v>
      </c>
      <c r="O166" s="625">
        <f t="shared" si="14"/>
        <v>0</v>
      </c>
      <c r="P166" s="640">
        <f t="shared" si="15"/>
        <v>0</v>
      </c>
    </row>
    <row r="167" spans="1:16">
      <c r="A167" s="113"/>
      <c r="B167" s="142"/>
      <c r="C167" s="651">
        <v>42</v>
      </c>
      <c r="D167" s="664" t="s">
        <v>748</v>
      </c>
      <c r="E167" s="625">
        <f t="shared" si="16"/>
        <v>400</v>
      </c>
      <c r="F167" s="637">
        <v>0</v>
      </c>
      <c r="G167" s="637">
        <v>400</v>
      </c>
      <c r="H167" s="625">
        <f t="shared" si="17"/>
        <v>0</v>
      </c>
      <c r="I167" s="637">
        <v>0</v>
      </c>
      <c r="J167" s="637">
        <v>0</v>
      </c>
      <c r="K167" s="625">
        <f t="shared" si="18"/>
        <v>400</v>
      </c>
      <c r="L167" s="637">
        <v>0</v>
      </c>
      <c r="M167" s="637">
        <v>400</v>
      </c>
      <c r="N167" s="625">
        <f t="shared" si="13"/>
        <v>0</v>
      </c>
      <c r="O167" s="625">
        <f t="shared" si="14"/>
        <v>0</v>
      </c>
      <c r="P167" s="640">
        <f t="shared" si="15"/>
        <v>0</v>
      </c>
    </row>
    <row r="168" spans="1:16">
      <c r="A168" s="113"/>
      <c r="B168" s="142"/>
      <c r="C168" s="651">
        <v>43</v>
      </c>
      <c r="D168" s="664" t="s">
        <v>780</v>
      </c>
      <c r="E168" s="625">
        <f t="shared" si="16"/>
        <v>400</v>
      </c>
      <c r="F168" s="637">
        <v>0</v>
      </c>
      <c r="G168" s="637">
        <v>400</v>
      </c>
      <c r="H168" s="625">
        <f t="shared" si="17"/>
        <v>0</v>
      </c>
      <c r="I168" s="637">
        <v>0</v>
      </c>
      <c r="J168" s="637">
        <v>0</v>
      </c>
      <c r="K168" s="625">
        <f t="shared" si="18"/>
        <v>400</v>
      </c>
      <c r="L168" s="637">
        <v>0</v>
      </c>
      <c r="M168" s="637">
        <v>400</v>
      </c>
      <c r="N168" s="625">
        <f t="shared" si="13"/>
        <v>0</v>
      </c>
      <c r="O168" s="625">
        <f t="shared" si="14"/>
        <v>0</v>
      </c>
      <c r="P168" s="640">
        <f t="shared" si="15"/>
        <v>0</v>
      </c>
    </row>
    <row r="169" spans="1:16">
      <c r="A169" s="113"/>
      <c r="B169" s="142"/>
      <c r="C169" s="651">
        <v>44</v>
      </c>
      <c r="D169" s="664" t="s">
        <v>471</v>
      </c>
      <c r="E169" s="625">
        <f t="shared" si="16"/>
        <v>400</v>
      </c>
      <c r="F169" s="637">
        <v>0</v>
      </c>
      <c r="G169" s="637">
        <v>400</v>
      </c>
      <c r="H169" s="625">
        <f t="shared" si="17"/>
        <v>0</v>
      </c>
      <c r="I169" s="637">
        <v>0</v>
      </c>
      <c r="J169" s="637">
        <v>0</v>
      </c>
      <c r="K169" s="625">
        <f t="shared" si="18"/>
        <v>400</v>
      </c>
      <c r="L169" s="637">
        <v>0</v>
      </c>
      <c r="M169" s="637">
        <v>400</v>
      </c>
      <c r="N169" s="625">
        <f t="shared" si="13"/>
        <v>0</v>
      </c>
      <c r="O169" s="625">
        <f t="shared" si="14"/>
        <v>0</v>
      </c>
      <c r="P169" s="640">
        <f t="shared" si="15"/>
        <v>0</v>
      </c>
    </row>
    <row r="170" spans="1:16">
      <c r="A170" s="113"/>
      <c r="B170" s="142"/>
      <c r="C170" s="651">
        <v>45</v>
      </c>
      <c r="D170" s="664" t="s">
        <v>181</v>
      </c>
      <c r="E170" s="625">
        <f t="shared" si="16"/>
        <v>400</v>
      </c>
      <c r="F170" s="637">
        <v>0</v>
      </c>
      <c r="G170" s="637">
        <v>400</v>
      </c>
      <c r="H170" s="625">
        <f t="shared" si="17"/>
        <v>0</v>
      </c>
      <c r="I170" s="637">
        <v>0</v>
      </c>
      <c r="J170" s="637">
        <v>0</v>
      </c>
      <c r="K170" s="625">
        <f t="shared" si="18"/>
        <v>400</v>
      </c>
      <c r="L170" s="637">
        <v>0</v>
      </c>
      <c r="M170" s="637">
        <v>400</v>
      </c>
      <c r="N170" s="625">
        <f t="shared" si="13"/>
        <v>0</v>
      </c>
      <c r="O170" s="625">
        <f t="shared" si="14"/>
        <v>0</v>
      </c>
      <c r="P170" s="640">
        <f t="shared" si="15"/>
        <v>0</v>
      </c>
    </row>
    <row r="171" spans="1:16">
      <c r="A171" s="113"/>
      <c r="B171" s="142"/>
      <c r="C171" s="651">
        <v>46</v>
      </c>
      <c r="D171" s="664" t="s">
        <v>781</v>
      </c>
      <c r="E171" s="625">
        <f t="shared" si="16"/>
        <v>400</v>
      </c>
      <c r="F171" s="637">
        <v>0</v>
      </c>
      <c r="G171" s="637">
        <v>400</v>
      </c>
      <c r="H171" s="625">
        <f t="shared" si="17"/>
        <v>0</v>
      </c>
      <c r="I171" s="637">
        <v>0</v>
      </c>
      <c r="J171" s="637">
        <v>0</v>
      </c>
      <c r="K171" s="625">
        <f t="shared" si="18"/>
        <v>400</v>
      </c>
      <c r="L171" s="637">
        <v>0</v>
      </c>
      <c r="M171" s="637">
        <v>400</v>
      </c>
      <c r="N171" s="625">
        <f t="shared" si="13"/>
        <v>0</v>
      </c>
      <c r="O171" s="625">
        <f t="shared" si="14"/>
        <v>0</v>
      </c>
      <c r="P171" s="640">
        <f t="shared" si="15"/>
        <v>0</v>
      </c>
    </row>
    <row r="172" spans="1:16">
      <c r="A172" s="113"/>
      <c r="B172" s="142"/>
      <c r="C172" s="651">
        <v>47</v>
      </c>
      <c r="D172" s="664" t="s">
        <v>198</v>
      </c>
      <c r="E172" s="625">
        <f t="shared" si="16"/>
        <v>400</v>
      </c>
      <c r="F172" s="637">
        <v>0</v>
      </c>
      <c r="G172" s="637">
        <v>400</v>
      </c>
      <c r="H172" s="625">
        <f t="shared" si="17"/>
        <v>0</v>
      </c>
      <c r="I172" s="637">
        <v>0</v>
      </c>
      <c r="J172" s="637">
        <v>0</v>
      </c>
      <c r="K172" s="625">
        <f t="shared" si="18"/>
        <v>400</v>
      </c>
      <c r="L172" s="637">
        <v>0</v>
      </c>
      <c r="M172" s="637">
        <v>400</v>
      </c>
      <c r="N172" s="625">
        <f t="shared" si="13"/>
        <v>0</v>
      </c>
      <c r="O172" s="625">
        <f t="shared" si="14"/>
        <v>0</v>
      </c>
      <c r="P172" s="640">
        <f t="shared" si="15"/>
        <v>0</v>
      </c>
    </row>
    <row r="173" spans="1:16">
      <c r="A173" s="113"/>
      <c r="B173" s="142"/>
      <c r="C173" s="651">
        <v>48</v>
      </c>
      <c r="D173" s="664" t="s">
        <v>782</v>
      </c>
      <c r="E173" s="625">
        <f t="shared" si="16"/>
        <v>400</v>
      </c>
      <c r="F173" s="637">
        <v>0</v>
      </c>
      <c r="G173" s="637">
        <v>400</v>
      </c>
      <c r="H173" s="625">
        <f t="shared" si="17"/>
        <v>0</v>
      </c>
      <c r="I173" s="637">
        <v>0</v>
      </c>
      <c r="J173" s="637">
        <v>0</v>
      </c>
      <c r="K173" s="625">
        <f t="shared" si="18"/>
        <v>400</v>
      </c>
      <c r="L173" s="637">
        <v>0</v>
      </c>
      <c r="M173" s="637">
        <v>400</v>
      </c>
      <c r="N173" s="625">
        <f t="shared" si="13"/>
        <v>0</v>
      </c>
      <c r="O173" s="625">
        <f t="shared" si="14"/>
        <v>0</v>
      </c>
      <c r="P173" s="640">
        <f t="shared" si="15"/>
        <v>0</v>
      </c>
    </row>
    <row r="174" spans="1:16">
      <c r="A174" s="113"/>
      <c r="B174" s="142"/>
      <c r="C174" s="651">
        <v>49</v>
      </c>
      <c r="D174" s="664" t="s">
        <v>783</v>
      </c>
      <c r="E174" s="625">
        <f t="shared" si="16"/>
        <v>400</v>
      </c>
      <c r="F174" s="637">
        <v>0</v>
      </c>
      <c r="G174" s="637">
        <v>400</v>
      </c>
      <c r="H174" s="625">
        <f t="shared" si="17"/>
        <v>0</v>
      </c>
      <c r="I174" s="637">
        <v>0</v>
      </c>
      <c r="J174" s="637">
        <v>0</v>
      </c>
      <c r="K174" s="625">
        <f t="shared" si="18"/>
        <v>400</v>
      </c>
      <c r="L174" s="637">
        <v>0</v>
      </c>
      <c r="M174" s="637">
        <v>400</v>
      </c>
      <c r="N174" s="625">
        <f t="shared" si="13"/>
        <v>0</v>
      </c>
      <c r="O174" s="625">
        <f t="shared" si="14"/>
        <v>0</v>
      </c>
      <c r="P174" s="640">
        <f t="shared" si="15"/>
        <v>0</v>
      </c>
    </row>
    <row r="175" spans="1:16">
      <c r="A175" s="113"/>
      <c r="B175" s="142"/>
      <c r="C175" s="651">
        <v>50</v>
      </c>
      <c r="D175" s="664" t="s">
        <v>315</v>
      </c>
      <c r="E175" s="625">
        <f t="shared" si="16"/>
        <v>400</v>
      </c>
      <c r="F175" s="637">
        <v>0</v>
      </c>
      <c r="G175" s="637">
        <v>400</v>
      </c>
      <c r="H175" s="625">
        <f t="shared" si="17"/>
        <v>0</v>
      </c>
      <c r="I175" s="637">
        <v>0</v>
      </c>
      <c r="J175" s="637">
        <v>0</v>
      </c>
      <c r="K175" s="625">
        <f t="shared" si="18"/>
        <v>400</v>
      </c>
      <c r="L175" s="637">
        <v>0</v>
      </c>
      <c r="M175" s="637">
        <v>400</v>
      </c>
      <c r="N175" s="625">
        <f t="shared" si="13"/>
        <v>0</v>
      </c>
      <c r="O175" s="625">
        <f t="shared" si="14"/>
        <v>0</v>
      </c>
      <c r="P175" s="640">
        <f t="shared" si="15"/>
        <v>0</v>
      </c>
    </row>
    <row r="176" spans="1:16">
      <c r="A176" s="113"/>
      <c r="B176" s="142"/>
      <c r="C176" s="651">
        <v>51</v>
      </c>
      <c r="D176" s="664" t="s">
        <v>298</v>
      </c>
      <c r="E176" s="625">
        <f t="shared" si="16"/>
        <v>400</v>
      </c>
      <c r="F176" s="637">
        <v>0</v>
      </c>
      <c r="G176" s="637">
        <v>400</v>
      </c>
      <c r="H176" s="625">
        <f t="shared" si="17"/>
        <v>0</v>
      </c>
      <c r="I176" s="637">
        <v>0</v>
      </c>
      <c r="J176" s="637">
        <v>0</v>
      </c>
      <c r="K176" s="625">
        <f t="shared" si="18"/>
        <v>400</v>
      </c>
      <c r="L176" s="637">
        <v>0</v>
      </c>
      <c r="M176" s="637">
        <v>400</v>
      </c>
      <c r="N176" s="625">
        <f t="shared" si="13"/>
        <v>0</v>
      </c>
      <c r="O176" s="625">
        <f t="shared" si="14"/>
        <v>0</v>
      </c>
      <c r="P176" s="640">
        <f t="shared" si="15"/>
        <v>0</v>
      </c>
    </row>
    <row r="177" spans="1:17" s="105" customFormat="1">
      <c r="A177" s="151"/>
      <c r="B177" s="142"/>
      <c r="C177" s="651"/>
      <c r="D177" s="670" t="s">
        <v>784</v>
      </c>
      <c r="E177" s="772">
        <f t="shared" si="16"/>
        <v>0</v>
      </c>
      <c r="F177" s="772">
        <v>0</v>
      </c>
      <c r="G177" s="772"/>
      <c r="H177" s="666">
        <f t="shared" si="17"/>
        <v>0</v>
      </c>
      <c r="I177" s="772"/>
      <c r="J177" s="772"/>
      <c r="K177" s="666">
        <f t="shared" si="18"/>
        <v>0</v>
      </c>
      <c r="L177" s="772"/>
      <c r="M177" s="772"/>
      <c r="N177" s="666">
        <f t="shared" si="13"/>
        <v>0</v>
      </c>
      <c r="O177" s="666">
        <f t="shared" si="14"/>
        <v>0</v>
      </c>
      <c r="P177" s="771">
        <f t="shared" si="15"/>
        <v>0</v>
      </c>
      <c r="Q177" s="140"/>
    </row>
    <row r="178" spans="1:17">
      <c r="A178" s="113"/>
      <c r="B178" s="142"/>
      <c r="C178" s="651">
        <v>1</v>
      </c>
      <c r="D178" s="664" t="s">
        <v>764</v>
      </c>
      <c r="E178" s="637">
        <f t="shared" si="16"/>
        <v>43129</v>
      </c>
      <c r="F178" s="637">
        <v>0</v>
      </c>
      <c r="G178" s="637">
        <v>43129</v>
      </c>
      <c r="H178" s="625">
        <f t="shared" si="17"/>
        <v>17380</v>
      </c>
      <c r="I178" s="637">
        <v>0</v>
      </c>
      <c r="J178" s="637">
        <v>17380</v>
      </c>
      <c r="K178" s="625">
        <f t="shared" si="18"/>
        <v>17240</v>
      </c>
      <c r="L178" s="637">
        <v>0</v>
      </c>
      <c r="M178" s="637">
        <v>17240</v>
      </c>
      <c r="N178" s="625">
        <f t="shared" si="13"/>
        <v>8509</v>
      </c>
      <c r="O178" s="625">
        <f t="shared" si="14"/>
        <v>0</v>
      </c>
      <c r="P178" s="640">
        <f t="shared" si="15"/>
        <v>8509</v>
      </c>
    </row>
    <row r="179" spans="1:17">
      <c r="A179" s="113"/>
      <c r="B179" s="142"/>
      <c r="C179" s="51"/>
      <c r="D179" s="300" t="s">
        <v>409</v>
      </c>
      <c r="E179" s="89">
        <f t="shared" ref="E179:P179" si="19">SUM(E85:E178)</f>
        <v>434048</v>
      </c>
      <c r="F179" s="89">
        <f t="shared" si="19"/>
        <v>53652</v>
      </c>
      <c r="G179" s="89">
        <f t="shared" si="19"/>
        <v>380396</v>
      </c>
      <c r="H179" s="89">
        <f t="shared" si="19"/>
        <v>116318.29999999999</v>
      </c>
      <c r="I179" s="89">
        <f t="shared" si="19"/>
        <v>16106</v>
      </c>
      <c r="J179" s="89">
        <f t="shared" si="19"/>
        <v>100212.29999999999</v>
      </c>
      <c r="K179" s="89">
        <f t="shared" si="19"/>
        <v>189230.30000000002</v>
      </c>
      <c r="L179" s="89">
        <f t="shared" si="19"/>
        <v>25345</v>
      </c>
      <c r="M179" s="89">
        <f t="shared" si="19"/>
        <v>163885.29999999999</v>
      </c>
      <c r="N179" s="89">
        <f t="shared" si="19"/>
        <v>126449.79999999999</v>
      </c>
      <c r="O179" s="89">
        <f t="shared" si="19"/>
        <v>10603</v>
      </c>
      <c r="P179" s="89">
        <f t="shared" si="19"/>
        <v>115846.79999999999</v>
      </c>
    </row>
    <row r="180" spans="1:17">
      <c r="A180" s="150">
        <v>4</v>
      </c>
      <c r="B180" s="149" t="s">
        <v>93</v>
      </c>
      <c r="C180" s="782">
        <f>A180</f>
        <v>4</v>
      </c>
      <c r="D180" s="121" t="s">
        <v>521</v>
      </c>
      <c r="E180" s="100"/>
      <c r="F180" s="34">
        <v>0</v>
      </c>
      <c r="G180" s="34">
        <v>0</v>
      </c>
      <c r="H180" s="34">
        <v>0</v>
      </c>
      <c r="I180" s="100">
        <v>0</v>
      </c>
      <c r="J180" s="100">
        <v>0</v>
      </c>
      <c r="K180" s="100">
        <v>0</v>
      </c>
      <c r="L180" s="100">
        <v>0</v>
      </c>
      <c r="M180" s="100">
        <v>0</v>
      </c>
      <c r="N180" s="100">
        <v>0</v>
      </c>
      <c r="O180" s="100">
        <v>0</v>
      </c>
      <c r="P180" s="301">
        <v>0</v>
      </c>
      <c r="Q180" s="137" t="s">
        <v>377</v>
      </c>
    </row>
    <row r="181" spans="1:17">
      <c r="A181" s="113"/>
      <c r="B181" s="133"/>
      <c r="C181" s="663">
        <v>1</v>
      </c>
      <c r="D181" s="664" t="s">
        <v>161</v>
      </c>
      <c r="E181" s="625">
        <v>35078</v>
      </c>
      <c r="F181" s="625">
        <v>1305</v>
      </c>
      <c r="G181" s="625">
        <v>33773</v>
      </c>
      <c r="H181" s="625">
        <v>8731.5</v>
      </c>
      <c r="I181" s="625">
        <v>335</v>
      </c>
      <c r="J181" s="625">
        <v>8396.5</v>
      </c>
      <c r="K181" s="625">
        <v>19496.8</v>
      </c>
      <c r="L181" s="625">
        <v>969.99999999999989</v>
      </c>
      <c r="M181" s="625">
        <v>18526.8</v>
      </c>
      <c r="N181" s="625">
        <v>6849.7</v>
      </c>
      <c r="O181" s="625">
        <v>0</v>
      </c>
      <c r="P181" s="640">
        <v>6849.7</v>
      </c>
      <c r="Q181" s="137" t="s">
        <v>333</v>
      </c>
    </row>
    <row r="182" spans="1:17">
      <c r="A182" s="113"/>
      <c r="B182" s="144"/>
      <c r="C182" s="663">
        <v>2</v>
      </c>
      <c r="D182" s="665" t="s">
        <v>162</v>
      </c>
      <c r="E182" s="625">
        <v>51422</v>
      </c>
      <c r="F182" s="625">
        <v>15601</v>
      </c>
      <c r="G182" s="625">
        <v>35821</v>
      </c>
      <c r="H182" s="625">
        <v>23552.999999999996</v>
      </c>
      <c r="I182" s="625">
        <v>15601</v>
      </c>
      <c r="J182" s="625">
        <v>7952</v>
      </c>
      <c r="K182" s="625">
        <v>13607.800000000001</v>
      </c>
      <c r="L182" s="625">
        <v>0</v>
      </c>
      <c r="M182" s="625">
        <v>13607.800000000001</v>
      </c>
      <c r="N182" s="625">
        <v>14261.199999999999</v>
      </c>
      <c r="O182" s="625">
        <v>0</v>
      </c>
      <c r="P182" s="640">
        <v>14261.199999999999</v>
      </c>
      <c r="Q182" s="137" t="s">
        <v>333</v>
      </c>
    </row>
    <row r="183" spans="1:17">
      <c r="A183" s="153"/>
      <c r="B183" s="142"/>
      <c r="C183" s="663">
        <v>3</v>
      </c>
      <c r="D183" s="665" t="s">
        <v>143</v>
      </c>
      <c r="E183" s="625">
        <v>25693</v>
      </c>
      <c r="F183" s="625">
        <v>8965</v>
      </c>
      <c r="G183" s="625">
        <v>16728</v>
      </c>
      <c r="H183" s="625">
        <v>11212.1</v>
      </c>
      <c r="I183" s="625">
        <v>7200</v>
      </c>
      <c r="J183" s="625">
        <v>4012.1000000000004</v>
      </c>
      <c r="K183" s="625">
        <v>8723.6999999999989</v>
      </c>
      <c r="L183" s="625">
        <v>1764.9999999999998</v>
      </c>
      <c r="M183" s="625">
        <v>6958.7000000000007</v>
      </c>
      <c r="N183" s="625">
        <v>5757.2000000000007</v>
      </c>
      <c r="O183" s="625">
        <v>0</v>
      </c>
      <c r="P183" s="640">
        <v>5757.2000000000007</v>
      </c>
      <c r="Q183" s="137" t="s">
        <v>333</v>
      </c>
    </row>
    <row r="184" spans="1:17">
      <c r="A184" s="113"/>
      <c r="B184" s="142"/>
      <c r="C184" s="663">
        <v>4</v>
      </c>
      <c r="D184" s="664" t="s">
        <v>163</v>
      </c>
      <c r="E184" s="625">
        <v>20253</v>
      </c>
      <c r="F184" s="625">
        <v>6231</v>
      </c>
      <c r="G184" s="625">
        <v>14022</v>
      </c>
      <c r="H184" s="625">
        <v>8183.4999999999991</v>
      </c>
      <c r="I184" s="625">
        <v>3031</v>
      </c>
      <c r="J184" s="625">
        <v>5152.5</v>
      </c>
      <c r="K184" s="625">
        <v>8634.2000000000007</v>
      </c>
      <c r="L184" s="625">
        <v>3200</v>
      </c>
      <c r="M184" s="625">
        <v>5434.2</v>
      </c>
      <c r="N184" s="625">
        <v>3435.3</v>
      </c>
      <c r="O184" s="625">
        <v>0</v>
      </c>
      <c r="P184" s="640">
        <v>3435.3</v>
      </c>
      <c r="Q184" s="137" t="s">
        <v>333</v>
      </c>
    </row>
    <row r="185" spans="1:17" ht="39">
      <c r="A185" s="113"/>
      <c r="B185" s="142"/>
      <c r="C185" s="663">
        <v>5</v>
      </c>
      <c r="D185" s="668" t="s">
        <v>164</v>
      </c>
      <c r="E185" s="625">
        <v>9207</v>
      </c>
      <c r="F185" s="625">
        <v>80</v>
      </c>
      <c r="G185" s="625">
        <v>9127.0000000000018</v>
      </c>
      <c r="H185" s="625">
        <v>3006.5</v>
      </c>
      <c r="I185" s="625">
        <v>11</v>
      </c>
      <c r="J185" s="625">
        <v>2995.5</v>
      </c>
      <c r="K185" s="625">
        <v>3093.8</v>
      </c>
      <c r="L185" s="625">
        <v>69</v>
      </c>
      <c r="M185" s="625">
        <v>3024.8</v>
      </c>
      <c r="N185" s="625">
        <v>3106.7</v>
      </c>
      <c r="O185" s="625">
        <v>0</v>
      </c>
      <c r="P185" s="640">
        <v>3106.7</v>
      </c>
      <c r="Q185" s="137" t="s">
        <v>333</v>
      </c>
    </row>
    <row r="186" spans="1:17">
      <c r="A186" s="113"/>
      <c r="B186" s="142"/>
      <c r="C186" s="663">
        <v>6</v>
      </c>
      <c r="D186" s="664" t="s">
        <v>165</v>
      </c>
      <c r="E186" s="625">
        <v>9438</v>
      </c>
      <c r="F186" s="625">
        <v>80</v>
      </c>
      <c r="G186" s="625">
        <v>9358</v>
      </c>
      <c r="H186" s="625">
        <v>3272</v>
      </c>
      <c r="I186" s="625">
        <v>80</v>
      </c>
      <c r="J186" s="625">
        <v>3192</v>
      </c>
      <c r="K186" s="625">
        <v>3162.8</v>
      </c>
      <c r="L186" s="625">
        <v>0</v>
      </c>
      <c r="M186" s="625">
        <v>3162.8</v>
      </c>
      <c r="N186" s="625">
        <v>3003.2</v>
      </c>
      <c r="O186" s="625">
        <v>0</v>
      </c>
      <c r="P186" s="640">
        <v>3003.2</v>
      </c>
      <c r="Q186" s="137" t="s">
        <v>333</v>
      </c>
    </row>
    <row r="187" spans="1:17">
      <c r="A187" s="113"/>
      <c r="B187" s="142"/>
      <c r="C187" s="663">
        <v>7</v>
      </c>
      <c r="D187" s="664" t="s">
        <v>166</v>
      </c>
      <c r="E187" s="625">
        <v>8591</v>
      </c>
      <c r="F187" s="625">
        <v>417</v>
      </c>
      <c r="G187" s="625">
        <v>8173.9999999999991</v>
      </c>
      <c r="H187" s="625">
        <v>3330.0000000000005</v>
      </c>
      <c r="I187" s="625">
        <v>195</v>
      </c>
      <c r="J187" s="625">
        <v>3135</v>
      </c>
      <c r="K187" s="625">
        <v>2736.3999999999996</v>
      </c>
      <c r="L187" s="625">
        <v>222.00000000000003</v>
      </c>
      <c r="M187" s="625">
        <v>2514.3999999999996</v>
      </c>
      <c r="N187" s="625">
        <v>2524.6</v>
      </c>
      <c r="O187" s="625">
        <v>0</v>
      </c>
      <c r="P187" s="640">
        <v>2524.6</v>
      </c>
      <c r="Q187" s="137" t="s">
        <v>333</v>
      </c>
    </row>
    <row r="188" spans="1:17">
      <c r="A188" s="113"/>
      <c r="B188" s="142"/>
      <c r="C188" s="663">
        <v>8</v>
      </c>
      <c r="D188" s="664" t="s">
        <v>410</v>
      </c>
      <c r="E188" s="625">
        <v>10260</v>
      </c>
      <c r="F188" s="625">
        <v>165</v>
      </c>
      <c r="G188" s="625">
        <v>10095</v>
      </c>
      <c r="H188" s="625">
        <v>3992.4999999999995</v>
      </c>
      <c r="I188" s="625">
        <v>165</v>
      </c>
      <c r="J188" s="625">
        <v>3827.5</v>
      </c>
      <c r="K188" s="625">
        <v>3623.2</v>
      </c>
      <c r="L188" s="625">
        <v>0</v>
      </c>
      <c r="M188" s="625">
        <v>3623.2</v>
      </c>
      <c r="N188" s="625">
        <v>2644.3</v>
      </c>
      <c r="O188" s="625">
        <v>0</v>
      </c>
      <c r="P188" s="640">
        <v>2644.3</v>
      </c>
      <c r="Q188" s="137" t="s">
        <v>333</v>
      </c>
    </row>
    <row r="189" spans="1:17">
      <c r="A189" s="113"/>
      <c r="B189" s="142"/>
      <c r="C189" s="663">
        <v>9</v>
      </c>
      <c r="D189" s="664" t="s">
        <v>167</v>
      </c>
      <c r="E189" s="625">
        <v>7556.9999999999991</v>
      </c>
      <c r="F189" s="625">
        <v>325</v>
      </c>
      <c r="G189" s="625">
        <v>7231.9999999999991</v>
      </c>
      <c r="H189" s="625">
        <v>2399.5</v>
      </c>
      <c r="I189" s="625">
        <v>0</v>
      </c>
      <c r="J189" s="625">
        <v>2399.5</v>
      </c>
      <c r="K189" s="625">
        <v>2783.8</v>
      </c>
      <c r="L189" s="625">
        <v>325</v>
      </c>
      <c r="M189" s="625">
        <v>2458.8000000000002</v>
      </c>
      <c r="N189" s="625">
        <v>2373.6999999999998</v>
      </c>
      <c r="O189" s="625">
        <v>0</v>
      </c>
      <c r="P189" s="640">
        <v>2373.6999999999998</v>
      </c>
      <c r="Q189" s="137" t="s">
        <v>333</v>
      </c>
    </row>
    <row r="190" spans="1:17">
      <c r="A190" s="113"/>
      <c r="B190" s="142"/>
      <c r="C190" s="663">
        <v>10</v>
      </c>
      <c r="D190" s="664" t="s">
        <v>168</v>
      </c>
      <c r="E190" s="625">
        <v>8924.9999999999982</v>
      </c>
      <c r="F190" s="625">
        <v>1027</v>
      </c>
      <c r="G190" s="625">
        <v>7897.9999999999991</v>
      </c>
      <c r="H190" s="625">
        <v>2925</v>
      </c>
      <c r="I190" s="625">
        <v>312</v>
      </c>
      <c r="J190" s="625">
        <v>2613</v>
      </c>
      <c r="K190" s="625">
        <v>3255.8</v>
      </c>
      <c r="L190" s="625">
        <v>540</v>
      </c>
      <c r="M190" s="625">
        <v>2715.8</v>
      </c>
      <c r="N190" s="625">
        <v>2744.2</v>
      </c>
      <c r="O190" s="625">
        <v>175</v>
      </c>
      <c r="P190" s="640">
        <v>2569.1999999999998</v>
      </c>
      <c r="Q190" s="137" t="s">
        <v>333</v>
      </c>
    </row>
    <row r="191" spans="1:17">
      <c r="A191" s="113"/>
      <c r="B191" s="142"/>
      <c r="C191" s="663">
        <v>11</v>
      </c>
      <c r="D191" s="664" t="s">
        <v>169</v>
      </c>
      <c r="E191" s="625">
        <v>12435</v>
      </c>
      <c r="F191" s="625">
        <v>1820</v>
      </c>
      <c r="G191" s="625">
        <v>10615</v>
      </c>
      <c r="H191" s="625">
        <v>3724.4999999999995</v>
      </c>
      <c r="I191" s="625">
        <v>140</v>
      </c>
      <c r="J191" s="625">
        <v>3584.5</v>
      </c>
      <c r="K191" s="625">
        <v>5473.8</v>
      </c>
      <c r="L191" s="625">
        <v>1680</v>
      </c>
      <c r="M191" s="625">
        <v>3793.8</v>
      </c>
      <c r="N191" s="625">
        <v>3236.7</v>
      </c>
      <c r="O191" s="625">
        <v>0</v>
      </c>
      <c r="P191" s="640">
        <v>3236.7</v>
      </c>
      <c r="Q191" s="137" t="s">
        <v>333</v>
      </c>
    </row>
    <row r="192" spans="1:17">
      <c r="A192" s="113"/>
      <c r="B192" s="142"/>
      <c r="C192" s="663">
        <v>12</v>
      </c>
      <c r="D192" s="664" t="s">
        <v>170</v>
      </c>
      <c r="E192" s="625">
        <v>6916</v>
      </c>
      <c r="F192" s="625">
        <v>100</v>
      </c>
      <c r="G192" s="625">
        <v>6816</v>
      </c>
      <c r="H192" s="625">
        <v>2397.2999999999997</v>
      </c>
      <c r="I192" s="625">
        <v>50</v>
      </c>
      <c r="J192" s="625">
        <v>2347.2999999999997</v>
      </c>
      <c r="K192" s="625">
        <v>2242</v>
      </c>
      <c r="L192" s="625">
        <v>50</v>
      </c>
      <c r="M192" s="625">
        <v>2192</v>
      </c>
      <c r="N192" s="625">
        <v>2276.6999999999998</v>
      </c>
      <c r="O192" s="625">
        <v>0</v>
      </c>
      <c r="P192" s="640">
        <v>2276.6999999999998</v>
      </c>
      <c r="Q192" s="137" t="s">
        <v>333</v>
      </c>
    </row>
    <row r="193" spans="1:17">
      <c r="A193" s="113"/>
      <c r="B193" s="142"/>
      <c r="C193" s="663">
        <v>13</v>
      </c>
      <c r="D193" s="664" t="s">
        <v>411</v>
      </c>
      <c r="E193" s="625">
        <v>12319</v>
      </c>
      <c r="F193" s="625">
        <v>2680</v>
      </c>
      <c r="G193" s="625">
        <v>9639</v>
      </c>
      <c r="H193" s="625">
        <v>3111</v>
      </c>
      <c r="I193" s="625">
        <v>680</v>
      </c>
      <c r="J193" s="625">
        <v>2431</v>
      </c>
      <c r="K193" s="625">
        <v>5766.5999999999995</v>
      </c>
      <c r="L193" s="625">
        <v>1000</v>
      </c>
      <c r="M193" s="625">
        <v>4766.5999999999995</v>
      </c>
      <c r="N193" s="625">
        <v>3441.4</v>
      </c>
      <c r="O193" s="625">
        <v>1000</v>
      </c>
      <c r="P193" s="640">
        <v>2441.4</v>
      </c>
      <c r="Q193" s="137" t="s">
        <v>333</v>
      </c>
    </row>
    <row r="194" spans="1:17">
      <c r="A194" s="150"/>
      <c r="B194" s="149"/>
      <c r="C194" s="785" t="s">
        <v>711</v>
      </c>
      <c r="D194" s="669" t="s">
        <v>710</v>
      </c>
      <c r="E194" s="666"/>
      <c r="F194" s="666"/>
      <c r="G194" s="666"/>
      <c r="H194" s="625"/>
      <c r="I194" s="625"/>
      <c r="J194" s="625"/>
      <c r="K194" s="625"/>
      <c r="L194" s="625"/>
      <c r="M194" s="625"/>
      <c r="N194" s="625"/>
      <c r="O194" s="625"/>
      <c r="P194" s="625"/>
    </row>
    <row r="195" spans="1:17">
      <c r="A195" s="113"/>
      <c r="B195" s="133"/>
      <c r="C195" s="663">
        <v>14</v>
      </c>
      <c r="D195" s="664" t="s">
        <v>147</v>
      </c>
      <c r="E195" s="625">
        <v>706</v>
      </c>
      <c r="F195" s="625">
        <v>0</v>
      </c>
      <c r="G195" s="625">
        <v>706</v>
      </c>
      <c r="H195" s="625">
        <v>0</v>
      </c>
      <c r="I195" s="625">
        <v>0</v>
      </c>
      <c r="J195" s="625">
        <v>0</v>
      </c>
      <c r="K195" s="625">
        <v>93</v>
      </c>
      <c r="L195" s="625">
        <v>0</v>
      </c>
      <c r="M195" s="625">
        <v>93</v>
      </c>
      <c r="N195" s="625">
        <v>613</v>
      </c>
      <c r="O195" s="625">
        <v>0</v>
      </c>
      <c r="P195" s="640">
        <v>613</v>
      </c>
      <c r="Q195" s="137" t="s">
        <v>335</v>
      </c>
    </row>
    <row r="196" spans="1:17">
      <c r="A196" s="113"/>
      <c r="B196" s="133"/>
      <c r="C196" s="663">
        <v>15</v>
      </c>
      <c r="D196" s="664" t="s">
        <v>148</v>
      </c>
      <c r="E196" s="625">
        <v>706</v>
      </c>
      <c r="F196" s="625">
        <v>0</v>
      </c>
      <c r="G196" s="625">
        <v>706</v>
      </c>
      <c r="H196" s="625">
        <v>0</v>
      </c>
      <c r="I196" s="625">
        <v>0</v>
      </c>
      <c r="J196" s="625">
        <v>0</v>
      </c>
      <c r="K196" s="625">
        <v>93</v>
      </c>
      <c r="L196" s="625">
        <v>0</v>
      </c>
      <c r="M196" s="625">
        <v>93</v>
      </c>
      <c r="N196" s="625">
        <v>613</v>
      </c>
      <c r="O196" s="625">
        <v>0</v>
      </c>
      <c r="P196" s="640">
        <v>613</v>
      </c>
      <c r="Q196" s="137" t="s">
        <v>335</v>
      </c>
    </row>
    <row r="197" spans="1:17">
      <c r="A197" s="113"/>
      <c r="B197" s="133"/>
      <c r="C197" s="663">
        <v>16</v>
      </c>
      <c r="D197" s="664" t="s">
        <v>150</v>
      </c>
      <c r="E197" s="625">
        <v>706</v>
      </c>
      <c r="F197" s="625">
        <v>0</v>
      </c>
      <c r="G197" s="625">
        <v>706</v>
      </c>
      <c r="H197" s="625">
        <v>0</v>
      </c>
      <c r="I197" s="625">
        <v>0</v>
      </c>
      <c r="J197" s="625">
        <v>0</v>
      </c>
      <c r="K197" s="625">
        <v>93</v>
      </c>
      <c r="L197" s="625">
        <v>0</v>
      </c>
      <c r="M197" s="625">
        <v>93</v>
      </c>
      <c r="N197" s="625">
        <v>613</v>
      </c>
      <c r="O197" s="625">
        <v>0</v>
      </c>
      <c r="P197" s="640">
        <v>613</v>
      </c>
      <c r="Q197" s="137" t="s">
        <v>335</v>
      </c>
    </row>
    <row r="198" spans="1:17">
      <c r="A198" s="113"/>
      <c r="B198" s="133"/>
      <c r="C198" s="663">
        <v>17</v>
      </c>
      <c r="D198" s="664" t="s">
        <v>149</v>
      </c>
      <c r="E198" s="625">
        <v>706</v>
      </c>
      <c r="F198" s="625">
        <v>0</v>
      </c>
      <c r="G198" s="625">
        <v>706</v>
      </c>
      <c r="H198" s="625">
        <v>0</v>
      </c>
      <c r="I198" s="625">
        <v>0</v>
      </c>
      <c r="J198" s="625">
        <v>0</v>
      </c>
      <c r="K198" s="625">
        <v>93</v>
      </c>
      <c r="L198" s="625">
        <v>0</v>
      </c>
      <c r="M198" s="625">
        <v>93</v>
      </c>
      <c r="N198" s="625">
        <v>114.99999999999999</v>
      </c>
      <c r="O198" s="625">
        <v>0</v>
      </c>
      <c r="P198" s="640">
        <v>114.99999999999999</v>
      </c>
      <c r="Q198" s="137" t="s">
        <v>335</v>
      </c>
    </row>
    <row r="199" spans="1:17">
      <c r="A199" s="113"/>
      <c r="B199" s="133"/>
      <c r="C199" s="663">
        <v>18</v>
      </c>
      <c r="D199" s="664" t="s">
        <v>152</v>
      </c>
      <c r="E199" s="625">
        <v>706</v>
      </c>
      <c r="F199" s="625">
        <v>0</v>
      </c>
      <c r="G199" s="625">
        <v>706</v>
      </c>
      <c r="H199" s="625">
        <v>0</v>
      </c>
      <c r="I199" s="625">
        <v>0</v>
      </c>
      <c r="J199" s="625">
        <v>0</v>
      </c>
      <c r="K199" s="625">
        <v>93</v>
      </c>
      <c r="L199" s="625">
        <v>0</v>
      </c>
      <c r="M199" s="625">
        <v>93</v>
      </c>
      <c r="N199" s="625">
        <v>613</v>
      </c>
      <c r="O199" s="625">
        <v>0</v>
      </c>
      <c r="P199" s="640">
        <v>613</v>
      </c>
      <c r="Q199" s="137" t="s">
        <v>335</v>
      </c>
    </row>
    <row r="200" spans="1:17">
      <c r="A200" s="113"/>
      <c r="B200" s="144"/>
      <c r="C200" s="663">
        <v>19</v>
      </c>
      <c r="D200" s="664" t="s">
        <v>153</v>
      </c>
      <c r="E200" s="625">
        <v>706</v>
      </c>
      <c r="F200" s="625">
        <v>0</v>
      </c>
      <c r="G200" s="625">
        <v>706</v>
      </c>
      <c r="H200" s="625">
        <v>0</v>
      </c>
      <c r="I200" s="625">
        <v>0</v>
      </c>
      <c r="J200" s="625">
        <v>0</v>
      </c>
      <c r="K200" s="625">
        <v>93</v>
      </c>
      <c r="L200" s="625">
        <v>0</v>
      </c>
      <c r="M200" s="625">
        <v>93</v>
      </c>
      <c r="N200" s="625">
        <v>613</v>
      </c>
      <c r="O200" s="625">
        <v>0</v>
      </c>
      <c r="P200" s="640">
        <v>613</v>
      </c>
      <c r="Q200" s="137" t="s">
        <v>335</v>
      </c>
    </row>
    <row r="201" spans="1:17">
      <c r="A201" s="153"/>
      <c r="B201" s="142"/>
      <c r="C201" s="663">
        <v>20</v>
      </c>
      <c r="D201" s="664" t="s">
        <v>176</v>
      </c>
      <c r="E201" s="625">
        <v>706</v>
      </c>
      <c r="F201" s="625">
        <v>0</v>
      </c>
      <c r="G201" s="625">
        <v>706</v>
      </c>
      <c r="H201" s="625">
        <v>0</v>
      </c>
      <c r="I201" s="625">
        <v>0</v>
      </c>
      <c r="J201" s="625">
        <v>0</v>
      </c>
      <c r="K201" s="625">
        <v>93</v>
      </c>
      <c r="L201" s="625">
        <v>0</v>
      </c>
      <c r="M201" s="625">
        <v>93</v>
      </c>
      <c r="N201" s="625">
        <v>613</v>
      </c>
      <c r="O201" s="625">
        <v>0</v>
      </c>
      <c r="P201" s="640">
        <v>613</v>
      </c>
      <c r="Q201" s="137" t="s">
        <v>335</v>
      </c>
    </row>
    <row r="202" spans="1:17">
      <c r="A202" s="113"/>
      <c r="B202" s="142"/>
      <c r="C202" s="663">
        <v>21</v>
      </c>
      <c r="D202" s="664" t="s">
        <v>178</v>
      </c>
      <c r="E202" s="625">
        <v>706</v>
      </c>
      <c r="F202" s="625">
        <v>0</v>
      </c>
      <c r="G202" s="625">
        <v>706</v>
      </c>
      <c r="H202" s="625">
        <v>0</v>
      </c>
      <c r="I202" s="625">
        <v>0</v>
      </c>
      <c r="J202" s="625">
        <v>0</v>
      </c>
      <c r="K202" s="625">
        <v>93</v>
      </c>
      <c r="L202" s="625">
        <v>0</v>
      </c>
      <c r="M202" s="625">
        <v>93</v>
      </c>
      <c r="N202" s="625">
        <v>114.99999999999999</v>
      </c>
      <c r="O202" s="625">
        <v>0</v>
      </c>
      <c r="P202" s="640">
        <v>114.99999999999999</v>
      </c>
      <c r="Q202" s="137" t="s">
        <v>335</v>
      </c>
    </row>
    <row r="203" spans="1:17">
      <c r="A203" s="113"/>
      <c r="B203" s="142"/>
      <c r="C203" s="663">
        <v>22</v>
      </c>
      <c r="D203" s="664" t="s">
        <v>157</v>
      </c>
      <c r="E203" s="625">
        <v>706</v>
      </c>
      <c r="F203" s="625">
        <v>0</v>
      </c>
      <c r="G203" s="625">
        <v>706</v>
      </c>
      <c r="H203" s="625">
        <v>0</v>
      </c>
      <c r="I203" s="625">
        <v>0</v>
      </c>
      <c r="J203" s="625">
        <v>0</v>
      </c>
      <c r="K203" s="625">
        <v>93</v>
      </c>
      <c r="L203" s="625">
        <v>0</v>
      </c>
      <c r="M203" s="625">
        <v>93</v>
      </c>
      <c r="N203" s="625">
        <v>613</v>
      </c>
      <c r="O203" s="625">
        <v>0</v>
      </c>
      <c r="P203" s="640">
        <v>613</v>
      </c>
      <c r="Q203" s="137" t="s">
        <v>335</v>
      </c>
    </row>
    <row r="204" spans="1:17">
      <c r="A204" s="113"/>
      <c r="B204" s="142"/>
      <c r="C204" s="663">
        <v>23</v>
      </c>
      <c r="D204" s="664" t="s">
        <v>193</v>
      </c>
      <c r="E204" s="625">
        <v>706</v>
      </c>
      <c r="F204" s="625">
        <v>0</v>
      </c>
      <c r="G204" s="625">
        <v>706</v>
      </c>
      <c r="H204" s="625">
        <v>0</v>
      </c>
      <c r="I204" s="625">
        <v>0</v>
      </c>
      <c r="J204" s="625">
        <v>0</v>
      </c>
      <c r="K204" s="625">
        <v>93</v>
      </c>
      <c r="L204" s="625">
        <v>0</v>
      </c>
      <c r="M204" s="625">
        <v>93</v>
      </c>
      <c r="N204" s="625">
        <v>613</v>
      </c>
      <c r="O204" s="625">
        <v>0</v>
      </c>
      <c r="P204" s="640">
        <v>613</v>
      </c>
      <c r="Q204" s="137" t="s">
        <v>335</v>
      </c>
    </row>
    <row r="205" spans="1:17">
      <c r="A205" s="113"/>
      <c r="B205" s="142"/>
      <c r="C205" s="663">
        <v>24</v>
      </c>
      <c r="D205" s="664" t="s">
        <v>195</v>
      </c>
      <c r="E205" s="625">
        <v>706</v>
      </c>
      <c r="F205" s="625">
        <v>0</v>
      </c>
      <c r="G205" s="625">
        <v>706</v>
      </c>
      <c r="H205" s="625">
        <v>0</v>
      </c>
      <c r="I205" s="625">
        <v>0</v>
      </c>
      <c r="J205" s="625">
        <v>0</v>
      </c>
      <c r="K205" s="625">
        <v>93</v>
      </c>
      <c r="L205" s="625">
        <v>0</v>
      </c>
      <c r="M205" s="625">
        <v>93</v>
      </c>
      <c r="N205" s="625">
        <v>151</v>
      </c>
      <c r="O205" s="625">
        <v>0</v>
      </c>
      <c r="P205" s="640">
        <v>151</v>
      </c>
      <c r="Q205" s="137" t="s">
        <v>334</v>
      </c>
    </row>
    <row r="206" spans="1:17">
      <c r="A206" s="113"/>
      <c r="B206" s="142"/>
      <c r="C206" s="663">
        <v>25</v>
      </c>
      <c r="D206" s="664" t="s">
        <v>207</v>
      </c>
      <c r="E206" s="625">
        <v>706</v>
      </c>
      <c r="F206" s="625">
        <v>0</v>
      </c>
      <c r="G206" s="625">
        <v>706</v>
      </c>
      <c r="H206" s="625">
        <v>0</v>
      </c>
      <c r="I206" s="625">
        <v>0</v>
      </c>
      <c r="J206" s="625">
        <v>0</v>
      </c>
      <c r="K206" s="625">
        <v>93</v>
      </c>
      <c r="L206" s="625">
        <v>0</v>
      </c>
      <c r="M206" s="625">
        <v>93</v>
      </c>
      <c r="N206" s="625">
        <v>114.99999999999999</v>
      </c>
      <c r="O206" s="625">
        <v>0</v>
      </c>
      <c r="P206" s="640">
        <v>114.99999999999999</v>
      </c>
      <c r="Q206" s="137" t="s">
        <v>334</v>
      </c>
    </row>
    <row r="207" spans="1:17">
      <c r="A207" s="113"/>
      <c r="B207" s="142"/>
      <c r="C207" s="663">
        <v>26</v>
      </c>
      <c r="D207" s="664" t="s">
        <v>58</v>
      </c>
      <c r="E207" s="625">
        <v>450</v>
      </c>
      <c r="F207" s="625">
        <v>0</v>
      </c>
      <c r="G207" s="625">
        <v>450</v>
      </c>
      <c r="H207" s="625">
        <v>0</v>
      </c>
      <c r="I207" s="625">
        <v>0</v>
      </c>
      <c r="J207" s="625">
        <v>0</v>
      </c>
      <c r="K207" s="625">
        <v>450</v>
      </c>
      <c r="L207" s="625">
        <v>0</v>
      </c>
      <c r="M207" s="625">
        <v>450</v>
      </c>
      <c r="N207" s="625">
        <v>0</v>
      </c>
      <c r="O207" s="625">
        <v>0</v>
      </c>
      <c r="P207" s="640">
        <v>0</v>
      </c>
      <c r="Q207" s="137" t="s">
        <v>334</v>
      </c>
    </row>
    <row r="208" spans="1:17">
      <c r="A208" s="113"/>
      <c r="B208" s="142"/>
      <c r="C208" s="785" t="s">
        <v>712</v>
      </c>
      <c r="D208" s="670" t="s">
        <v>713</v>
      </c>
      <c r="E208" s="625"/>
      <c r="F208" s="625"/>
      <c r="G208" s="625"/>
      <c r="H208" s="625"/>
      <c r="I208" s="625"/>
      <c r="J208" s="625"/>
      <c r="K208" s="625"/>
      <c r="L208" s="625"/>
      <c r="M208" s="625"/>
      <c r="N208" s="625"/>
      <c r="O208" s="625"/>
      <c r="P208" s="640"/>
      <c r="Q208" s="137" t="s">
        <v>331</v>
      </c>
    </row>
    <row r="209" spans="1:17">
      <c r="A209" s="113"/>
      <c r="B209" s="142"/>
      <c r="C209" s="663">
        <v>27</v>
      </c>
      <c r="D209" s="664" t="s">
        <v>729</v>
      </c>
      <c r="E209" s="625">
        <v>599</v>
      </c>
      <c r="F209" s="625">
        <v>450</v>
      </c>
      <c r="G209" s="625">
        <v>149</v>
      </c>
      <c r="H209" s="625">
        <v>0</v>
      </c>
      <c r="I209" s="625">
        <v>0</v>
      </c>
      <c r="J209" s="625">
        <v>0</v>
      </c>
      <c r="K209" s="625">
        <v>484</v>
      </c>
      <c r="L209" s="625">
        <v>450</v>
      </c>
      <c r="M209" s="625">
        <v>34</v>
      </c>
      <c r="N209" s="625">
        <v>613</v>
      </c>
      <c r="O209" s="625">
        <v>0</v>
      </c>
      <c r="P209" s="640">
        <v>613</v>
      </c>
      <c r="Q209" s="137" t="s">
        <v>331</v>
      </c>
    </row>
    <row r="210" spans="1:17">
      <c r="A210" s="113"/>
      <c r="B210" s="142"/>
      <c r="C210" s="663">
        <v>28</v>
      </c>
      <c r="D210" s="664" t="s">
        <v>730</v>
      </c>
      <c r="E210" s="625">
        <v>599</v>
      </c>
      <c r="F210" s="625">
        <v>450</v>
      </c>
      <c r="G210" s="625">
        <v>149</v>
      </c>
      <c r="H210" s="625">
        <v>0</v>
      </c>
      <c r="I210" s="625">
        <v>0</v>
      </c>
      <c r="J210" s="625">
        <v>0</v>
      </c>
      <c r="K210" s="625">
        <v>484</v>
      </c>
      <c r="L210" s="625">
        <v>450</v>
      </c>
      <c r="M210" s="625">
        <v>34</v>
      </c>
      <c r="N210" s="625">
        <v>114.99999999999999</v>
      </c>
      <c r="O210" s="625">
        <v>0</v>
      </c>
      <c r="P210" s="640">
        <v>114.99999999999999</v>
      </c>
      <c r="Q210" s="137" t="s">
        <v>331</v>
      </c>
    </row>
    <row r="211" spans="1:17">
      <c r="A211" s="113"/>
      <c r="B211" s="142"/>
      <c r="C211" s="663">
        <v>29</v>
      </c>
      <c r="D211" s="664" t="s">
        <v>731</v>
      </c>
      <c r="E211" s="625">
        <v>599</v>
      </c>
      <c r="F211" s="625">
        <v>450</v>
      </c>
      <c r="G211" s="625">
        <v>149</v>
      </c>
      <c r="H211" s="625">
        <v>0</v>
      </c>
      <c r="I211" s="625">
        <v>0</v>
      </c>
      <c r="J211" s="625">
        <v>0</v>
      </c>
      <c r="K211" s="625">
        <v>484</v>
      </c>
      <c r="L211" s="625">
        <v>450</v>
      </c>
      <c r="M211" s="625">
        <v>34</v>
      </c>
      <c r="N211" s="625">
        <v>613</v>
      </c>
      <c r="O211" s="625">
        <v>0</v>
      </c>
      <c r="P211" s="640">
        <v>613</v>
      </c>
      <c r="Q211" s="137" t="s">
        <v>332</v>
      </c>
    </row>
    <row r="212" spans="1:17">
      <c r="A212" s="113"/>
      <c r="B212" s="142"/>
      <c r="C212" s="663">
        <v>30</v>
      </c>
      <c r="D212" s="664" t="s">
        <v>732</v>
      </c>
      <c r="E212" s="625">
        <v>599</v>
      </c>
      <c r="F212" s="625">
        <v>450</v>
      </c>
      <c r="G212" s="625">
        <v>149</v>
      </c>
      <c r="H212" s="625">
        <v>0</v>
      </c>
      <c r="I212" s="625">
        <v>0</v>
      </c>
      <c r="J212" s="625">
        <v>0</v>
      </c>
      <c r="K212" s="625">
        <v>484</v>
      </c>
      <c r="L212" s="625">
        <v>450</v>
      </c>
      <c r="M212" s="625">
        <v>34</v>
      </c>
      <c r="N212" s="625"/>
      <c r="O212" s="625"/>
      <c r="P212" s="640"/>
    </row>
    <row r="213" spans="1:17">
      <c r="A213" s="113"/>
      <c r="B213" s="142"/>
      <c r="C213" s="663">
        <v>31</v>
      </c>
      <c r="D213" s="664" t="s">
        <v>733</v>
      </c>
      <c r="E213" s="625">
        <v>599</v>
      </c>
      <c r="F213" s="625">
        <v>450</v>
      </c>
      <c r="G213" s="625">
        <v>149</v>
      </c>
      <c r="H213" s="625">
        <v>0</v>
      </c>
      <c r="I213" s="625">
        <v>0</v>
      </c>
      <c r="J213" s="625">
        <v>0</v>
      </c>
      <c r="K213" s="625">
        <v>484</v>
      </c>
      <c r="L213" s="625">
        <v>450</v>
      </c>
      <c r="M213" s="625">
        <v>34</v>
      </c>
      <c r="N213" s="625"/>
      <c r="O213" s="625"/>
      <c r="P213" s="640"/>
    </row>
    <row r="214" spans="1:17">
      <c r="A214" s="113"/>
      <c r="B214" s="142"/>
      <c r="C214" s="767" t="s">
        <v>714</v>
      </c>
      <c r="D214" s="670" t="s">
        <v>715</v>
      </c>
      <c r="E214" s="625"/>
      <c r="F214" s="625"/>
      <c r="G214" s="625"/>
      <c r="H214" s="660"/>
      <c r="I214" s="625"/>
      <c r="J214" s="625"/>
      <c r="K214" s="625"/>
      <c r="L214" s="625"/>
      <c r="M214" s="625"/>
      <c r="N214" s="625"/>
      <c r="O214" s="625"/>
      <c r="P214" s="640"/>
    </row>
    <row r="215" spans="1:17">
      <c r="A215" s="113"/>
      <c r="B215" s="142"/>
      <c r="C215" s="663">
        <v>32</v>
      </c>
      <c r="D215" s="664" t="s">
        <v>184</v>
      </c>
      <c r="E215" s="625">
        <v>4822</v>
      </c>
      <c r="F215" s="625">
        <v>0</v>
      </c>
      <c r="G215" s="625">
        <v>4822</v>
      </c>
      <c r="H215" s="625">
        <v>0</v>
      </c>
      <c r="I215" s="625">
        <v>0</v>
      </c>
      <c r="J215" s="625">
        <v>0</v>
      </c>
      <c r="K215" s="625">
        <v>4621</v>
      </c>
      <c r="L215" s="625">
        <v>0</v>
      </c>
      <c r="M215" s="625">
        <v>4621</v>
      </c>
      <c r="N215" s="625"/>
      <c r="O215" s="625"/>
      <c r="P215" s="640"/>
    </row>
    <row r="216" spans="1:17">
      <c r="A216" s="113"/>
      <c r="B216" s="142"/>
      <c r="C216" s="767" t="s">
        <v>716</v>
      </c>
      <c r="D216" s="670" t="s">
        <v>717</v>
      </c>
      <c r="E216" s="625"/>
      <c r="F216" s="625"/>
      <c r="G216" s="625"/>
      <c r="H216" s="625"/>
      <c r="I216" s="625"/>
      <c r="J216" s="625"/>
      <c r="K216" s="625"/>
      <c r="L216" s="625"/>
      <c r="M216" s="625"/>
      <c r="N216" s="625"/>
      <c r="O216" s="625"/>
      <c r="P216" s="640"/>
    </row>
    <row r="217" spans="1:17">
      <c r="A217" s="113"/>
      <c r="B217" s="142"/>
      <c r="C217" s="767">
        <v>1</v>
      </c>
      <c r="D217" s="664" t="s">
        <v>734</v>
      </c>
      <c r="E217" s="625">
        <v>1000</v>
      </c>
      <c r="F217" s="625">
        <v>0</v>
      </c>
      <c r="G217" s="625">
        <v>1000</v>
      </c>
      <c r="H217" s="625">
        <v>0</v>
      </c>
      <c r="I217" s="625">
        <v>0</v>
      </c>
      <c r="J217" s="625">
        <v>0</v>
      </c>
      <c r="K217" s="625">
        <v>525</v>
      </c>
      <c r="L217" s="625">
        <v>0</v>
      </c>
      <c r="M217" s="625">
        <v>525</v>
      </c>
      <c r="N217" s="625"/>
      <c r="O217" s="625"/>
      <c r="P217" s="640"/>
    </row>
    <row r="218" spans="1:17">
      <c r="A218" s="113"/>
      <c r="B218" s="142"/>
      <c r="C218" s="767">
        <v>2</v>
      </c>
      <c r="D218" s="664" t="s">
        <v>735</v>
      </c>
      <c r="E218" s="625">
        <v>1000</v>
      </c>
      <c r="F218" s="625">
        <v>0</v>
      </c>
      <c r="G218" s="625">
        <v>1000</v>
      </c>
      <c r="H218" s="625">
        <v>0</v>
      </c>
      <c r="I218" s="625">
        <v>0</v>
      </c>
      <c r="J218" s="625">
        <v>0</v>
      </c>
      <c r="K218" s="625">
        <v>525</v>
      </c>
      <c r="L218" s="625">
        <v>0</v>
      </c>
      <c r="M218" s="625">
        <v>525</v>
      </c>
      <c r="N218" s="625"/>
      <c r="O218" s="625"/>
      <c r="P218" s="640"/>
    </row>
    <row r="219" spans="1:17">
      <c r="A219" s="113"/>
      <c r="B219" s="142"/>
      <c r="C219" s="767">
        <v>3</v>
      </c>
      <c r="D219" s="664" t="s">
        <v>736</v>
      </c>
      <c r="E219" s="625">
        <v>1000</v>
      </c>
      <c r="F219" s="625">
        <v>0</v>
      </c>
      <c r="G219" s="625">
        <v>1000</v>
      </c>
      <c r="H219" s="625">
        <v>0</v>
      </c>
      <c r="I219" s="625">
        <v>0</v>
      </c>
      <c r="J219" s="625">
        <v>0</v>
      </c>
      <c r="K219" s="625">
        <v>525</v>
      </c>
      <c r="L219" s="625">
        <v>0</v>
      </c>
      <c r="M219" s="625">
        <v>525</v>
      </c>
      <c r="N219" s="625"/>
      <c r="O219" s="625"/>
      <c r="P219" s="640"/>
    </row>
    <row r="220" spans="1:17">
      <c r="A220" s="113"/>
      <c r="B220" s="142"/>
      <c r="C220" s="767">
        <v>4</v>
      </c>
      <c r="D220" s="664" t="s">
        <v>737</v>
      </c>
      <c r="E220" s="625">
        <v>1000</v>
      </c>
      <c r="F220" s="625">
        <v>0</v>
      </c>
      <c r="G220" s="625">
        <v>1000</v>
      </c>
      <c r="H220" s="625">
        <v>0</v>
      </c>
      <c r="I220" s="625">
        <v>0</v>
      </c>
      <c r="J220" s="625">
        <v>0</v>
      </c>
      <c r="K220" s="625">
        <v>525</v>
      </c>
      <c r="L220" s="625">
        <v>0</v>
      </c>
      <c r="M220" s="625">
        <v>525</v>
      </c>
      <c r="N220" s="625"/>
      <c r="O220" s="625"/>
      <c r="P220" s="640"/>
    </row>
    <row r="221" spans="1:17">
      <c r="A221" s="113"/>
      <c r="B221" s="142"/>
      <c r="C221" s="767">
        <v>5</v>
      </c>
      <c r="D221" s="664" t="s">
        <v>738</v>
      </c>
      <c r="E221" s="625">
        <v>1000</v>
      </c>
      <c r="F221" s="625">
        <v>0</v>
      </c>
      <c r="G221" s="625">
        <v>1000</v>
      </c>
      <c r="H221" s="625">
        <v>0</v>
      </c>
      <c r="I221" s="625">
        <v>0</v>
      </c>
      <c r="J221" s="625">
        <v>0</v>
      </c>
      <c r="K221" s="625">
        <v>525</v>
      </c>
      <c r="L221" s="625">
        <v>0</v>
      </c>
      <c r="M221" s="625">
        <v>525</v>
      </c>
      <c r="N221" s="625"/>
      <c r="O221" s="625"/>
      <c r="P221" s="640"/>
    </row>
    <row r="222" spans="1:17">
      <c r="A222" s="113"/>
      <c r="B222" s="142"/>
      <c r="C222" s="767">
        <v>6</v>
      </c>
      <c r="D222" s="664" t="s">
        <v>739</v>
      </c>
      <c r="E222" s="625">
        <v>1000</v>
      </c>
      <c r="F222" s="625">
        <v>0</v>
      </c>
      <c r="G222" s="625">
        <v>1000</v>
      </c>
      <c r="H222" s="625">
        <v>0</v>
      </c>
      <c r="I222" s="625">
        <v>0</v>
      </c>
      <c r="J222" s="625">
        <v>0</v>
      </c>
      <c r="K222" s="625">
        <v>525</v>
      </c>
      <c r="L222" s="625">
        <v>0</v>
      </c>
      <c r="M222" s="625">
        <v>525</v>
      </c>
      <c r="N222" s="625"/>
      <c r="O222" s="625"/>
      <c r="P222" s="640"/>
    </row>
    <row r="223" spans="1:17">
      <c r="A223" s="113"/>
      <c r="B223" s="142"/>
      <c r="C223" s="767">
        <v>7</v>
      </c>
      <c r="D223" s="664" t="s">
        <v>740</v>
      </c>
      <c r="E223" s="625">
        <v>1000</v>
      </c>
      <c r="F223" s="625">
        <v>0</v>
      </c>
      <c r="G223" s="625">
        <v>1000</v>
      </c>
      <c r="H223" s="625">
        <v>0</v>
      </c>
      <c r="I223" s="625">
        <v>0</v>
      </c>
      <c r="J223" s="625">
        <v>0</v>
      </c>
      <c r="K223" s="625">
        <v>525</v>
      </c>
      <c r="L223" s="625">
        <v>0</v>
      </c>
      <c r="M223" s="625">
        <v>525</v>
      </c>
      <c r="N223" s="625"/>
      <c r="O223" s="625"/>
      <c r="P223" s="640"/>
    </row>
    <row r="224" spans="1:17">
      <c r="A224" s="113"/>
      <c r="B224" s="142"/>
      <c r="C224" s="767">
        <v>8</v>
      </c>
      <c r="D224" s="664" t="s">
        <v>741</v>
      </c>
      <c r="E224" s="625">
        <v>1000</v>
      </c>
      <c r="F224" s="625">
        <v>0</v>
      </c>
      <c r="G224" s="625">
        <v>1000</v>
      </c>
      <c r="H224" s="625">
        <v>0</v>
      </c>
      <c r="I224" s="625">
        <v>0</v>
      </c>
      <c r="J224" s="625">
        <v>0</v>
      </c>
      <c r="K224" s="625">
        <v>525</v>
      </c>
      <c r="L224" s="625">
        <v>0</v>
      </c>
      <c r="M224" s="625">
        <v>525</v>
      </c>
      <c r="N224" s="625"/>
      <c r="O224" s="625"/>
      <c r="P224" s="640"/>
    </row>
    <row r="225" spans="1:17">
      <c r="A225" s="113"/>
      <c r="B225" s="142"/>
      <c r="C225" s="767">
        <v>9</v>
      </c>
      <c r="D225" s="664" t="s">
        <v>742</v>
      </c>
      <c r="E225" s="625">
        <v>1000</v>
      </c>
      <c r="F225" s="625">
        <v>0</v>
      </c>
      <c r="G225" s="625">
        <v>1000</v>
      </c>
      <c r="H225" s="625">
        <v>0</v>
      </c>
      <c r="I225" s="625">
        <v>0</v>
      </c>
      <c r="J225" s="625">
        <v>0</v>
      </c>
      <c r="K225" s="625">
        <v>525</v>
      </c>
      <c r="L225" s="625">
        <v>0</v>
      </c>
      <c r="M225" s="625">
        <v>525</v>
      </c>
      <c r="N225" s="625"/>
      <c r="O225" s="625"/>
      <c r="P225" s="640"/>
    </row>
    <row r="226" spans="1:17">
      <c r="A226" s="113"/>
      <c r="B226" s="142"/>
      <c r="C226" s="767">
        <v>10</v>
      </c>
      <c r="D226" s="664" t="s">
        <v>743</v>
      </c>
      <c r="E226" s="625">
        <v>1000</v>
      </c>
      <c r="F226" s="625">
        <v>0</v>
      </c>
      <c r="G226" s="625">
        <v>1000</v>
      </c>
      <c r="H226" s="625">
        <v>0</v>
      </c>
      <c r="I226" s="625">
        <v>0</v>
      </c>
      <c r="J226" s="625">
        <v>0</v>
      </c>
      <c r="K226" s="625">
        <v>525</v>
      </c>
      <c r="L226" s="625">
        <v>0</v>
      </c>
      <c r="M226" s="625">
        <v>525</v>
      </c>
      <c r="N226" s="625"/>
      <c r="O226" s="625"/>
      <c r="P226" s="640"/>
    </row>
    <row r="227" spans="1:17">
      <c r="A227" s="113"/>
      <c r="B227" s="142"/>
      <c r="C227" s="767" t="s">
        <v>718</v>
      </c>
      <c r="D227" s="670" t="s">
        <v>719</v>
      </c>
      <c r="E227" s="625"/>
      <c r="F227" s="625"/>
      <c r="G227" s="625"/>
      <c r="H227" s="625"/>
      <c r="I227" s="625"/>
      <c r="J227" s="625"/>
      <c r="K227" s="625"/>
      <c r="L227" s="625"/>
      <c r="M227" s="625"/>
      <c r="N227" s="625"/>
      <c r="O227" s="625"/>
      <c r="P227" s="640"/>
    </row>
    <row r="228" spans="1:17">
      <c r="A228" s="113"/>
      <c r="B228" s="142"/>
      <c r="C228" s="767">
        <v>1</v>
      </c>
      <c r="D228" s="664" t="s">
        <v>744</v>
      </c>
      <c r="E228" s="625">
        <v>500</v>
      </c>
      <c r="F228" s="625">
        <v>0</v>
      </c>
      <c r="G228" s="625">
        <v>500</v>
      </c>
      <c r="H228" s="625">
        <v>0</v>
      </c>
      <c r="I228" s="625">
        <v>0</v>
      </c>
      <c r="J228" s="625">
        <v>0</v>
      </c>
      <c r="K228" s="625">
        <v>265</v>
      </c>
      <c r="L228" s="625">
        <v>0</v>
      </c>
      <c r="M228" s="625">
        <v>265</v>
      </c>
      <c r="N228" s="625"/>
      <c r="O228" s="625"/>
      <c r="P228" s="640"/>
    </row>
    <row r="229" spans="1:17">
      <c r="A229" s="113"/>
      <c r="B229" s="142"/>
      <c r="C229" s="767">
        <v>2</v>
      </c>
      <c r="D229" s="664" t="s">
        <v>745</v>
      </c>
      <c r="E229" s="625">
        <v>500</v>
      </c>
      <c r="F229" s="625">
        <v>0</v>
      </c>
      <c r="G229" s="625">
        <v>500</v>
      </c>
      <c r="H229" s="625">
        <v>0</v>
      </c>
      <c r="I229" s="625">
        <v>0</v>
      </c>
      <c r="J229" s="625">
        <v>0</v>
      </c>
      <c r="K229" s="625">
        <v>265</v>
      </c>
      <c r="L229" s="625">
        <v>0</v>
      </c>
      <c r="M229" s="625">
        <v>265</v>
      </c>
      <c r="N229" s="625"/>
      <c r="O229" s="625"/>
      <c r="P229" s="640"/>
    </row>
    <row r="230" spans="1:17">
      <c r="A230" s="113"/>
      <c r="B230" s="142"/>
      <c r="C230" s="767">
        <v>3</v>
      </c>
      <c r="D230" s="664" t="s">
        <v>746</v>
      </c>
      <c r="E230" s="625">
        <v>500</v>
      </c>
      <c r="F230" s="625">
        <v>0</v>
      </c>
      <c r="G230" s="625">
        <v>500</v>
      </c>
      <c r="H230" s="625">
        <v>0</v>
      </c>
      <c r="I230" s="625">
        <v>0</v>
      </c>
      <c r="J230" s="625">
        <v>0</v>
      </c>
      <c r="K230" s="625">
        <v>265</v>
      </c>
      <c r="L230" s="625">
        <v>0</v>
      </c>
      <c r="M230" s="625">
        <v>265</v>
      </c>
      <c r="N230" s="625"/>
      <c r="O230" s="625"/>
      <c r="P230" s="640"/>
    </row>
    <row r="231" spans="1:17">
      <c r="A231" s="113"/>
      <c r="B231" s="142"/>
      <c r="C231" s="767">
        <v>4</v>
      </c>
      <c r="D231" s="664" t="s">
        <v>747</v>
      </c>
      <c r="E231" s="625">
        <v>500</v>
      </c>
      <c r="F231" s="625">
        <v>0</v>
      </c>
      <c r="G231" s="625">
        <v>500</v>
      </c>
      <c r="H231" s="625">
        <v>0</v>
      </c>
      <c r="I231" s="625">
        <v>0</v>
      </c>
      <c r="J231" s="625">
        <v>0</v>
      </c>
      <c r="K231" s="625">
        <v>265</v>
      </c>
      <c r="L231" s="625">
        <v>0</v>
      </c>
      <c r="M231" s="625">
        <v>265</v>
      </c>
      <c r="N231" s="625"/>
      <c r="O231" s="625"/>
      <c r="P231" s="640"/>
    </row>
    <row r="232" spans="1:17" ht="23.25">
      <c r="A232" s="118"/>
      <c r="B232" s="134"/>
      <c r="C232" s="33">
        <v>32</v>
      </c>
      <c r="D232" s="122" t="s">
        <v>672</v>
      </c>
      <c r="E232" s="57">
        <f>SUM(E181:E231)</f>
        <v>246833</v>
      </c>
      <c r="F232" s="57">
        <f>SUM(F181:F227)</f>
        <v>41046</v>
      </c>
      <c r="G232" s="57">
        <f>SUM(G181:G227)</f>
        <v>203787</v>
      </c>
      <c r="H232" s="57">
        <f>SUM(H181:H227)</f>
        <v>79838.400000000009</v>
      </c>
      <c r="I232" s="57">
        <f>SUM(I181:I227)</f>
        <v>27800</v>
      </c>
      <c r="J232" s="57">
        <f t="shared" ref="J232:P232" si="20">SUM(J181:J215)</f>
        <v>52038.400000000001</v>
      </c>
      <c r="K232" s="57">
        <f t="shared" si="20"/>
        <v>91207.700000000012</v>
      </c>
      <c r="L232" s="57">
        <f t="shared" si="20"/>
        <v>12071</v>
      </c>
      <c r="M232" s="57">
        <f t="shared" si="20"/>
        <v>79136.700000000012</v>
      </c>
      <c r="N232" s="57">
        <f t="shared" si="20"/>
        <v>62395.899999999987</v>
      </c>
      <c r="O232" s="57">
        <f t="shared" si="20"/>
        <v>1175</v>
      </c>
      <c r="P232" s="57">
        <f t="shared" si="20"/>
        <v>61220.899999999987</v>
      </c>
    </row>
    <row r="233" spans="1:17">
      <c r="A233" s="150">
        <v>5</v>
      </c>
      <c r="B233" s="2" t="s">
        <v>86</v>
      </c>
      <c r="C233" s="11">
        <v>5</v>
      </c>
      <c r="D233" s="123" t="s">
        <v>432</v>
      </c>
      <c r="E233" s="193"/>
      <c r="F233" s="193"/>
      <c r="G233" s="193"/>
      <c r="H233" s="193"/>
      <c r="I233" s="193"/>
      <c r="J233" s="193"/>
      <c r="K233" s="193"/>
      <c r="L233" s="193"/>
      <c r="M233" s="193"/>
      <c r="N233" s="193"/>
      <c r="O233" s="193"/>
      <c r="P233" s="260"/>
      <c r="Q233" s="137" t="s">
        <v>377</v>
      </c>
    </row>
    <row r="234" spans="1:17">
      <c r="A234" s="113"/>
      <c r="B234" s="302"/>
      <c r="C234" s="623">
        <v>1</v>
      </c>
      <c r="D234" s="664" t="s">
        <v>234</v>
      </c>
      <c r="E234" s="625">
        <f>F234+G234</f>
        <v>121914</v>
      </c>
      <c r="F234" s="625">
        <v>100</v>
      </c>
      <c r="G234" s="625">
        <v>121814</v>
      </c>
      <c r="H234" s="625">
        <v>4220.5</v>
      </c>
      <c r="I234" s="625">
        <v>0</v>
      </c>
      <c r="J234" s="625">
        <v>4220.5</v>
      </c>
      <c r="K234" s="625">
        <v>55945.2</v>
      </c>
      <c r="L234" s="625">
        <v>100</v>
      </c>
      <c r="M234" s="625">
        <v>55845.2</v>
      </c>
      <c r="N234" s="625">
        <v>61748.3</v>
      </c>
      <c r="O234" s="688">
        <v>0</v>
      </c>
      <c r="P234" s="703">
        <v>61748.3</v>
      </c>
      <c r="Q234" s="137" t="s">
        <v>333</v>
      </c>
    </row>
    <row r="235" spans="1:17">
      <c r="A235" s="113"/>
      <c r="B235" s="302"/>
      <c r="C235" s="623">
        <v>2</v>
      </c>
      <c r="D235" s="665" t="s">
        <v>235</v>
      </c>
      <c r="E235" s="625">
        <f t="shared" ref="E235:E246" si="21">F235+G235</f>
        <v>19337</v>
      </c>
      <c r="F235" s="625">
        <v>330</v>
      </c>
      <c r="G235" s="625">
        <v>19007</v>
      </c>
      <c r="H235" s="625">
        <v>4796</v>
      </c>
      <c r="I235" s="625">
        <v>330</v>
      </c>
      <c r="J235" s="625">
        <v>4466</v>
      </c>
      <c r="K235" s="625">
        <v>10658.4</v>
      </c>
      <c r="L235" s="625">
        <v>0</v>
      </c>
      <c r="M235" s="625">
        <v>10658.4</v>
      </c>
      <c r="N235" s="625">
        <v>3882.6</v>
      </c>
      <c r="O235" s="688">
        <v>0</v>
      </c>
      <c r="P235" s="703">
        <v>3882.6</v>
      </c>
      <c r="Q235" s="137" t="s">
        <v>333</v>
      </c>
    </row>
    <row r="236" spans="1:17">
      <c r="A236" s="113"/>
      <c r="B236" s="144"/>
      <c r="C236" s="623">
        <v>3</v>
      </c>
      <c r="D236" s="664" t="s">
        <v>236</v>
      </c>
      <c r="E236" s="625">
        <f t="shared" si="21"/>
        <v>18205</v>
      </c>
      <c r="F236" s="625">
        <v>7655</v>
      </c>
      <c r="G236" s="625">
        <v>10550</v>
      </c>
      <c r="H236" s="625">
        <v>3905</v>
      </c>
      <c r="I236" s="625">
        <v>195</v>
      </c>
      <c r="J236" s="625">
        <v>3710</v>
      </c>
      <c r="K236" s="625">
        <v>10658.6</v>
      </c>
      <c r="L236" s="625">
        <v>4097</v>
      </c>
      <c r="M236" s="625">
        <v>3198.6</v>
      </c>
      <c r="N236" s="625">
        <v>3641.4</v>
      </c>
      <c r="O236" s="688">
        <v>0</v>
      </c>
      <c r="P236" s="703">
        <v>3641.4</v>
      </c>
      <c r="Q236" s="137" t="s">
        <v>333</v>
      </c>
    </row>
    <row r="237" spans="1:17">
      <c r="A237" s="113"/>
      <c r="B237" s="144"/>
      <c r="C237" s="623">
        <v>4</v>
      </c>
      <c r="D237" s="664" t="s">
        <v>237</v>
      </c>
      <c r="E237" s="625">
        <f t="shared" si="21"/>
        <v>27896</v>
      </c>
      <c r="F237" s="625">
        <v>2700</v>
      </c>
      <c r="G237" s="625">
        <v>25196</v>
      </c>
      <c r="H237" s="625">
        <v>8289</v>
      </c>
      <c r="I237" s="625">
        <v>800</v>
      </c>
      <c r="J237" s="625">
        <v>7489</v>
      </c>
      <c r="K237" s="625">
        <v>8902.2000000000007</v>
      </c>
      <c r="L237" s="625">
        <v>175</v>
      </c>
      <c r="M237" s="625">
        <v>7177.2</v>
      </c>
      <c r="N237" s="625">
        <v>10704.8</v>
      </c>
      <c r="O237" s="688">
        <v>175</v>
      </c>
      <c r="P237" s="703">
        <v>10529.8</v>
      </c>
      <c r="Q237" s="137" t="s">
        <v>333</v>
      </c>
    </row>
    <row r="238" spans="1:17">
      <c r="A238" s="113"/>
      <c r="B238" s="142"/>
      <c r="C238" s="623">
        <v>5</v>
      </c>
      <c r="D238" s="664" t="s">
        <v>238</v>
      </c>
      <c r="E238" s="625">
        <f t="shared" si="21"/>
        <v>15669</v>
      </c>
      <c r="F238" s="625">
        <v>2525</v>
      </c>
      <c r="G238" s="625">
        <v>13144</v>
      </c>
      <c r="H238" s="625">
        <v>5696.5</v>
      </c>
      <c r="I238" s="625">
        <v>1575</v>
      </c>
      <c r="J238" s="625">
        <v>4121.5</v>
      </c>
      <c r="K238" s="625">
        <v>4617</v>
      </c>
      <c r="L238" s="625">
        <v>775</v>
      </c>
      <c r="M238" s="625">
        <v>3842</v>
      </c>
      <c r="N238" s="625">
        <v>5355.5</v>
      </c>
      <c r="O238" s="688">
        <v>175</v>
      </c>
      <c r="P238" s="703">
        <v>5180.5</v>
      </c>
      <c r="Q238" s="137" t="s">
        <v>333</v>
      </c>
    </row>
    <row r="239" spans="1:17">
      <c r="A239" s="113"/>
      <c r="B239" s="142"/>
      <c r="C239" s="623">
        <v>6</v>
      </c>
      <c r="D239" s="664" t="s">
        <v>239</v>
      </c>
      <c r="E239" s="625">
        <f t="shared" si="21"/>
        <v>10820</v>
      </c>
      <c r="F239" s="625">
        <v>3425</v>
      </c>
      <c r="G239" s="625">
        <v>7395</v>
      </c>
      <c r="H239" s="625">
        <v>3404.5</v>
      </c>
      <c r="I239" s="625">
        <v>750</v>
      </c>
      <c r="J239" s="625">
        <v>2654.5</v>
      </c>
      <c r="K239" s="625">
        <v>4981.8</v>
      </c>
      <c r="L239" s="625">
        <v>2575</v>
      </c>
      <c r="M239" s="625">
        <v>2406.8000000000002</v>
      </c>
      <c r="N239" s="625">
        <v>2433.6999999999998</v>
      </c>
      <c r="O239" s="688">
        <v>100</v>
      </c>
      <c r="P239" s="703">
        <v>2333.6999999999998</v>
      </c>
      <c r="Q239" s="137" t="s">
        <v>333</v>
      </c>
    </row>
    <row r="240" spans="1:17">
      <c r="A240" s="113"/>
      <c r="B240" s="142"/>
      <c r="C240" s="623">
        <v>7</v>
      </c>
      <c r="D240" s="664" t="s">
        <v>240</v>
      </c>
      <c r="E240" s="625">
        <f t="shared" si="21"/>
        <v>19169</v>
      </c>
      <c r="F240" s="625">
        <v>3775</v>
      </c>
      <c r="G240" s="625">
        <v>15394</v>
      </c>
      <c r="H240" s="625">
        <v>5525</v>
      </c>
      <c r="I240" s="625">
        <v>375</v>
      </c>
      <c r="J240" s="625">
        <v>5150</v>
      </c>
      <c r="K240" s="625">
        <v>7867.8</v>
      </c>
      <c r="L240" s="625">
        <v>2775</v>
      </c>
      <c r="M240" s="625">
        <v>5092.8</v>
      </c>
      <c r="N240" s="625">
        <v>5776.2</v>
      </c>
      <c r="O240" s="688">
        <v>625</v>
      </c>
      <c r="P240" s="703">
        <v>5151.2</v>
      </c>
      <c r="Q240" s="137" t="s">
        <v>333</v>
      </c>
    </row>
    <row r="241" spans="1:17">
      <c r="A241" s="113"/>
      <c r="B241" s="142"/>
      <c r="C241" s="623">
        <v>8</v>
      </c>
      <c r="D241" s="664" t="s">
        <v>241</v>
      </c>
      <c r="E241" s="625">
        <f t="shared" si="21"/>
        <v>11836</v>
      </c>
      <c r="F241" s="625">
        <v>1470</v>
      </c>
      <c r="G241" s="625">
        <v>10366</v>
      </c>
      <c r="H241" s="625">
        <v>4027</v>
      </c>
      <c r="I241" s="625">
        <v>336</v>
      </c>
      <c r="J241" s="625">
        <v>3691</v>
      </c>
      <c r="K241" s="625">
        <v>3947</v>
      </c>
      <c r="L241" s="625">
        <v>967</v>
      </c>
      <c r="M241" s="625">
        <v>2980</v>
      </c>
      <c r="N241" s="625">
        <v>3862</v>
      </c>
      <c r="O241" s="688">
        <v>167</v>
      </c>
      <c r="P241" s="703">
        <v>3695</v>
      </c>
      <c r="Q241" s="137" t="s">
        <v>333</v>
      </c>
    </row>
    <row r="242" spans="1:17">
      <c r="A242" s="113"/>
      <c r="B242" s="144"/>
      <c r="C242" s="623">
        <v>9</v>
      </c>
      <c r="D242" s="664" t="s">
        <v>242</v>
      </c>
      <c r="E242" s="625">
        <f t="shared" si="21"/>
        <v>8311</v>
      </c>
      <c r="F242" s="625">
        <v>1060</v>
      </c>
      <c r="G242" s="625">
        <v>7251</v>
      </c>
      <c r="H242" s="625">
        <v>3190</v>
      </c>
      <c r="I242" s="625">
        <v>800</v>
      </c>
      <c r="J242" s="625">
        <v>2390</v>
      </c>
      <c r="K242" s="625">
        <v>2554.6</v>
      </c>
      <c r="L242" s="625">
        <v>260</v>
      </c>
      <c r="M242" s="625">
        <v>2294.6</v>
      </c>
      <c r="N242" s="625">
        <v>2566.4</v>
      </c>
      <c r="O242" s="688">
        <v>0</v>
      </c>
      <c r="P242" s="703">
        <v>2566.4</v>
      </c>
      <c r="Q242" s="137" t="s">
        <v>333</v>
      </c>
    </row>
    <row r="243" spans="1:17">
      <c r="A243" s="113"/>
      <c r="B243" s="142"/>
      <c r="C243" s="623">
        <v>10</v>
      </c>
      <c r="D243" s="664" t="s">
        <v>689</v>
      </c>
      <c r="E243" s="625">
        <f t="shared" si="21"/>
        <v>20075</v>
      </c>
      <c r="F243" s="625">
        <v>2600</v>
      </c>
      <c r="G243" s="625">
        <v>17475</v>
      </c>
      <c r="H243" s="625">
        <v>6314</v>
      </c>
      <c r="I243" s="625">
        <v>1100</v>
      </c>
      <c r="J243" s="625">
        <v>5214</v>
      </c>
      <c r="K243" s="625">
        <v>6001.6</v>
      </c>
      <c r="L243" s="625">
        <v>825</v>
      </c>
      <c r="M243" s="625">
        <v>5176.6000000000004</v>
      </c>
      <c r="N243" s="625">
        <v>7759.4</v>
      </c>
      <c r="O243" s="688">
        <v>675</v>
      </c>
      <c r="P243" s="703">
        <v>7084.4</v>
      </c>
      <c r="Q243" s="137" t="s">
        <v>333</v>
      </c>
    </row>
    <row r="244" spans="1:17">
      <c r="A244" s="113"/>
      <c r="B244" s="142"/>
      <c r="C244" s="623">
        <v>11</v>
      </c>
      <c r="D244" s="664" t="s">
        <v>243</v>
      </c>
      <c r="E244" s="625">
        <f t="shared" si="21"/>
        <v>4120</v>
      </c>
      <c r="F244" s="625">
        <v>85</v>
      </c>
      <c r="G244" s="625">
        <v>4035</v>
      </c>
      <c r="H244" s="625">
        <v>1287</v>
      </c>
      <c r="I244" s="625">
        <v>85</v>
      </c>
      <c r="J244" s="625">
        <v>1202</v>
      </c>
      <c r="K244" s="625">
        <v>1601.2</v>
      </c>
      <c r="L244" s="625">
        <v>0</v>
      </c>
      <c r="M244" s="625">
        <v>1601.2</v>
      </c>
      <c r="N244" s="625">
        <v>1231.8</v>
      </c>
      <c r="O244" s="688">
        <v>38</v>
      </c>
      <c r="P244" s="703">
        <v>1231.8</v>
      </c>
      <c r="Q244" s="137" t="s">
        <v>333</v>
      </c>
    </row>
    <row r="245" spans="1:17">
      <c r="A245" s="113"/>
      <c r="B245" s="142"/>
      <c r="C245" s="623">
        <v>12</v>
      </c>
      <c r="D245" s="664" t="s">
        <v>244</v>
      </c>
      <c r="E245" s="625">
        <f t="shared" si="21"/>
        <v>9174</v>
      </c>
      <c r="F245" s="625">
        <v>1475</v>
      </c>
      <c r="G245" s="625">
        <v>7699</v>
      </c>
      <c r="H245" s="625">
        <v>3715.5</v>
      </c>
      <c r="I245" s="625">
        <v>975</v>
      </c>
      <c r="J245" s="625">
        <v>2740.5</v>
      </c>
      <c r="K245" s="625">
        <v>2832.4</v>
      </c>
      <c r="L245" s="625">
        <v>545</v>
      </c>
      <c r="M245" s="625">
        <v>2332.4</v>
      </c>
      <c r="N245" s="625">
        <v>2626.1</v>
      </c>
      <c r="O245" s="688">
        <v>0</v>
      </c>
      <c r="P245" s="703">
        <v>2626.1</v>
      </c>
      <c r="Q245" s="137" t="s">
        <v>333</v>
      </c>
    </row>
    <row r="246" spans="1:17">
      <c r="A246" s="113"/>
      <c r="B246" s="142"/>
      <c r="C246" s="623">
        <v>13</v>
      </c>
      <c r="D246" s="664" t="s">
        <v>245</v>
      </c>
      <c r="E246" s="625">
        <f t="shared" si="21"/>
        <v>13582</v>
      </c>
      <c r="F246" s="625">
        <v>1450</v>
      </c>
      <c r="G246" s="625">
        <v>12132</v>
      </c>
      <c r="H246" s="625">
        <v>4126</v>
      </c>
      <c r="I246" s="625">
        <v>0</v>
      </c>
      <c r="J246" s="625">
        <v>4126</v>
      </c>
      <c r="K246" s="625">
        <v>5042.3999999999996</v>
      </c>
      <c r="L246" s="625">
        <v>145</v>
      </c>
      <c r="M246" s="625">
        <v>3592.4</v>
      </c>
      <c r="N246" s="625">
        <v>4413.6000000000004</v>
      </c>
      <c r="O246" s="688">
        <v>0</v>
      </c>
      <c r="P246" s="703">
        <v>4413.6000000000004</v>
      </c>
      <c r="Q246" s="137" t="s">
        <v>333</v>
      </c>
    </row>
    <row r="247" spans="1:17">
      <c r="A247" s="118"/>
      <c r="B247" s="134"/>
      <c r="C247" s="33">
        <f>C246</f>
        <v>13</v>
      </c>
      <c r="D247" s="122" t="s">
        <v>343</v>
      </c>
      <c r="E247" s="57">
        <f>SUM(E234:E246)</f>
        <v>300108</v>
      </c>
      <c r="F247" s="57">
        <f t="shared" ref="F247:P247" si="22">SUM(F234:F246)</f>
        <v>28650</v>
      </c>
      <c r="G247" s="57">
        <f t="shared" si="22"/>
        <v>271458</v>
      </c>
      <c r="H247" s="57">
        <f t="shared" si="22"/>
        <v>58496</v>
      </c>
      <c r="I247" s="57">
        <f t="shared" si="22"/>
        <v>7321</v>
      </c>
      <c r="J247" s="57">
        <f t="shared" si="22"/>
        <v>51175</v>
      </c>
      <c r="K247" s="57">
        <f t="shared" si="22"/>
        <v>125610.2</v>
      </c>
      <c r="L247" s="57">
        <f t="shared" si="22"/>
        <v>13239</v>
      </c>
      <c r="M247" s="57">
        <f t="shared" si="22"/>
        <v>106198.2</v>
      </c>
      <c r="N247" s="57">
        <f t="shared" si="22"/>
        <v>116001.8</v>
      </c>
      <c r="O247" s="57">
        <f t="shared" si="22"/>
        <v>1955</v>
      </c>
      <c r="P247" s="57">
        <f t="shared" si="22"/>
        <v>114084.8</v>
      </c>
    </row>
    <row r="248" spans="1:17">
      <c r="A248" s="150">
        <v>6</v>
      </c>
      <c r="B248" s="2" t="s">
        <v>94</v>
      </c>
      <c r="C248" s="11">
        <f>A248</f>
        <v>6</v>
      </c>
      <c r="D248" s="123" t="s">
        <v>381</v>
      </c>
      <c r="E248" s="193"/>
      <c r="F248" s="193"/>
      <c r="G248" s="193"/>
      <c r="H248" s="193"/>
      <c r="I248" s="193"/>
      <c r="J248" s="193"/>
      <c r="K248" s="34">
        <v>0</v>
      </c>
      <c r="L248" s="34">
        <v>0</v>
      </c>
      <c r="M248" s="34">
        <v>0</v>
      </c>
      <c r="N248" s="34">
        <v>0</v>
      </c>
      <c r="O248" s="33">
        <v>0</v>
      </c>
      <c r="P248" s="9">
        <v>0</v>
      </c>
      <c r="Q248" s="137" t="s">
        <v>377</v>
      </c>
    </row>
    <row r="249" spans="1:17">
      <c r="A249" s="113"/>
      <c r="B249" s="133"/>
      <c r="C249" s="663">
        <v>1</v>
      </c>
      <c r="D249" s="664" t="s">
        <v>246</v>
      </c>
      <c r="E249" s="625">
        <v>34087</v>
      </c>
      <c r="F249" s="625">
        <v>5005</v>
      </c>
      <c r="G249" s="625">
        <v>29082</v>
      </c>
      <c r="H249" s="625">
        <v>9510</v>
      </c>
      <c r="I249" s="625">
        <v>1295</v>
      </c>
      <c r="J249" s="625">
        <v>8215</v>
      </c>
      <c r="K249" s="625">
        <v>16506.3</v>
      </c>
      <c r="L249" s="625">
        <v>3710</v>
      </c>
      <c r="M249" s="625">
        <v>12796.3</v>
      </c>
      <c r="N249" s="625">
        <v>8070.7</v>
      </c>
      <c r="O249" s="625">
        <v>0</v>
      </c>
      <c r="P249" s="640">
        <v>8070.7</v>
      </c>
      <c r="Q249" s="137" t="s">
        <v>333</v>
      </c>
    </row>
    <row r="250" spans="1:17">
      <c r="A250" s="113"/>
      <c r="B250" s="144"/>
      <c r="C250" s="663">
        <v>2</v>
      </c>
      <c r="D250" s="664" t="s">
        <v>247</v>
      </c>
      <c r="E250" s="625">
        <v>42977</v>
      </c>
      <c r="F250" s="625">
        <v>3970</v>
      </c>
      <c r="G250" s="625">
        <v>39007</v>
      </c>
      <c r="H250" s="625">
        <v>6588</v>
      </c>
      <c r="I250" s="625">
        <v>1070</v>
      </c>
      <c r="J250" s="625">
        <v>5518</v>
      </c>
      <c r="K250" s="625">
        <v>26159</v>
      </c>
      <c r="L250" s="625">
        <v>1900</v>
      </c>
      <c r="M250" s="625">
        <v>24259</v>
      </c>
      <c r="N250" s="625">
        <v>10243.6</v>
      </c>
      <c r="O250" s="625">
        <v>9243.6</v>
      </c>
      <c r="P250" s="640">
        <v>1000</v>
      </c>
      <c r="Q250" s="137" t="s">
        <v>333</v>
      </c>
    </row>
    <row r="251" spans="1:17">
      <c r="A251" s="113"/>
      <c r="B251" s="142"/>
      <c r="C251" s="663">
        <v>3</v>
      </c>
      <c r="D251" s="664" t="s">
        <v>248</v>
      </c>
      <c r="E251" s="625">
        <v>8257</v>
      </c>
      <c r="F251" s="625">
        <v>1125</v>
      </c>
      <c r="G251" s="625">
        <v>7132</v>
      </c>
      <c r="H251" s="625">
        <v>3475</v>
      </c>
      <c r="I251" s="625">
        <v>1125</v>
      </c>
      <c r="J251" s="625">
        <v>2350</v>
      </c>
      <c r="K251" s="625">
        <v>2165.8000000000002</v>
      </c>
      <c r="L251" s="625">
        <v>0</v>
      </c>
      <c r="M251" s="625">
        <v>2165.8000000000002</v>
      </c>
      <c r="N251" s="625">
        <v>2616.1999999999998</v>
      </c>
      <c r="O251" s="625">
        <v>0</v>
      </c>
      <c r="P251" s="640">
        <v>2616.1999999999998</v>
      </c>
      <c r="Q251" s="137" t="s">
        <v>333</v>
      </c>
    </row>
    <row r="252" spans="1:17">
      <c r="A252" s="113"/>
      <c r="B252" s="142"/>
      <c r="C252" s="663">
        <v>4</v>
      </c>
      <c r="D252" s="664" t="s">
        <v>249</v>
      </c>
      <c r="E252" s="625">
        <v>8800</v>
      </c>
      <c r="F252" s="625">
        <v>2393</v>
      </c>
      <c r="G252" s="625">
        <v>6407</v>
      </c>
      <c r="H252" s="625">
        <v>2965.5</v>
      </c>
      <c r="I252" s="625">
        <v>793</v>
      </c>
      <c r="J252" s="625">
        <v>2172.5</v>
      </c>
      <c r="K252" s="625">
        <v>2554.9</v>
      </c>
      <c r="L252" s="625">
        <v>600</v>
      </c>
      <c r="M252" s="625">
        <v>1954.9</v>
      </c>
      <c r="N252" s="625">
        <v>3279.6</v>
      </c>
      <c r="O252" s="625">
        <v>1000</v>
      </c>
      <c r="P252" s="640">
        <v>2279.6</v>
      </c>
      <c r="Q252" s="137" t="s">
        <v>333</v>
      </c>
    </row>
    <row r="253" spans="1:17">
      <c r="A253" s="113"/>
      <c r="B253" s="142"/>
      <c r="C253" s="663">
        <v>5</v>
      </c>
      <c r="D253" s="664" t="s">
        <v>250</v>
      </c>
      <c r="E253" s="625">
        <v>9212</v>
      </c>
      <c r="F253" s="625">
        <v>1029</v>
      </c>
      <c r="G253" s="625">
        <v>8183</v>
      </c>
      <c r="H253" s="625">
        <v>3752.5</v>
      </c>
      <c r="I253" s="625">
        <v>1029</v>
      </c>
      <c r="J253" s="625">
        <v>2723.5</v>
      </c>
      <c r="K253" s="625">
        <v>2352.3000000000002</v>
      </c>
      <c r="L253" s="625">
        <v>0</v>
      </c>
      <c r="M253" s="625">
        <v>2352.3000000000002</v>
      </c>
      <c r="N253" s="625">
        <v>3107.2</v>
      </c>
      <c r="O253" s="625">
        <v>0</v>
      </c>
      <c r="P253" s="640">
        <v>3107.2</v>
      </c>
      <c r="Q253" s="137" t="s">
        <v>333</v>
      </c>
    </row>
    <row r="254" spans="1:17">
      <c r="A254" s="113"/>
      <c r="B254" s="142"/>
      <c r="C254" s="663">
        <v>6</v>
      </c>
      <c r="D254" s="664" t="s">
        <v>251</v>
      </c>
      <c r="E254" s="625">
        <v>9462</v>
      </c>
      <c r="F254" s="625">
        <v>2942</v>
      </c>
      <c r="G254" s="625">
        <v>6520</v>
      </c>
      <c r="H254" s="625">
        <v>2752.5</v>
      </c>
      <c r="I254" s="625">
        <v>555</v>
      </c>
      <c r="J254" s="625">
        <v>2197.5</v>
      </c>
      <c r="K254" s="625">
        <v>3041.1</v>
      </c>
      <c r="L254" s="625">
        <v>1098</v>
      </c>
      <c r="M254" s="625">
        <v>1943.1</v>
      </c>
      <c r="N254" s="625">
        <v>3668.4</v>
      </c>
      <c r="O254" s="625">
        <v>1289</v>
      </c>
      <c r="P254" s="640">
        <v>2379.4</v>
      </c>
      <c r="Q254" s="137" t="s">
        <v>333</v>
      </c>
    </row>
    <row r="255" spans="1:17">
      <c r="A255" s="113"/>
      <c r="B255" s="142"/>
      <c r="C255" s="663">
        <v>7</v>
      </c>
      <c r="D255" s="664" t="s">
        <v>252</v>
      </c>
      <c r="E255" s="625">
        <v>10444</v>
      </c>
      <c r="F255" s="625">
        <v>3806</v>
      </c>
      <c r="G255" s="625">
        <v>6638</v>
      </c>
      <c r="H255" s="625">
        <v>3184</v>
      </c>
      <c r="I255" s="625">
        <v>806</v>
      </c>
      <c r="J255" s="625">
        <v>2378</v>
      </c>
      <c r="K255" s="625">
        <v>3464.5</v>
      </c>
      <c r="L255" s="625">
        <v>1500</v>
      </c>
      <c r="M255" s="625">
        <v>1964.5</v>
      </c>
      <c r="N255" s="625">
        <v>3795.5</v>
      </c>
      <c r="O255" s="625">
        <v>1500</v>
      </c>
      <c r="P255" s="640">
        <v>2295.5</v>
      </c>
      <c r="Q255" s="137" t="s">
        <v>333</v>
      </c>
    </row>
    <row r="256" spans="1:17">
      <c r="A256" s="113"/>
      <c r="B256" s="142"/>
      <c r="C256" s="663">
        <v>8</v>
      </c>
      <c r="D256" s="664" t="s">
        <v>253</v>
      </c>
      <c r="E256" s="625">
        <v>7265</v>
      </c>
      <c r="F256" s="625">
        <v>1233</v>
      </c>
      <c r="G256" s="625">
        <v>6032</v>
      </c>
      <c r="H256" s="625">
        <v>2847</v>
      </c>
      <c r="I256" s="625">
        <v>733</v>
      </c>
      <c r="J256" s="625">
        <v>2114</v>
      </c>
      <c r="K256" s="625">
        <v>2296.6999999999998</v>
      </c>
      <c r="L256" s="625">
        <v>500</v>
      </c>
      <c r="M256" s="625">
        <v>1796.6999999999998</v>
      </c>
      <c r="N256" s="625">
        <v>2121.3000000000002</v>
      </c>
      <c r="O256" s="625">
        <v>0</v>
      </c>
      <c r="P256" s="640">
        <v>2121.3000000000002</v>
      </c>
      <c r="Q256" s="137" t="s">
        <v>333</v>
      </c>
    </row>
    <row r="257" spans="1:17">
      <c r="A257" s="113"/>
      <c r="B257" s="142"/>
      <c r="C257" s="663">
        <v>9</v>
      </c>
      <c r="D257" s="665" t="s">
        <v>144</v>
      </c>
      <c r="E257" s="625">
        <v>13019</v>
      </c>
      <c r="F257" s="625">
        <v>930</v>
      </c>
      <c r="G257" s="625">
        <v>12089</v>
      </c>
      <c r="H257" s="625">
        <v>4337</v>
      </c>
      <c r="I257" s="625">
        <v>430</v>
      </c>
      <c r="J257" s="625">
        <v>3907</v>
      </c>
      <c r="K257" s="625">
        <v>5150</v>
      </c>
      <c r="L257" s="625">
        <v>500</v>
      </c>
      <c r="M257" s="625">
        <v>4650</v>
      </c>
      <c r="N257" s="625">
        <v>3532</v>
      </c>
      <c r="O257" s="625">
        <v>0</v>
      </c>
      <c r="P257" s="640">
        <v>3532</v>
      </c>
      <c r="Q257" s="137" t="s">
        <v>333</v>
      </c>
    </row>
    <row r="258" spans="1:17">
      <c r="A258" s="113"/>
      <c r="B258" s="142"/>
      <c r="C258" s="663">
        <v>10</v>
      </c>
      <c r="D258" s="664" t="s">
        <v>254</v>
      </c>
      <c r="E258" s="625">
        <v>3941</v>
      </c>
      <c r="F258" s="625">
        <v>570</v>
      </c>
      <c r="G258" s="625">
        <v>3371</v>
      </c>
      <c r="H258" s="625">
        <v>1819.5</v>
      </c>
      <c r="I258" s="625">
        <v>570</v>
      </c>
      <c r="J258" s="625">
        <v>1249.5</v>
      </c>
      <c r="K258" s="625">
        <v>1059.8</v>
      </c>
      <c r="L258" s="625">
        <v>0</v>
      </c>
      <c r="M258" s="625">
        <v>1059.8</v>
      </c>
      <c r="N258" s="625">
        <v>1061.7</v>
      </c>
      <c r="O258" s="625">
        <v>0</v>
      </c>
      <c r="P258" s="640">
        <v>1061.7</v>
      </c>
      <c r="Q258" s="137" t="s">
        <v>333</v>
      </c>
    </row>
    <row r="259" spans="1:17">
      <c r="A259" s="113"/>
      <c r="B259" s="142"/>
      <c r="C259" s="663">
        <v>11</v>
      </c>
      <c r="D259" s="664" t="s">
        <v>255</v>
      </c>
      <c r="E259" s="625">
        <v>5643</v>
      </c>
      <c r="F259" s="625">
        <v>330</v>
      </c>
      <c r="G259" s="625">
        <v>5313</v>
      </c>
      <c r="H259" s="625">
        <v>2069</v>
      </c>
      <c r="I259" s="625">
        <v>100</v>
      </c>
      <c r="J259" s="625">
        <v>1969</v>
      </c>
      <c r="K259" s="625">
        <v>1896.4</v>
      </c>
      <c r="L259" s="625">
        <v>230</v>
      </c>
      <c r="M259" s="625">
        <v>1666.4</v>
      </c>
      <c r="N259" s="625">
        <v>1677.6</v>
      </c>
      <c r="O259" s="625">
        <v>0</v>
      </c>
      <c r="P259" s="640">
        <v>1677.6</v>
      </c>
      <c r="Q259" s="137" t="s">
        <v>333</v>
      </c>
    </row>
    <row r="260" spans="1:17">
      <c r="A260" s="113"/>
      <c r="B260" s="142"/>
      <c r="C260" s="663">
        <v>12</v>
      </c>
      <c r="D260" s="664" t="s">
        <v>256</v>
      </c>
      <c r="E260" s="625">
        <v>6793</v>
      </c>
      <c r="F260" s="625">
        <v>1850</v>
      </c>
      <c r="G260" s="625">
        <v>4943</v>
      </c>
      <c r="H260" s="625">
        <v>1914.5</v>
      </c>
      <c r="I260" s="625">
        <v>50</v>
      </c>
      <c r="J260" s="625">
        <v>1864.5</v>
      </c>
      <c r="K260" s="625">
        <v>2736.8</v>
      </c>
      <c r="L260" s="625">
        <v>1200</v>
      </c>
      <c r="M260" s="625">
        <v>1536.8000000000002</v>
      </c>
      <c r="N260" s="625">
        <v>2141.6999999999998</v>
      </c>
      <c r="O260" s="625">
        <v>600</v>
      </c>
      <c r="P260" s="640">
        <v>1541.6999999999998</v>
      </c>
      <c r="Q260" s="137" t="s">
        <v>333</v>
      </c>
    </row>
    <row r="261" spans="1:17">
      <c r="A261" s="113"/>
      <c r="B261" s="142"/>
      <c r="C261" s="663">
        <v>13</v>
      </c>
      <c r="D261" s="664" t="s">
        <v>257</v>
      </c>
      <c r="E261" s="626">
        <v>4526</v>
      </c>
      <c r="F261" s="626">
        <v>500</v>
      </c>
      <c r="G261" s="626">
        <v>4026</v>
      </c>
      <c r="H261" s="626">
        <v>1717</v>
      </c>
      <c r="I261" s="626">
        <v>200</v>
      </c>
      <c r="J261" s="626">
        <v>1517</v>
      </c>
      <c r="K261" s="626">
        <v>1544.4</v>
      </c>
      <c r="L261" s="626">
        <v>300</v>
      </c>
      <c r="M261" s="626">
        <v>1244.4000000000001</v>
      </c>
      <c r="N261" s="626">
        <v>1264.5999999999999</v>
      </c>
      <c r="O261" s="626">
        <v>0</v>
      </c>
      <c r="P261" s="628">
        <v>1264.5999999999999</v>
      </c>
      <c r="Q261" s="137" t="s">
        <v>333</v>
      </c>
    </row>
    <row r="262" spans="1:17">
      <c r="A262" s="113"/>
      <c r="B262" s="142"/>
      <c r="C262" s="663">
        <v>14</v>
      </c>
      <c r="D262" s="664" t="s">
        <v>258</v>
      </c>
      <c r="E262" s="626">
        <v>3787</v>
      </c>
      <c r="F262" s="626">
        <v>80</v>
      </c>
      <c r="G262" s="626">
        <v>3707</v>
      </c>
      <c r="H262" s="626">
        <v>1463.5</v>
      </c>
      <c r="I262" s="626">
        <v>80</v>
      </c>
      <c r="J262" s="626">
        <v>1383.5</v>
      </c>
      <c r="K262" s="626">
        <v>1159.2</v>
      </c>
      <c r="L262" s="626">
        <v>0</v>
      </c>
      <c r="M262" s="626">
        <v>1159.2</v>
      </c>
      <c r="N262" s="626">
        <v>1164.3</v>
      </c>
      <c r="O262" s="626">
        <v>0</v>
      </c>
      <c r="P262" s="628">
        <v>1164.3</v>
      </c>
      <c r="Q262" s="137" t="s">
        <v>333</v>
      </c>
    </row>
    <row r="263" spans="1:17">
      <c r="A263" s="113"/>
      <c r="B263" s="142"/>
      <c r="C263" s="663">
        <v>15</v>
      </c>
      <c r="D263" s="664" t="s">
        <v>259</v>
      </c>
      <c r="E263" s="626">
        <v>4433</v>
      </c>
      <c r="F263" s="626">
        <v>756</v>
      </c>
      <c r="G263" s="626">
        <v>3677</v>
      </c>
      <c r="H263" s="626">
        <v>1529.5</v>
      </c>
      <c r="I263" s="626">
        <v>156</v>
      </c>
      <c r="J263" s="626">
        <v>1373.5</v>
      </c>
      <c r="K263" s="626">
        <v>1733.2</v>
      </c>
      <c r="L263" s="626">
        <v>600</v>
      </c>
      <c r="M263" s="626">
        <v>1133.2</v>
      </c>
      <c r="N263" s="626">
        <v>1170.3</v>
      </c>
      <c r="O263" s="626">
        <v>0</v>
      </c>
      <c r="P263" s="628">
        <v>1170.3</v>
      </c>
      <c r="Q263" s="137" t="s">
        <v>333</v>
      </c>
    </row>
    <row r="264" spans="1:17">
      <c r="A264" s="113"/>
      <c r="B264" s="142"/>
      <c r="C264" s="663">
        <v>16</v>
      </c>
      <c r="D264" s="664" t="s">
        <v>260</v>
      </c>
      <c r="E264" s="626">
        <v>1881</v>
      </c>
      <c r="F264" s="626">
        <v>130</v>
      </c>
      <c r="G264" s="626">
        <v>1751</v>
      </c>
      <c r="H264" s="626">
        <v>762</v>
      </c>
      <c r="I264" s="626">
        <v>130</v>
      </c>
      <c r="J264" s="626">
        <v>632</v>
      </c>
      <c r="K264" s="626">
        <v>556.6</v>
      </c>
      <c r="L264" s="626">
        <v>0</v>
      </c>
      <c r="M264" s="626">
        <v>556.6</v>
      </c>
      <c r="N264" s="626">
        <v>562.4</v>
      </c>
      <c r="O264" s="626">
        <v>0</v>
      </c>
      <c r="P264" s="628">
        <v>562.4</v>
      </c>
      <c r="Q264" s="137" t="s">
        <v>333</v>
      </c>
    </row>
    <row r="265" spans="1:17">
      <c r="A265" s="113"/>
      <c r="B265" s="142"/>
      <c r="C265" s="663">
        <v>17</v>
      </c>
      <c r="D265" s="664" t="s">
        <v>261</v>
      </c>
      <c r="E265" s="626">
        <v>2845</v>
      </c>
      <c r="F265" s="626">
        <v>130</v>
      </c>
      <c r="G265" s="626">
        <v>2715</v>
      </c>
      <c r="H265" s="626">
        <v>1072</v>
      </c>
      <c r="I265" s="626">
        <v>30</v>
      </c>
      <c r="J265" s="626">
        <v>1042</v>
      </c>
      <c r="K265" s="626">
        <v>918.8</v>
      </c>
      <c r="L265" s="626">
        <v>100</v>
      </c>
      <c r="M265" s="626">
        <v>818.8</v>
      </c>
      <c r="N265" s="626">
        <v>854.2</v>
      </c>
      <c r="O265" s="626">
        <v>0</v>
      </c>
      <c r="P265" s="628">
        <v>854.2</v>
      </c>
      <c r="Q265" s="137" t="s">
        <v>333</v>
      </c>
    </row>
    <row r="266" spans="1:17">
      <c r="A266" s="113"/>
      <c r="B266" s="142"/>
      <c r="C266" s="663">
        <v>18</v>
      </c>
      <c r="D266" s="664" t="s">
        <v>262</v>
      </c>
      <c r="E266" s="626">
        <v>3194</v>
      </c>
      <c r="F266" s="626">
        <v>350</v>
      </c>
      <c r="G266" s="626">
        <v>2844</v>
      </c>
      <c r="H266" s="626">
        <v>1409.5</v>
      </c>
      <c r="I266" s="626">
        <v>350</v>
      </c>
      <c r="J266" s="626">
        <v>1059.5</v>
      </c>
      <c r="K266" s="626">
        <v>889.2</v>
      </c>
      <c r="L266" s="626">
        <v>0</v>
      </c>
      <c r="M266" s="626">
        <v>889.2</v>
      </c>
      <c r="N266" s="626">
        <v>895.3</v>
      </c>
      <c r="O266" s="626">
        <v>0</v>
      </c>
      <c r="P266" s="628">
        <v>895.3</v>
      </c>
      <c r="Q266" s="137" t="s">
        <v>333</v>
      </c>
    </row>
    <row r="267" spans="1:17">
      <c r="A267" s="113"/>
      <c r="B267" s="142"/>
      <c r="C267" s="663">
        <v>19</v>
      </c>
      <c r="D267" s="664" t="s">
        <v>145</v>
      </c>
      <c r="E267" s="626">
        <v>3104</v>
      </c>
      <c r="F267" s="626">
        <v>0</v>
      </c>
      <c r="G267" s="626">
        <v>3104</v>
      </c>
      <c r="H267" s="626">
        <v>1196</v>
      </c>
      <c r="I267" s="626">
        <v>0</v>
      </c>
      <c r="J267" s="626">
        <v>1196</v>
      </c>
      <c r="K267" s="626">
        <v>956.4</v>
      </c>
      <c r="L267" s="626">
        <v>0</v>
      </c>
      <c r="M267" s="626">
        <v>956.4</v>
      </c>
      <c r="N267" s="626">
        <v>951.6</v>
      </c>
      <c r="O267" s="626">
        <v>0</v>
      </c>
      <c r="P267" s="628">
        <v>951.6</v>
      </c>
      <c r="Q267" s="137" t="s">
        <v>333</v>
      </c>
    </row>
    <row r="268" spans="1:17">
      <c r="A268" s="113"/>
      <c r="B268" s="142"/>
      <c r="C268" s="663">
        <v>20</v>
      </c>
      <c r="D268" s="664" t="s">
        <v>263</v>
      </c>
      <c r="E268" s="626">
        <v>4233</v>
      </c>
      <c r="F268" s="626">
        <v>245</v>
      </c>
      <c r="G268" s="626">
        <v>3988</v>
      </c>
      <c r="H268" s="626">
        <v>1709.5</v>
      </c>
      <c r="I268" s="626">
        <v>245</v>
      </c>
      <c r="J268" s="626">
        <v>1464.5</v>
      </c>
      <c r="K268" s="626">
        <v>1266.2</v>
      </c>
      <c r="L268" s="626">
        <v>0</v>
      </c>
      <c r="M268" s="626">
        <v>1266.2</v>
      </c>
      <c r="N268" s="626">
        <v>1257.3</v>
      </c>
      <c r="O268" s="626">
        <v>0</v>
      </c>
      <c r="P268" s="628">
        <v>1257.3</v>
      </c>
      <c r="Q268" s="137" t="s">
        <v>333</v>
      </c>
    </row>
    <row r="269" spans="1:17">
      <c r="A269" s="113"/>
      <c r="B269" s="142"/>
      <c r="C269" s="663">
        <v>21</v>
      </c>
      <c r="D269" s="664" t="s">
        <v>264</v>
      </c>
      <c r="E269" s="626">
        <v>2691</v>
      </c>
      <c r="F269" s="626">
        <v>411</v>
      </c>
      <c r="G269" s="626">
        <v>2280</v>
      </c>
      <c r="H269" s="626">
        <v>1228</v>
      </c>
      <c r="I269" s="626">
        <v>411</v>
      </c>
      <c r="J269" s="626">
        <v>817</v>
      </c>
      <c r="K269" s="626">
        <v>721.4</v>
      </c>
      <c r="L269" s="626">
        <v>0</v>
      </c>
      <c r="M269" s="626">
        <v>721.4</v>
      </c>
      <c r="N269" s="626">
        <v>741.6</v>
      </c>
      <c r="O269" s="626">
        <v>0</v>
      </c>
      <c r="P269" s="628">
        <v>741.6</v>
      </c>
      <c r="Q269" s="137" t="s">
        <v>333</v>
      </c>
    </row>
    <row r="270" spans="1:17">
      <c r="A270" s="113"/>
      <c r="B270" s="142"/>
      <c r="C270" s="663">
        <v>22</v>
      </c>
      <c r="D270" s="664" t="s">
        <v>265</v>
      </c>
      <c r="E270" s="626">
        <v>2550</v>
      </c>
      <c r="F270" s="626">
        <v>145</v>
      </c>
      <c r="G270" s="626">
        <v>2405</v>
      </c>
      <c r="H270" s="626">
        <v>1028.5</v>
      </c>
      <c r="I270" s="626">
        <v>145</v>
      </c>
      <c r="J270" s="626">
        <v>883.5</v>
      </c>
      <c r="K270" s="626">
        <v>776.4</v>
      </c>
      <c r="L270" s="626">
        <v>0</v>
      </c>
      <c r="M270" s="626">
        <v>776.4</v>
      </c>
      <c r="N270" s="626">
        <v>745.1</v>
      </c>
      <c r="O270" s="626">
        <v>0</v>
      </c>
      <c r="P270" s="628">
        <v>745.1</v>
      </c>
      <c r="Q270" s="137" t="s">
        <v>333</v>
      </c>
    </row>
    <row r="271" spans="1:17">
      <c r="A271" s="113"/>
      <c r="B271" s="142"/>
      <c r="C271" s="663">
        <v>23</v>
      </c>
      <c r="D271" s="664" t="s">
        <v>266</v>
      </c>
      <c r="E271" s="626">
        <v>1185</v>
      </c>
      <c r="F271" s="626">
        <v>0</v>
      </c>
      <c r="G271" s="626">
        <v>1185</v>
      </c>
      <c r="H271" s="626">
        <v>443</v>
      </c>
      <c r="I271" s="626">
        <v>0</v>
      </c>
      <c r="J271" s="626">
        <v>443</v>
      </c>
      <c r="K271" s="626">
        <v>377.4</v>
      </c>
      <c r="L271" s="626">
        <v>0</v>
      </c>
      <c r="M271" s="626">
        <v>377.4</v>
      </c>
      <c r="N271" s="626">
        <v>364.6</v>
      </c>
      <c r="O271" s="626">
        <v>0</v>
      </c>
      <c r="P271" s="628">
        <v>364.6</v>
      </c>
      <c r="Q271" s="137" t="s">
        <v>333</v>
      </c>
    </row>
    <row r="272" spans="1:17">
      <c r="A272" s="113"/>
      <c r="B272" s="142"/>
      <c r="C272" s="663">
        <v>24</v>
      </c>
      <c r="D272" s="664" t="s">
        <v>267</v>
      </c>
      <c r="E272" s="626">
        <v>1555</v>
      </c>
      <c r="F272" s="626">
        <v>0</v>
      </c>
      <c r="G272" s="626">
        <v>1555</v>
      </c>
      <c r="H272" s="626">
        <v>593</v>
      </c>
      <c r="I272" s="626">
        <v>0</v>
      </c>
      <c r="J272" s="626">
        <v>593</v>
      </c>
      <c r="K272" s="626">
        <v>479.2</v>
      </c>
      <c r="L272" s="626">
        <v>0</v>
      </c>
      <c r="M272" s="626">
        <v>479.2</v>
      </c>
      <c r="N272" s="626">
        <v>482.8</v>
      </c>
      <c r="O272" s="626">
        <v>0</v>
      </c>
      <c r="P272" s="628">
        <v>482.8</v>
      </c>
      <c r="Q272" s="137" t="s">
        <v>333</v>
      </c>
    </row>
    <row r="273" spans="1:17">
      <c r="A273" s="113"/>
      <c r="B273" s="142"/>
      <c r="C273" s="663"/>
      <c r="D273" s="670" t="s">
        <v>673</v>
      </c>
      <c r="E273" s="626"/>
      <c r="F273" s="626"/>
      <c r="G273" s="626"/>
      <c r="H273" s="626"/>
      <c r="I273" s="626"/>
      <c r="J273" s="626"/>
      <c r="K273" s="626"/>
      <c r="L273" s="626"/>
      <c r="M273" s="626"/>
      <c r="N273" s="626"/>
      <c r="O273" s="626"/>
      <c r="P273" s="628"/>
    </row>
    <row r="274" spans="1:17">
      <c r="A274" s="113"/>
      <c r="B274" s="142"/>
      <c r="C274" s="663">
        <v>25</v>
      </c>
      <c r="D274" s="664" t="s">
        <v>173</v>
      </c>
      <c r="E274" s="625">
        <v>194</v>
      </c>
      <c r="F274" s="625">
        <v>0</v>
      </c>
      <c r="G274" s="625">
        <v>194</v>
      </c>
      <c r="H274" s="625">
        <v>0</v>
      </c>
      <c r="I274" s="625">
        <v>0</v>
      </c>
      <c r="J274" s="625">
        <v>0</v>
      </c>
      <c r="K274" s="625">
        <v>149</v>
      </c>
      <c r="L274" s="625">
        <v>0</v>
      </c>
      <c r="M274" s="625">
        <v>149</v>
      </c>
      <c r="N274" s="625">
        <v>45</v>
      </c>
      <c r="O274" s="625"/>
      <c r="P274" s="640">
        <v>45</v>
      </c>
      <c r="Q274" s="137" t="s">
        <v>335</v>
      </c>
    </row>
    <row r="275" spans="1:17">
      <c r="A275" s="113"/>
      <c r="B275" s="142"/>
      <c r="C275" s="663">
        <v>26</v>
      </c>
      <c r="D275" s="664" t="s">
        <v>201</v>
      </c>
      <c r="E275" s="625">
        <v>424</v>
      </c>
      <c r="F275" s="625">
        <v>0</v>
      </c>
      <c r="G275" s="625">
        <v>424</v>
      </c>
      <c r="H275" s="625">
        <v>200</v>
      </c>
      <c r="I275" s="625">
        <v>0</v>
      </c>
      <c r="J275" s="625">
        <v>200</v>
      </c>
      <c r="K275" s="625">
        <v>179</v>
      </c>
      <c r="L275" s="625">
        <v>0</v>
      </c>
      <c r="M275" s="625">
        <v>179</v>
      </c>
      <c r="N275" s="625">
        <v>45</v>
      </c>
      <c r="O275" s="625"/>
      <c r="P275" s="640">
        <v>45</v>
      </c>
      <c r="Q275" s="137" t="s">
        <v>331</v>
      </c>
    </row>
    <row r="276" spans="1:17">
      <c r="A276" s="113"/>
      <c r="B276" s="142"/>
      <c r="C276" s="663">
        <v>27</v>
      </c>
      <c r="D276" s="664" t="s">
        <v>45</v>
      </c>
      <c r="E276" s="625">
        <v>394</v>
      </c>
      <c r="F276" s="625">
        <v>0</v>
      </c>
      <c r="G276" s="625">
        <v>394</v>
      </c>
      <c r="H276" s="625">
        <v>200</v>
      </c>
      <c r="I276" s="625">
        <v>0</v>
      </c>
      <c r="J276" s="625">
        <v>200</v>
      </c>
      <c r="K276" s="625">
        <v>149</v>
      </c>
      <c r="L276" s="625">
        <v>0</v>
      </c>
      <c r="M276" s="625">
        <v>149</v>
      </c>
      <c r="N276" s="625">
        <v>45</v>
      </c>
      <c r="O276" s="625"/>
      <c r="P276" s="640">
        <v>45</v>
      </c>
      <c r="Q276" s="137" t="s">
        <v>332</v>
      </c>
    </row>
    <row r="277" spans="1:17">
      <c r="A277" s="113"/>
      <c r="B277" s="142"/>
      <c r="C277" s="663">
        <v>28</v>
      </c>
      <c r="D277" s="664" t="s">
        <v>46</v>
      </c>
      <c r="E277" s="625">
        <v>394</v>
      </c>
      <c r="F277" s="625">
        <v>0</v>
      </c>
      <c r="G277" s="625">
        <v>394</v>
      </c>
      <c r="H277" s="625">
        <v>200</v>
      </c>
      <c r="I277" s="625">
        <v>0</v>
      </c>
      <c r="J277" s="625">
        <v>200</v>
      </c>
      <c r="K277" s="625">
        <v>149</v>
      </c>
      <c r="L277" s="625">
        <v>0</v>
      </c>
      <c r="M277" s="625">
        <v>149</v>
      </c>
      <c r="N277" s="625">
        <v>45</v>
      </c>
      <c r="O277" s="625"/>
      <c r="P277" s="640">
        <v>45</v>
      </c>
      <c r="Q277" s="137" t="s">
        <v>336</v>
      </c>
    </row>
    <row r="278" spans="1:17">
      <c r="A278" s="113"/>
      <c r="B278" s="142"/>
      <c r="C278" s="663">
        <v>29</v>
      </c>
      <c r="D278" s="664" t="s">
        <v>190</v>
      </c>
      <c r="E278" s="626">
        <v>424</v>
      </c>
      <c r="F278" s="626">
        <v>0</v>
      </c>
      <c r="G278" s="626">
        <v>424</v>
      </c>
      <c r="H278" s="626">
        <v>200</v>
      </c>
      <c r="I278" s="626">
        <v>0</v>
      </c>
      <c r="J278" s="626">
        <v>200</v>
      </c>
      <c r="K278" s="626">
        <v>179</v>
      </c>
      <c r="L278" s="626">
        <v>0</v>
      </c>
      <c r="M278" s="626">
        <v>179</v>
      </c>
      <c r="N278" s="626">
        <v>45</v>
      </c>
      <c r="O278" s="626"/>
      <c r="P278" s="628">
        <v>45</v>
      </c>
      <c r="Q278" s="137" t="s">
        <v>334</v>
      </c>
    </row>
    <row r="279" spans="1:17">
      <c r="A279" s="113"/>
      <c r="B279" s="142"/>
      <c r="C279" s="663">
        <v>30</v>
      </c>
      <c r="D279" s="664" t="s">
        <v>156</v>
      </c>
      <c r="E279" s="626">
        <v>224</v>
      </c>
      <c r="F279" s="626">
        <v>0</v>
      </c>
      <c r="G279" s="626">
        <v>224</v>
      </c>
      <c r="H279" s="626">
        <v>0</v>
      </c>
      <c r="I279" s="626">
        <v>0</v>
      </c>
      <c r="J279" s="626">
        <v>0</v>
      </c>
      <c r="K279" s="626">
        <v>179</v>
      </c>
      <c r="L279" s="626">
        <v>0</v>
      </c>
      <c r="M279" s="626">
        <v>179</v>
      </c>
      <c r="N279" s="626">
        <v>45</v>
      </c>
      <c r="O279" s="626"/>
      <c r="P279" s="628">
        <v>45</v>
      </c>
      <c r="Q279" s="137" t="s">
        <v>334</v>
      </c>
    </row>
    <row r="280" spans="1:17">
      <c r="A280" s="113"/>
      <c r="B280" s="142"/>
      <c r="C280" s="663">
        <v>31</v>
      </c>
      <c r="D280" s="664" t="s">
        <v>196</v>
      </c>
      <c r="E280" s="626">
        <v>194</v>
      </c>
      <c r="F280" s="626">
        <v>0</v>
      </c>
      <c r="G280" s="626">
        <v>194</v>
      </c>
      <c r="H280" s="626">
        <v>0</v>
      </c>
      <c r="I280" s="626">
        <v>0</v>
      </c>
      <c r="J280" s="626">
        <v>0</v>
      </c>
      <c r="K280" s="626">
        <v>149</v>
      </c>
      <c r="L280" s="626">
        <v>0</v>
      </c>
      <c r="M280" s="626">
        <v>149</v>
      </c>
      <c r="N280" s="626">
        <v>45</v>
      </c>
      <c r="O280" s="626"/>
      <c r="P280" s="628">
        <v>45</v>
      </c>
      <c r="Q280" s="137" t="s">
        <v>331</v>
      </c>
    </row>
    <row r="281" spans="1:17">
      <c r="A281" s="113"/>
      <c r="B281" s="142"/>
      <c r="C281" s="663">
        <v>32</v>
      </c>
      <c r="D281" s="664" t="s">
        <v>188</v>
      </c>
      <c r="E281" s="626">
        <v>424</v>
      </c>
      <c r="F281" s="626">
        <v>0</v>
      </c>
      <c r="G281" s="626">
        <v>424</v>
      </c>
      <c r="H281" s="626">
        <v>200</v>
      </c>
      <c r="I281" s="626">
        <v>0</v>
      </c>
      <c r="J281" s="626">
        <v>200</v>
      </c>
      <c r="K281" s="626">
        <v>179</v>
      </c>
      <c r="L281" s="626">
        <v>0</v>
      </c>
      <c r="M281" s="626">
        <v>179</v>
      </c>
      <c r="N281" s="626">
        <v>45</v>
      </c>
      <c r="O281" s="626"/>
      <c r="P281" s="628">
        <v>45</v>
      </c>
      <c r="Q281" s="137" t="s">
        <v>334</v>
      </c>
    </row>
    <row r="282" spans="1:17">
      <c r="A282" s="113"/>
      <c r="B282" s="142"/>
      <c r="C282" s="663">
        <v>33</v>
      </c>
      <c r="D282" s="664" t="s">
        <v>187</v>
      </c>
      <c r="E282" s="626">
        <v>224</v>
      </c>
      <c r="F282" s="626">
        <v>0</v>
      </c>
      <c r="G282" s="626">
        <v>224</v>
      </c>
      <c r="H282" s="626">
        <v>0</v>
      </c>
      <c r="I282" s="626">
        <v>0</v>
      </c>
      <c r="J282" s="626">
        <v>0</v>
      </c>
      <c r="K282" s="626">
        <v>179</v>
      </c>
      <c r="L282" s="626">
        <v>0</v>
      </c>
      <c r="M282" s="626">
        <v>179</v>
      </c>
      <c r="N282" s="626">
        <v>45</v>
      </c>
      <c r="O282" s="626"/>
      <c r="P282" s="628">
        <v>45</v>
      </c>
      <c r="Q282" s="137" t="s">
        <v>331</v>
      </c>
    </row>
    <row r="283" spans="1:17">
      <c r="A283" s="113"/>
      <c r="B283" s="142"/>
      <c r="C283" s="663">
        <v>34</v>
      </c>
      <c r="D283" s="664" t="s">
        <v>195</v>
      </c>
      <c r="E283" s="626">
        <v>194</v>
      </c>
      <c r="F283" s="626">
        <v>0</v>
      </c>
      <c r="G283" s="626">
        <v>194</v>
      </c>
      <c r="H283" s="626">
        <v>0</v>
      </c>
      <c r="I283" s="626">
        <v>0</v>
      </c>
      <c r="J283" s="626">
        <v>0</v>
      </c>
      <c r="K283" s="626">
        <v>149</v>
      </c>
      <c r="L283" s="626">
        <v>0</v>
      </c>
      <c r="M283" s="626">
        <v>149</v>
      </c>
      <c r="N283" s="626">
        <v>45</v>
      </c>
      <c r="O283" s="626"/>
      <c r="P283" s="628">
        <v>45</v>
      </c>
      <c r="Q283" s="137" t="s">
        <v>331</v>
      </c>
    </row>
    <row r="284" spans="1:17">
      <c r="A284" s="113"/>
      <c r="B284" s="142"/>
      <c r="C284" s="8">
        <f>C283</f>
        <v>34</v>
      </c>
      <c r="D284" s="124" t="s">
        <v>413</v>
      </c>
      <c r="E284" s="89">
        <f t="shared" ref="E284:P284" si="23">SUM(E249:E283)</f>
        <v>198974</v>
      </c>
      <c r="F284" s="89">
        <f t="shared" si="23"/>
        <v>27930</v>
      </c>
      <c r="G284" s="89">
        <f t="shared" si="23"/>
        <v>171044</v>
      </c>
      <c r="H284" s="89">
        <f t="shared" si="23"/>
        <v>60366</v>
      </c>
      <c r="I284" s="89">
        <f t="shared" si="23"/>
        <v>10303</v>
      </c>
      <c r="J284" s="89">
        <f t="shared" si="23"/>
        <v>50063</v>
      </c>
      <c r="K284" s="89">
        <f t="shared" si="23"/>
        <v>82401.999999999971</v>
      </c>
      <c r="L284" s="89">
        <f t="shared" si="23"/>
        <v>12238</v>
      </c>
      <c r="M284" s="89">
        <f t="shared" si="23"/>
        <v>70163.999999999985</v>
      </c>
      <c r="N284" s="89">
        <f t="shared" si="23"/>
        <v>56219.6</v>
      </c>
      <c r="O284" s="89">
        <f t="shared" si="23"/>
        <v>13632.6</v>
      </c>
      <c r="P284" s="89">
        <f t="shared" si="23"/>
        <v>42587.000000000007</v>
      </c>
    </row>
    <row r="285" spans="1:17">
      <c r="A285" s="150">
        <v>7</v>
      </c>
      <c r="B285" s="149" t="s">
        <v>81</v>
      </c>
      <c r="C285" s="3">
        <f>A285</f>
        <v>7</v>
      </c>
      <c r="D285" s="121" t="s">
        <v>382</v>
      </c>
      <c r="E285" s="100"/>
      <c r="F285" s="100"/>
      <c r="G285" s="100"/>
      <c r="H285" s="100"/>
      <c r="I285" s="100"/>
      <c r="J285" s="100"/>
      <c r="K285" s="88">
        <v>0</v>
      </c>
      <c r="L285" s="88">
        <v>0</v>
      </c>
      <c r="M285" s="88">
        <v>0</v>
      </c>
      <c r="N285" s="88">
        <v>0</v>
      </c>
      <c r="O285" s="54">
        <v>0</v>
      </c>
      <c r="P285" s="54">
        <v>0</v>
      </c>
      <c r="Q285" s="137" t="s">
        <v>377</v>
      </c>
    </row>
    <row r="286" spans="1:17" s="630" customFormat="1">
      <c r="A286" s="631"/>
      <c r="B286" s="622"/>
      <c r="C286" s="651">
        <v>1</v>
      </c>
      <c r="D286" s="652" t="s">
        <v>141</v>
      </c>
      <c r="E286" s="627">
        <v>21117</v>
      </c>
      <c r="F286" s="626">
        <v>692</v>
      </c>
      <c r="G286" s="626">
        <v>20425</v>
      </c>
      <c r="H286" s="625">
        <v>6912.5</v>
      </c>
      <c r="I286" s="671">
        <v>367</v>
      </c>
      <c r="J286" s="671">
        <v>6545.5</v>
      </c>
      <c r="K286" s="625">
        <v>12389.400000000001</v>
      </c>
      <c r="L286" s="672">
        <v>325</v>
      </c>
      <c r="M286" s="672">
        <v>12064.400000000001</v>
      </c>
      <c r="N286" s="625">
        <v>16817.099999999999</v>
      </c>
      <c r="O286" s="672">
        <v>0</v>
      </c>
      <c r="P286" s="672">
        <v>16817.099999999999</v>
      </c>
      <c r="Q286" s="653" t="s">
        <v>333</v>
      </c>
    </row>
    <row r="287" spans="1:17" s="630" customFormat="1">
      <c r="A287" s="631"/>
      <c r="B287" s="632"/>
      <c r="C287" s="663">
        <v>2</v>
      </c>
      <c r="D287" s="665" t="s">
        <v>270</v>
      </c>
      <c r="E287" s="625">
        <v>14834</v>
      </c>
      <c r="F287" s="625">
        <v>1623</v>
      </c>
      <c r="G287" s="625">
        <v>13210.999999999998</v>
      </c>
      <c r="H287" s="626">
        <v>4818</v>
      </c>
      <c r="I287" s="671">
        <v>1025</v>
      </c>
      <c r="J287" s="671">
        <v>3793</v>
      </c>
      <c r="K287" s="626">
        <v>7024.4</v>
      </c>
      <c r="L287" s="672">
        <v>598</v>
      </c>
      <c r="M287" s="673">
        <v>6426.4</v>
      </c>
      <c r="N287" s="626">
        <v>2991.6</v>
      </c>
      <c r="O287" s="672">
        <v>0</v>
      </c>
      <c r="P287" s="672">
        <v>2991.6</v>
      </c>
      <c r="Q287" s="653" t="s">
        <v>333</v>
      </c>
    </row>
    <row r="288" spans="1:17" s="630" customFormat="1">
      <c r="A288" s="631"/>
      <c r="B288" s="636"/>
      <c r="C288" s="663">
        <v>3</v>
      </c>
      <c r="D288" s="664" t="s">
        <v>271</v>
      </c>
      <c r="E288" s="625">
        <v>10102</v>
      </c>
      <c r="F288" s="625">
        <v>3954.9999999999995</v>
      </c>
      <c r="G288" s="625">
        <v>6147</v>
      </c>
      <c r="H288" s="626">
        <v>3856.5</v>
      </c>
      <c r="I288" s="674">
        <v>1535</v>
      </c>
      <c r="J288" s="671">
        <v>2321.5</v>
      </c>
      <c r="K288" s="626">
        <v>3119.8</v>
      </c>
      <c r="L288" s="672">
        <v>1220</v>
      </c>
      <c r="M288" s="672">
        <v>1899.8000000000002</v>
      </c>
      <c r="N288" s="626">
        <v>3125.7000000000003</v>
      </c>
      <c r="O288" s="672">
        <v>1200</v>
      </c>
      <c r="P288" s="672">
        <v>1925.7</v>
      </c>
      <c r="Q288" s="653" t="s">
        <v>333</v>
      </c>
    </row>
    <row r="289" spans="1:17" s="630" customFormat="1">
      <c r="A289" s="631"/>
      <c r="B289" s="636"/>
      <c r="C289" s="663">
        <v>4</v>
      </c>
      <c r="D289" s="664" t="s">
        <v>272</v>
      </c>
      <c r="E289" s="625">
        <v>24489</v>
      </c>
      <c r="F289" s="625">
        <v>16961</v>
      </c>
      <c r="G289" s="625">
        <v>7528</v>
      </c>
      <c r="H289" s="626">
        <v>8919.5</v>
      </c>
      <c r="I289" s="671">
        <v>5836</v>
      </c>
      <c r="J289" s="671">
        <v>3083.5</v>
      </c>
      <c r="K289" s="626">
        <v>8414.4000000000015</v>
      </c>
      <c r="L289" s="672">
        <v>6125</v>
      </c>
      <c r="M289" s="672">
        <v>2289.3999999999996</v>
      </c>
      <c r="N289" s="626">
        <v>7155.1</v>
      </c>
      <c r="O289" s="672">
        <v>5000</v>
      </c>
      <c r="P289" s="672">
        <v>2155.1</v>
      </c>
      <c r="Q289" s="653" t="s">
        <v>333</v>
      </c>
    </row>
    <row r="290" spans="1:17" s="630" customFormat="1">
      <c r="A290" s="631"/>
      <c r="B290" s="636"/>
      <c r="C290" s="663">
        <v>5</v>
      </c>
      <c r="D290" s="664" t="s">
        <v>273</v>
      </c>
      <c r="E290" s="625">
        <v>9294</v>
      </c>
      <c r="F290" s="625">
        <v>1902</v>
      </c>
      <c r="G290" s="625">
        <v>7392</v>
      </c>
      <c r="H290" s="626">
        <v>4341</v>
      </c>
      <c r="I290" s="671">
        <v>1902</v>
      </c>
      <c r="J290" s="674">
        <v>2439</v>
      </c>
      <c r="K290" s="626">
        <v>2600.4</v>
      </c>
      <c r="L290" s="672">
        <v>0</v>
      </c>
      <c r="M290" s="672">
        <v>2600.4</v>
      </c>
      <c r="N290" s="626">
        <v>2352.6</v>
      </c>
      <c r="O290" s="672">
        <v>0</v>
      </c>
      <c r="P290" s="672">
        <v>2352.6</v>
      </c>
      <c r="Q290" s="653" t="s">
        <v>333</v>
      </c>
    </row>
    <row r="291" spans="1:17" s="630" customFormat="1">
      <c r="A291" s="631"/>
      <c r="B291" s="636"/>
      <c r="C291" s="663">
        <v>6</v>
      </c>
      <c r="D291" s="664" t="s">
        <v>274</v>
      </c>
      <c r="E291" s="625">
        <v>8228.1999999999989</v>
      </c>
      <c r="F291" s="625">
        <v>1535</v>
      </c>
      <c r="G291" s="625">
        <v>6693.2</v>
      </c>
      <c r="H291" s="626">
        <v>2795.2</v>
      </c>
      <c r="I291" s="671">
        <v>434.99999999999994</v>
      </c>
      <c r="J291" s="671">
        <v>2360.1999999999998</v>
      </c>
      <c r="K291" s="626">
        <v>3216.2999999999997</v>
      </c>
      <c r="L291" s="643">
        <v>1100</v>
      </c>
      <c r="M291" s="672">
        <v>2116.3000000000002</v>
      </c>
      <c r="N291" s="626">
        <v>2216.7000000000003</v>
      </c>
      <c r="O291" s="672">
        <v>0</v>
      </c>
      <c r="P291" s="672">
        <v>2216.7000000000003</v>
      </c>
      <c r="Q291" s="653" t="s">
        <v>333</v>
      </c>
    </row>
    <row r="292" spans="1:17" s="630" customFormat="1">
      <c r="A292" s="631"/>
      <c r="B292" s="636"/>
      <c r="C292" s="663">
        <v>7</v>
      </c>
      <c r="D292" s="664" t="s">
        <v>275</v>
      </c>
      <c r="E292" s="625">
        <v>11903</v>
      </c>
      <c r="F292" s="625">
        <v>1889.9999999999998</v>
      </c>
      <c r="G292" s="625">
        <v>10013</v>
      </c>
      <c r="H292" s="626">
        <v>4340.0000000000009</v>
      </c>
      <c r="I292" s="671">
        <v>795</v>
      </c>
      <c r="J292" s="671">
        <v>3545.0000000000005</v>
      </c>
      <c r="K292" s="626">
        <v>3660</v>
      </c>
      <c r="L292" s="672">
        <v>790</v>
      </c>
      <c r="M292" s="672">
        <v>2870</v>
      </c>
      <c r="N292" s="626">
        <v>3902.9999999999995</v>
      </c>
      <c r="O292" s="672">
        <v>305</v>
      </c>
      <c r="P292" s="672">
        <v>3597.9999999999995</v>
      </c>
      <c r="Q292" s="653" t="s">
        <v>333</v>
      </c>
    </row>
    <row r="293" spans="1:17" s="630" customFormat="1">
      <c r="A293" s="631"/>
      <c r="B293" s="636"/>
      <c r="C293" s="675">
        <v>8</v>
      </c>
      <c r="D293" s="676" t="s">
        <v>422</v>
      </c>
      <c r="E293" s="637">
        <v>6000</v>
      </c>
      <c r="F293" s="637">
        <v>0</v>
      </c>
      <c r="G293" s="637">
        <v>6000</v>
      </c>
      <c r="H293" s="677">
        <v>2000</v>
      </c>
      <c r="I293" s="678">
        <v>0</v>
      </c>
      <c r="J293" s="678">
        <v>2000</v>
      </c>
      <c r="K293" s="677">
        <v>2000</v>
      </c>
      <c r="L293" s="679">
        <v>0</v>
      </c>
      <c r="M293" s="679">
        <v>2000</v>
      </c>
      <c r="N293" s="677">
        <v>2000</v>
      </c>
      <c r="O293" s="679">
        <v>0</v>
      </c>
      <c r="P293" s="679">
        <v>2000</v>
      </c>
      <c r="Q293" s="653" t="s">
        <v>333</v>
      </c>
    </row>
    <row r="294" spans="1:17" s="630" customFormat="1">
      <c r="A294" s="680"/>
      <c r="B294" s="681"/>
      <c r="C294" s="682">
        <v>9</v>
      </c>
      <c r="D294" s="676" t="s">
        <v>171</v>
      </c>
      <c r="E294" s="683">
        <v>252.00000000000006</v>
      </c>
      <c r="F294" s="683">
        <v>0</v>
      </c>
      <c r="G294" s="683">
        <v>252.00000000000006</v>
      </c>
      <c r="H294" s="625">
        <f>I294+J294</f>
        <v>20</v>
      </c>
      <c r="I294" s="625">
        <v>0</v>
      </c>
      <c r="J294" s="625">
        <v>20</v>
      </c>
      <c r="K294" s="637">
        <v>72</v>
      </c>
      <c r="L294" s="637">
        <v>0</v>
      </c>
      <c r="M294" s="637">
        <v>72</v>
      </c>
      <c r="N294" s="637">
        <v>160</v>
      </c>
      <c r="O294" s="684">
        <v>0</v>
      </c>
      <c r="P294" s="684">
        <v>160</v>
      </c>
      <c r="Q294" s="653" t="s">
        <v>335</v>
      </c>
    </row>
    <row r="295" spans="1:17" s="630" customFormat="1">
      <c r="A295" s="685"/>
      <c r="B295" s="686"/>
      <c r="C295" s="623">
        <v>10</v>
      </c>
      <c r="D295" s="664" t="s">
        <v>172</v>
      </c>
      <c r="E295" s="625">
        <v>208</v>
      </c>
      <c r="F295" s="625">
        <v>0</v>
      </c>
      <c r="G295" s="625">
        <v>208</v>
      </c>
      <c r="H295" s="625">
        <v>20</v>
      </c>
      <c r="I295" s="625">
        <v>0</v>
      </c>
      <c r="J295" s="625">
        <v>20</v>
      </c>
      <c r="K295" s="625">
        <v>48</v>
      </c>
      <c r="L295" s="625">
        <v>0</v>
      </c>
      <c r="M295" s="625">
        <v>48</v>
      </c>
      <c r="N295" s="625">
        <v>140</v>
      </c>
      <c r="O295" s="625">
        <v>0</v>
      </c>
      <c r="P295" s="625">
        <v>140</v>
      </c>
      <c r="Q295" s="653" t="s">
        <v>334</v>
      </c>
    </row>
    <row r="296" spans="1:17" s="630" customFormat="1">
      <c r="A296" s="631"/>
      <c r="B296" s="622"/>
      <c r="C296" s="651">
        <v>11</v>
      </c>
      <c r="D296" s="652" t="s">
        <v>112</v>
      </c>
      <c r="E296" s="626">
        <v>198</v>
      </c>
      <c r="F296" s="626">
        <v>0</v>
      </c>
      <c r="G296" s="626">
        <v>198</v>
      </c>
      <c r="H296" s="626">
        <v>20</v>
      </c>
      <c r="I296" s="625">
        <v>0</v>
      </c>
      <c r="J296" s="626">
        <v>20</v>
      </c>
      <c r="K296" s="626">
        <v>48</v>
      </c>
      <c r="L296" s="625">
        <v>0</v>
      </c>
      <c r="M296" s="626">
        <v>48</v>
      </c>
      <c r="N296" s="626">
        <v>130</v>
      </c>
      <c r="O296" s="625">
        <v>0</v>
      </c>
      <c r="P296" s="626">
        <v>130</v>
      </c>
      <c r="Q296" s="653" t="s">
        <v>331</v>
      </c>
    </row>
    <row r="297" spans="1:17" s="630" customFormat="1">
      <c r="A297" s="631"/>
      <c r="B297" s="632"/>
      <c r="C297" s="623">
        <v>12</v>
      </c>
      <c r="D297" s="664" t="s">
        <v>326</v>
      </c>
      <c r="E297" s="625">
        <v>187</v>
      </c>
      <c r="F297" s="625">
        <v>0</v>
      </c>
      <c r="G297" s="626">
        <v>187</v>
      </c>
      <c r="H297" s="625">
        <v>20</v>
      </c>
      <c r="I297" s="625">
        <v>0</v>
      </c>
      <c r="J297" s="626">
        <v>20</v>
      </c>
      <c r="K297" s="625">
        <v>45</v>
      </c>
      <c r="L297" s="625">
        <v>0</v>
      </c>
      <c r="M297" s="626">
        <v>45</v>
      </c>
      <c r="N297" s="625">
        <v>122</v>
      </c>
      <c r="O297" s="625">
        <v>0</v>
      </c>
      <c r="P297" s="626">
        <v>122</v>
      </c>
      <c r="Q297" s="653" t="s">
        <v>332</v>
      </c>
    </row>
    <row r="298" spans="1:17" s="630" customFormat="1">
      <c r="A298" s="631"/>
      <c r="B298" s="636"/>
      <c r="C298" s="651">
        <v>13</v>
      </c>
      <c r="D298" s="664" t="s">
        <v>423</v>
      </c>
      <c r="E298" s="625">
        <v>175.99999999999997</v>
      </c>
      <c r="F298" s="625">
        <v>0</v>
      </c>
      <c r="G298" s="626">
        <v>175.99999999999997</v>
      </c>
      <c r="H298" s="625">
        <v>20</v>
      </c>
      <c r="I298" s="625">
        <v>0</v>
      </c>
      <c r="J298" s="626">
        <v>20</v>
      </c>
      <c r="K298" s="625">
        <v>42</v>
      </c>
      <c r="L298" s="625">
        <v>0</v>
      </c>
      <c r="M298" s="626">
        <v>42</v>
      </c>
      <c r="N298" s="625">
        <v>113.99999999999999</v>
      </c>
      <c r="O298" s="625">
        <v>0</v>
      </c>
      <c r="P298" s="626">
        <v>113.99999999999999</v>
      </c>
      <c r="Q298" s="653" t="s">
        <v>336</v>
      </c>
    </row>
    <row r="299" spans="1:17" s="630" customFormat="1">
      <c r="A299" s="631"/>
      <c r="B299" s="636"/>
      <c r="C299" s="623">
        <v>14</v>
      </c>
      <c r="D299" s="664" t="s">
        <v>424</v>
      </c>
      <c r="E299" s="625">
        <v>2733</v>
      </c>
      <c r="F299" s="625">
        <v>65</v>
      </c>
      <c r="G299" s="626">
        <v>2668</v>
      </c>
      <c r="H299" s="625">
        <v>93</v>
      </c>
      <c r="I299" s="625">
        <v>65</v>
      </c>
      <c r="J299" s="626">
        <v>28.000000000000004</v>
      </c>
      <c r="K299" s="625">
        <v>1727</v>
      </c>
      <c r="L299" s="625">
        <v>0</v>
      </c>
      <c r="M299" s="626">
        <v>1727</v>
      </c>
      <c r="N299" s="625">
        <v>913.00000000000011</v>
      </c>
      <c r="O299" s="625">
        <v>0</v>
      </c>
      <c r="P299" s="626">
        <v>913.00000000000011</v>
      </c>
      <c r="Q299" s="653" t="s">
        <v>335</v>
      </c>
    </row>
    <row r="300" spans="1:17" s="630" customFormat="1">
      <c r="A300" s="631"/>
      <c r="B300" s="636"/>
      <c r="C300" s="651">
        <v>15</v>
      </c>
      <c r="D300" s="664" t="s">
        <v>227</v>
      </c>
      <c r="E300" s="625">
        <v>8184.9999999999982</v>
      </c>
      <c r="F300" s="625">
        <v>0</v>
      </c>
      <c r="G300" s="626">
        <v>8184.9999999999982</v>
      </c>
      <c r="H300" s="625">
        <v>21</v>
      </c>
      <c r="I300" s="625">
        <v>0</v>
      </c>
      <c r="J300" s="626">
        <v>21</v>
      </c>
      <c r="K300" s="625">
        <v>957</v>
      </c>
      <c r="L300" s="625">
        <v>0</v>
      </c>
      <c r="M300" s="626">
        <v>957</v>
      </c>
      <c r="N300" s="625">
        <v>7206.9999999999991</v>
      </c>
      <c r="O300" s="625">
        <v>0</v>
      </c>
      <c r="P300" s="626">
        <v>7206.9999999999991</v>
      </c>
      <c r="Q300" s="653" t="s">
        <v>335</v>
      </c>
    </row>
    <row r="301" spans="1:17" s="630" customFormat="1">
      <c r="A301" s="631"/>
      <c r="B301" s="636"/>
      <c r="C301" s="623">
        <v>16</v>
      </c>
      <c r="D301" s="664" t="s">
        <v>425</v>
      </c>
      <c r="E301" s="625">
        <v>1857</v>
      </c>
      <c r="F301" s="625">
        <v>0</v>
      </c>
      <c r="G301" s="626">
        <v>1857</v>
      </c>
      <c r="H301" s="625">
        <v>0</v>
      </c>
      <c r="I301" s="625">
        <v>0</v>
      </c>
      <c r="J301" s="626">
        <v>0</v>
      </c>
      <c r="K301" s="625">
        <v>1635.0000000000002</v>
      </c>
      <c r="L301" s="625">
        <v>0</v>
      </c>
      <c r="M301" s="626">
        <v>1635.0000000000002</v>
      </c>
      <c r="N301" s="625">
        <v>222.00000000000003</v>
      </c>
      <c r="O301" s="625">
        <v>0</v>
      </c>
      <c r="P301" s="626">
        <v>222.00000000000003</v>
      </c>
      <c r="Q301" s="653" t="s">
        <v>335</v>
      </c>
    </row>
    <row r="302" spans="1:17" s="630" customFormat="1">
      <c r="A302" s="631"/>
      <c r="B302" s="636"/>
      <c r="C302" s="651">
        <v>17</v>
      </c>
      <c r="D302" s="664" t="s">
        <v>426</v>
      </c>
      <c r="E302" s="625">
        <v>1122</v>
      </c>
      <c r="F302" s="625">
        <v>65</v>
      </c>
      <c r="G302" s="626">
        <v>1057</v>
      </c>
      <c r="H302" s="625">
        <v>46</v>
      </c>
      <c r="I302" s="625">
        <v>0</v>
      </c>
      <c r="J302" s="626">
        <v>46</v>
      </c>
      <c r="K302" s="625">
        <v>78</v>
      </c>
      <c r="L302" s="625">
        <v>0</v>
      </c>
      <c r="M302" s="626">
        <v>78</v>
      </c>
      <c r="N302" s="625">
        <v>93</v>
      </c>
      <c r="O302" s="625">
        <v>0</v>
      </c>
      <c r="P302" s="626">
        <v>93</v>
      </c>
      <c r="Q302" s="653" t="s">
        <v>335</v>
      </c>
    </row>
    <row r="303" spans="1:17" s="630" customFormat="1">
      <c r="A303" s="631"/>
      <c r="B303" s="636"/>
      <c r="C303" s="623">
        <v>18</v>
      </c>
      <c r="D303" s="664" t="s">
        <v>67</v>
      </c>
      <c r="E303" s="625">
        <v>2032</v>
      </c>
      <c r="F303" s="625">
        <v>0</v>
      </c>
      <c r="G303" s="626">
        <v>2032</v>
      </c>
      <c r="H303" s="625">
        <v>0</v>
      </c>
      <c r="I303" s="625">
        <v>0</v>
      </c>
      <c r="J303" s="626">
        <v>0</v>
      </c>
      <c r="K303" s="625">
        <v>1788</v>
      </c>
      <c r="L303" s="625">
        <v>0</v>
      </c>
      <c r="M303" s="626">
        <v>1788</v>
      </c>
      <c r="N303" s="625">
        <v>244</v>
      </c>
      <c r="O303" s="625">
        <v>0</v>
      </c>
      <c r="P303" s="626">
        <v>244</v>
      </c>
      <c r="Q303" s="653" t="s">
        <v>335</v>
      </c>
    </row>
    <row r="304" spans="1:17" s="630" customFormat="1">
      <c r="A304" s="631"/>
      <c r="B304" s="636"/>
      <c r="C304" s="651">
        <v>19</v>
      </c>
      <c r="D304" s="664" t="s">
        <v>68</v>
      </c>
      <c r="E304" s="625">
        <v>1512</v>
      </c>
      <c r="F304" s="625">
        <v>0</v>
      </c>
      <c r="G304" s="626">
        <v>1512</v>
      </c>
      <c r="H304" s="625">
        <v>0</v>
      </c>
      <c r="I304" s="625">
        <v>0</v>
      </c>
      <c r="J304" s="626">
        <v>0</v>
      </c>
      <c r="K304" s="625">
        <v>1296</v>
      </c>
      <c r="L304" s="625">
        <v>0</v>
      </c>
      <c r="M304" s="626">
        <v>1296</v>
      </c>
      <c r="N304" s="625">
        <v>216</v>
      </c>
      <c r="O304" s="625">
        <v>0</v>
      </c>
      <c r="P304" s="626">
        <v>216</v>
      </c>
      <c r="Q304" s="653" t="s">
        <v>335</v>
      </c>
    </row>
    <row r="305" spans="1:17" s="630" customFormat="1">
      <c r="A305" s="631"/>
      <c r="B305" s="636"/>
      <c r="C305" s="623">
        <v>20</v>
      </c>
      <c r="D305" s="664" t="s">
        <v>231</v>
      </c>
      <c r="E305" s="625">
        <v>2366</v>
      </c>
      <c r="F305" s="625">
        <v>0</v>
      </c>
      <c r="G305" s="626">
        <v>2366</v>
      </c>
      <c r="H305" s="625">
        <v>0</v>
      </c>
      <c r="I305" s="625">
        <v>0</v>
      </c>
      <c r="J305" s="626">
        <v>0</v>
      </c>
      <c r="K305" s="625">
        <v>2122</v>
      </c>
      <c r="L305" s="625">
        <v>0</v>
      </c>
      <c r="M305" s="626">
        <v>2122</v>
      </c>
      <c r="N305" s="625">
        <v>244</v>
      </c>
      <c r="O305" s="625">
        <v>0</v>
      </c>
      <c r="P305" s="626">
        <v>244</v>
      </c>
      <c r="Q305" s="653" t="s">
        <v>335</v>
      </c>
    </row>
    <row r="306" spans="1:17" s="630" customFormat="1">
      <c r="A306" s="631"/>
      <c r="B306" s="636"/>
      <c r="C306" s="651">
        <v>21</v>
      </c>
      <c r="D306" s="664" t="s">
        <v>276</v>
      </c>
      <c r="E306" s="625">
        <v>5770</v>
      </c>
      <c r="F306" s="625">
        <v>0</v>
      </c>
      <c r="G306" s="626">
        <v>5770</v>
      </c>
      <c r="H306" s="625">
        <v>4</v>
      </c>
      <c r="I306" s="625">
        <v>0</v>
      </c>
      <c r="J306" s="626">
        <v>4</v>
      </c>
      <c r="K306" s="625">
        <v>781</v>
      </c>
      <c r="L306" s="625">
        <v>0</v>
      </c>
      <c r="M306" s="626">
        <v>781</v>
      </c>
      <c r="N306" s="625">
        <v>4985</v>
      </c>
      <c r="O306" s="625">
        <v>0</v>
      </c>
      <c r="P306" s="626">
        <v>4985</v>
      </c>
      <c r="Q306" s="653" t="s">
        <v>335</v>
      </c>
    </row>
    <row r="307" spans="1:17" s="630" customFormat="1">
      <c r="A307" s="631"/>
      <c r="B307" s="636"/>
      <c r="C307" s="623">
        <v>22</v>
      </c>
      <c r="D307" s="664" t="s">
        <v>66</v>
      </c>
      <c r="E307" s="625">
        <v>11730</v>
      </c>
      <c r="F307" s="625">
        <v>65</v>
      </c>
      <c r="G307" s="626">
        <v>11665</v>
      </c>
      <c r="H307" s="625">
        <v>501.99999999999994</v>
      </c>
      <c r="I307" s="625">
        <v>0</v>
      </c>
      <c r="J307" s="626">
        <v>501.99999999999994</v>
      </c>
      <c r="K307" s="625">
        <v>1122</v>
      </c>
      <c r="L307" s="625">
        <v>0</v>
      </c>
      <c r="M307" s="626">
        <v>1122</v>
      </c>
      <c r="N307" s="625">
        <v>9201</v>
      </c>
      <c r="O307" s="625">
        <v>0</v>
      </c>
      <c r="P307" s="626">
        <v>9201</v>
      </c>
      <c r="Q307" s="653" t="s">
        <v>335</v>
      </c>
    </row>
    <row r="308" spans="1:17" s="630" customFormat="1">
      <c r="A308" s="652"/>
      <c r="B308" s="687"/>
      <c r="C308" s="688">
        <v>23</v>
      </c>
      <c r="D308" s="689" t="s">
        <v>128</v>
      </c>
      <c r="E308" s="625">
        <v>1525</v>
      </c>
      <c r="F308" s="625">
        <v>0</v>
      </c>
      <c r="G308" s="625">
        <v>1525</v>
      </c>
      <c r="H308" s="625">
        <v>0</v>
      </c>
      <c r="I308" s="625">
        <v>0</v>
      </c>
      <c r="J308" s="625">
        <v>0</v>
      </c>
      <c r="K308" s="625">
        <v>1394</v>
      </c>
      <c r="L308" s="625">
        <v>0</v>
      </c>
      <c r="M308" s="625">
        <v>1394</v>
      </c>
      <c r="N308" s="625">
        <v>131</v>
      </c>
      <c r="O308" s="625">
        <v>0</v>
      </c>
      <c r="P308" s="625">
        <v>131</v>
      </c>
      <c r="Q308" s="653" t="s">
        <v>335</v>
      </c>
    </row>
    <row r="309" spans="1:17" s="630" customFormat="1">
      <c r="A309" s="680"/>
      <c r="B309" s="681"/>
      <c r="C309" s="623">
        <v>24</v>
      </c>
      <c r="D309" s="664" t="s">
        <v>133</v>
      </c>
      <c r="E309" s="683">
        <v>2200</v>
      </c>
      <c r="F309" s="683">
        <v>65</v>
      </c>
      <c r="G309" s="683">
        <v>2135</v>
      </c>
      <c r="H309" s="625">
        <v>81</v>
      </c>
      <c r="I309" s="625">
        <v>65</v>
      </c>
      <c r="J309" s="625">
        <v>16</v>
      </c>
      <c r="K309" s="637">
        <v>1555</v>
      </c>
      <c r="L309" s="637">
        <v>0</v>
      </c>
      <c r="M309" s="637">
        <v>1555</v>
      </c>
      <c r="N309" s="637">
        <v>564</v>
      </c>
      <c r="O309" s="684">
        <v>0</v>
      </c>
      <c r="P309" s="684">
        <v>564</v>
      </c>
      <c r="Q309" s="653" t="s">
        <v>335</v>
      </c>
    </row>
    <row r="310" spans="1:17" s="630" customFormat="1">
      <c r="A310" s="631"/>
      <c r="B310" s="622"/>
      <c r="C310" s="663">
        <v>25</v>
      </c>
      <c r="D310" s="664" t="s">
        <v>279</v>
      </c>
      <c r="E310" s="626">
        <v>2740</v>
      </c>
      <c r="F310" s="626">
        <v>65</v>
      </c>
      <c r="G310" s="626">
        <v>2675</v>
      </c>
      <c r="H310" s="626">
        <v>0</v>
      </c>
      <c r="I310" s="626">
        <v>0</v>
      </c>
      <c r="J310" s="626">
        <v>0</v>
      </c>
      <c r="K310" s="626">
        <v>1498</v>
      </c>
      <c r="L310" s="625">
        <v>0</v>
      </c>
      <c r="M310" s="626">
        <v>1498</v>
      </c>
      <c r="N310" s="626">
        <v>212</v>
      </c>
      <c r="O310" s="625">
        <v>0</v>
      </c>
      <c r="P310" s="626">
        <v>212</v>
      </c>
      <c r="Q310" s="653" t="s">
        <v>335</v>
      </c>
    </row>
    <row r="311" spans="1:17" s="630" customFormat="1">
      <c r="A311" s="631"/>
      <c r="B311" s="636"/>
      <c r="C311" s="663">
        <v>26</v>
      </c>
      <c r="D311" s="664" t="s">
        <v>427</v>
      </c>
      <c r="E311" s="626">
        <v>4426</v>
      </c>
      <c r="F311" s="626">
        <v>0</v>
      </c>
      <c r="G311" s="626">
        <v>4426</v>
      </c>
      <c r="H311" s="626">
        <v>10</v>
      </c>
      <c r="I311" s="626">
        <v>0</v>
      </c>
      <c r="J311" s="626">
        <v>10</v>
      </c>
      <c r="K311" s="626">
        <v>4004.9999999999995</v>
      </c>
      <c r="L311" s="625">
        <v>0</v>
      </c>
      <c r="M311" s="626">
        <v>4004.9999999999995</v>
      </c>
      <c r="N311" s="626">
        <v>411.00000000000006</v>
      </c>
      <c r="O311" s="625">
        <v>0</v>
      </c>
      <c r="P311" s="626">
        <v>411.00000000000006</v>
      </c>
      <c r="Q311" s="653" t="s">
        <v>335</v>
      </c>
    </row>
    <row r="312" spans="1:17" s="630" customFormat="1">
      <c r="A312" s="631"/>
      <c r="B312" s="636"/>
      <c r="C312" s="651">
        <v>27</v>
      </c>
      <c r="D312" s="664" t="s">
        <v>283</v>
      </c>
      <c r="E312" s="626">
        <v>3256</v>
      </c>
      <c r="F312" s="626">
        <v>0</v>
      </c>
      <c r="G312" s="626">
        <v>3256</v>
      </c>
      <c r="H312" s="626">
        <v>7.0000000000000009</v>
      </c>
      <c r="I312" s="626">
        <v>0</v>
      </c>
      <c r="J312" s="626">
        <v>7.0000000000000009</v>
      </c>
      <c r="K312" s="626">
        <v>254.99999999999997</v>
      </c>
      <c r="L312" s="625">
        <v>0</v>
      </c>
      <c r="M312" s="626">
        <v>254.99999999999997</v>
      </c>
      <c r="N312" s="626">
        <v>2994</v>
      </c>
      <c r="O312" s="625">
        <v>0</v>
      </c>
      <c r="P312" s="626">
        <v>2994</v>
      </c>
      <c r="Q312" s="653" t="s">
        <v>335</v>
      </c>
    </row>
    <row r="313" spans="1:17" s="630" customFormat="1">
      <c r="A313" s="631"/>
      <c r="B313" s="636"/>
      <c r="C313" s="663">
        <v>28</v>
      </c>
      <c r="D313" s="652" t="s">
        <v>69</v>
      </c>
      <c r="E313" s="626">
        <v>3631</v>
      </c>
      <c r="F313" s="626">
        <v>65</v>
      </c>
      <c r="G313" s="626">
        <v>3566.0000000000005</v>
      </c>
      <c r="H313" s="626">
        <v>189</v>
      </c>
      <c r="I313" s="626">
        <v>65</v>
      </c>
      <c r="J313" s="626">
        <v>124</v>
      </c>
      <c r="K313" s="626">
        <v>2484</v>
      </c>
      <c r="L313" s="625">
        <v>0</v>
      </c>
      <c r="M313" s="626">
        <v>2484</v>
      </c>
      <c r="N313" s="626">
        <v>958</v>
      </c>
      <c r="O313" s="625">
        <v>0</v>
      </c>
      <c r="P313" s="626">
        <v>958</v>
      </c>
      <c r="Q313" s="653" t="s">
        <v>334</v>
      </c>
    </row>
    <row r="314" spans="1:17" s="630" customFormat="1">
      <c r="A314" s="631"/>
      <c r="B314" s="636"/>
      <c r="C314" s="651">
        <v>29</v>
      </c>
      <c r="D314" s="652" t="s">
        <v>109</v>
      </c>
      <c r="E314" s="626">
        <v>3225</v>
      </c>
      <c r="F314" s="626">
        <v>65</v>
      </c>
      <c r="G314" s="626">
        <v>3160</v>
      </c>
      <c r="H314" s="626">
        <v>227</v>
      </c>
      <c r="I314" s="626">
        <v>65</v>
      </c>
      <c r="J314" s="626">
        <v>162</v>
      </c>
      <c r="K314" s="626">
        <v>1937</v>
      </c>
      <c r="L314" s="625">
        <v>0</v>
      </c>
      <c r="M314" s="626">
        <v>1937</v>
      </c>
      <c r="N314" s="626">
        <v>1061</v>
      </c>
      <c r="O314" s="625">
        <v>0</v>
      </c>
      <c r="P314" s="626">
        <v>1061</v>
      </c>
      <c r="Q314" s="653" t="s">
        <v>334</v>
      </c>
    </row>
    <row r="315" spans="1:17" s="630" customFormat="1">
      <c r="A315" s="631"/>
      <c r="B315" s="636"/>
      <c r="C315" s="663">
        <v>30</v>
      </c>
      <c r="D315" s="652" t="s">
        <v>105</v>
      </c>
      <c r="E315" s="626">
        <v>3310</v>
      </c>
      <c r="F315" s="626">
        <v>65</v>
      </c>
      <c r="G315" s="626">
        <v>3245</v>
      </c>
      <c r="H315" s="626">
        <v>43</v>
      </c>
      <c r="I315" s="626">
        <v>0</v>
      </c>
      <c r="J315" s="626">
        <v>43</v>
      </c>
      <c r="K315" s="626">
        <v>1789.9999999999998</v>
      </c>
      <c r="L315" s="625">
        <v>0</v>
      </c>
      <c r="M315" s="626">
        <v>1789.9999999999998</v>
      </c>
      <c r="N315" s="626">
        <v>322</v>
      </c>
      <c r="O315" s="625">
        <v>0</v>
      </c>
      <c r="P315" s="626">
        <v>322</v>
      </c>
      <c r="Q315" s="653" t="s">
        <v>334</v>
      </c>
    </row>
    <row r="316" spans="1:17" s="630" customFormat="1">
      <c r="A316" s="631"/>
      <c r="B316" s="622"/>
      <c r="C316" s="651">
        <v>31</v>
      </c>
      <c r="D316" s="652" t="s">
        <v>123</v>
      </c>
      <c r="E316" s="626">
        <v>1497</v>
      </c>
      <c r="F316" s="626">
        <v>0</v>
      </c>
      <c r="G316" s="626">
        <v>1497</v>
      </c>
      <c r="H316" s="626">
        <v>0</v>
      </c>
      <c r="I316" s="626">
        <v>0</v>
      </c>
      <c r="J316" s="626">
        <v>0</v>
      </c>
      <c r="K316" s="626">
        <v>1294</v>
      </c>
      <c r="L316" s="625">
        <v>0</v>
      </c>
      <c r="M316" s="626">
        <v>1294</v>
      </c>
      <c r="N316" s="626">
        <v>202.99999999999997</v>
      </c>
      <c r="O316" s="625">
        <v>0</v>
      </c>
      <c r="P316" s="626">
        <v>202.99999999999997</v>
      </c>
      <c r="Q316" s="653" t="s">
        <v>334</v>
      </c>
    </row>
    <row r="317" spans="1:17" s="630" customFormat="1">
      <c r="A317" s="631"/>
      <c r="B317" s="632"/>
      <c r="C317" s="663">
        <v>32</v>
      </c>
      <c r="D317" s="652" t="s">
        <v>280</v>
      </c>
      <c r="E317" s="626">
        <v>2929</v>
      </c>
      <c r="F317" s="626">
        <v>65</v>
      </c>
      <c r="G317" s="626">
        <v>2864</v>
      </c>
      <c r="H317" s="626">
        <v>0</v>
      </c>
      <c r="I317" s="626">
        <v>0</v>
      </c>
      <c r="J317" s="626">
        <v>0</v>
      </c>
      <c r="K317" s="626">
        <v>1579</v>
      </c>
      <c r="L317" s="625">
        <v>0</v>
      </c>
      <c r="M317" s="626">
        <v>1579</v>
      </c>
      <c r="N317" s="626">
        <v>213</v>
      </c>
      <c r="O317" s="625">
        <v>0</v>
      </c>
      <c r="P317" s="626">
        <v>213</v>
      </c>
      <c r="Q317" s="653" t="s">
        <v>334</v>
      </c>
    </row>
    <row r="318" spans="1:17" s="630" customFormat="1">
      <c r="A318" s="631"/>
      <c r="B318" s="636"/>
      <c r="C318" s="651">
        <v>33</v>
      </c>
      <c r="D318" s="652" t="s">
        <v>281</v>
      </c>
      <c r="E318" s="626">
        <v>4567</v>
      </c>
      <c r="F318" s="626">
        <v>0</v>
      </c>
      <c r="G318" s="626">
        <v>4567</v>
      </c>
      <c r="H318" s="626">
        <v>460.50000000000006</v>
      </c>
      <c r="I318" s="626">
        <v>0</v>
      </c>
      <c r="J318" s="626">
        <v>460.50000000000006</v>
      </c>
      <c r="K318" s="626">
        <v>2278.5</v>
      </c>
      <c r="L318" s="625">
        <v>0</v>
      </c>
      <c r="M318" s="626">
        <v>2278.5</v>
      </c>
      <c r="N318" s="626">
        <v>1828</v>
      </c>
      <c r="O318" s="625">
        <v>0</v>
      </c>
      <c r="P318" s="626">
        <v>1828</v>
      </c>
      <c r="Q318" s="653" t="s">
        <v>334</v>
      </c>
    </row>
    <row r="319" spans="1:17" s="630" customFormat="1">
      <c r="A319" s="631"/>
      <c r="B319" s="636"/>
      <c r="C319" s="663">
        <v>34</v>
      </c>
      <c r="D319" s="652" t="s">
        <v>325</v>
      </c>
      <c r="E319" s="626">
        <v>1971</v>
      </c>
      <c r="F319" s="626">
        <v>0</v>
      </c>
      <c r="G319" s="626">
        <v>1971</v>
      </c>
      <c r="H319" s="626">
        <v>0</v>
      </c>
      <c r="I319" s="626">
        <v>0</v>
      </c>
      <c r="J319" s="626">
        <v>0</v>
      </c>
      <c r="K319" s="626">
        <v>225.99999999999997</v>
      </c>
      <c r="L319" s="625">
        <v>0</v>
      </c>
      <c r="M319" s="626">
        <v>225.99999999999997</v>
      </c>
      <c r="N319" s="626">
        <v>1745</v>
      </c>
      <c r="O319" s="625">
        <v>0</v>
      </c>
      <c r="P319" s="626">
        <v>1745</v>
      </c>
      <c r="Q319" s="653" t="s">
        <v>334</v>
      </c>
    </row>
    <row r="320" spans="1:17" s="630" customFormat="1">
      <c r="A320" s="631"/>
      <c r="B320" s="636"/>
      <c r="C320" s="651">
        <v>35</v>
      </c>
      <c r="D320" s="652" t="s">
        <v>102</v>
      </c>
      <c r="E320" s="626">
        <v>5832</v>
      </c>
      <c r="F320" s="626">
        <v>65</v>
      </c>
      <c r="G320" s="626">
        <v>5767</v>
      </c>
      <c r="H320" s="626">
        <v>830.00000000000011</v>
      </c>
      <c r="I320" s="626">
        <v>0</v>
      </c>
      <c r="J320" s="626">
        <v>830.00000000000011</v>
      </c>
      <c r="K320" s="626">
        <v>739</v>
      </c>
      <c r="L320" s="625">
        <v>0</v>
      </c>
      <c r="M320" s="626">
        <v>739</v>
      </c>
      <c r="N320" s="626">
        <v>2608</v>
      </c>
      <c r="O320" s="625">
        <v>0</v>
      </c>
      <c r="P320" s="626">
        <v>2608</v>
      </c>
      <c r="Q320" s="653" t="s">
        <v>334</v>
      </c>
    </row>
    <row r="321" spans="1:17" s="630" customFormat="1">
      <c r="A321" s="631"/>
      <c r="B321" s="636"/>
      <c r="C321" s="663">
        <v>36</v>
      </c>
      <c r="D321" s="652" t="s">
        <v>225</v>
      </c>
      <c r="E321" s="626">
        <v>4741.9999999999991</v>
      </c>
      <c r="F321" s="626">
        <v>0</v>
      </c>
      <c r="G321" s="626">
        <v>4741.9999999999991</v>
      </c>
      <c r="H321" s="626">
        <v>0</v>
      </c>
      <c r="I321" s="626">
        <v>0</v>
      </c>
      <c r="J321" s="626">
        <v>0</v>
      </c>
      <c r="K321" s="626">
        <v>787</v>
      </c>
      <c r="L321" s="625">
        <v>0</v>
      </c>
      <c r="M321" s="626">
        <v>787</v>
      </c>
      <c r="N321" s="626">
        <v>3954.9999999999995</v>
      </c>
      <c r="O321" s="625">
        <v>0</v>
      </c>
      <c r="P321" s="626">
        <v>3954.9999999999995</v>
      </c>
      <c r="Q321" s="653" t="s">
        <v>334</v>
      </c>
    </row>
    <row r="322" spans="1:17" s="630" customFormat="1">
      <c r="A322" s="631"/>
      <c r="B322" s="636"/>
      <c r="C322" s="651">
        <v>37</v>
      </c>
      <c r="D322" s="652" t="s">
        <v>277</v>
      </c>
      <c r="E322" s="626">
        <v>433</v>
      </c>
      <c r="F322" s="626">
        <v>0</v>
      </c>
      <c r="G322" s="626">
        <v>433</v>
      </c>
      <c r="H322" s="626">
        <v>3</v>
      </c>
      <c r="I322" s="626">
        <v>0</v>
      </c>
      <c r="J322" s="626">
        <v>3</v>
      </c>
      <c r="K322" s="626">
        <v>379</v>
      </c>
      <c r="L322" s="625">
        <v>0</v>
      </c>
      <c r="M322" s="626">
        <v>379</v>
      </c>
      <c r="N322" s="626">
        <v>51</v>
      </c>
      <c r="O322" s="625">
        <v>0</v>
      </c>
      <c r="P322" s="626">
        <v>51</v>
      </c>
      <c r="Q322" s="653" t="s">
        <v>334</v>
      </c>
    </row>
    <row r="323" spans="1:17" s="630" customFormat="1">
      <c r="A323" s="631"/>
      <c r="B323" s="636"/>
      <c r="C323" s="663">
        <v>38</v>
      </c>
      <c r="D323" s="652" t="s">
        <v>155</v>
      </c>
      <c r="E323" s="626">
        <v>4324</v>
      </c>
      <c r="F323" s="626">
        <v>65</v>
      </c>
      <c r="G323" s="626">
        <v>4269</v>
      </c>
      <c r="H323" s="626">
        <v>574</v>
      </c>
      <c r="I323" s="626">
        <v>0</v>
      </c>
      <c r="J323" s="626">
        <v>574</v>
      </c>
      <c r="K323" s="626">
        <v>2013</v>
      </c>
      <c r="L323" s="625">
        <v>0</v>
      </c>
      <c r="M323" s="626">
        <v>2013</v>
      </c>
      <c r="N323" s="626">
        <v>582</v>
      </c>
      <c r="O323" s="625">
        <v>0</v>
      </c>
      <c r="P323" s="626">
        <v>582</v>
      </c>
      <c r="Q323" s="653" t="s">
        <v>334</v>
      </c>
    </row>
    <row r="324" spans="1:17" s="630" customFormat="1">
      <c r="A324" s="631"/>
      <c r="B324" s="636"/>
      <c r="C324" s="651">
        <v>39</v>
      </c>
      <c r="D324" s="652" t="s">
        <v>190</v>
      </c>
      <c r="E324" s="626">
        <v>3089</v>
      </c>
      <c r="F324" s="626">
        <v>65</v>
      </c>
      <c r="G324" s="626">
        <v>3024</v>
      </c>
      <c r="H324" s="626">
        <v>0</v>
      </c>
      <c r="I324" s="626">
        <v>0</v>
      </c>
      <c r="J324" s="626">
        <v>0</v>
      </c>
      <c r="K324" s="626">
        <v>1727</v>
      </c>
      <c r="L324" s="625">
        <v>0</v>
      </c>
      <c r="M324" s="626">
        <v>1727</v>
      </c>
      <c r="N324" s="626">
        <v>217</v>
      </c>
      <c r="O324" s="625">
        <v>0</v>
      </c>
      <c r="P324" s="626">
        <v>217</v>
      </c>
      <c r="Q324" s="653" t="s">
        <v>334</v>
      </c>
    </row>
    <row r="325" spans="1:17" s="630" customFormat="1">
      <c r="A325" s="631"/>
      <c r="B325" s="636"/>
      <c r="C325" s="663">
        <v>40</v>
      </c>
      <c r="D325" s="652" t="s">
        <v>428</v>
      </c>
      <c r="E325" s="626">
        <v>1347.9999999999998</v>
      </c>
      <c r="F325" s="626">
        <v>0</v>
      </c>
      <c r="G325" s="626">
        <v>1347.9999999999998</v>
      </c>
      <c r="H325" s="626">
        <v>0</v>
      </c>
      <c r="I325" s="626">
        <v>0</v>
      </c>
      <c r="J325" s="626">
        <v>0</v>
      </c>
      <c r="K325" s="626">
        <v>69</v>
      </c>
      <c r="L325" s="625">
        <v>0</v>
      </c>
      <c r="M325" s="626">
        <v>69</v>
      </c>
      <c r="N325" s="626">
        <v>1279</v>
      </c>
      <c r="O325" s="625">
        <v>0</v>
      </c>
      <c r="P325" s="626">
        <v>1279</v>
      </c>
      <c r="Q325" s="653" t="s">
        <v>334</v>
      </c>
    </row>
    <row r="326" spans="1:17" s="630" customFormat="1">
      <c r="A326" s="631"/>
      <c r="B326" s="636"/>
      <c r="C326" s="663">
        <v>41</v>
      </c>
      <c r="D326" s="652" t="s">
        <v>186</v>
      </c>
      <c r="E326" s="626">
        <v>3120.0000000000005</v>
      </c>
      <c r="F326" s="626">
        <v>0</v>
      </c>
      <c r="G326" s="626">
        <v>3120.0000000000005</v>
      </c>
      <c r="H326" s="626">
        <v>551</v>
      </c>
      <c r="I326" s="626">
        <v>0</v>
      </c>
      <c r="J326" s="626">
        <v>551</v>
      </c>
      <c r="K326" s="626">
        <v>691</v>
      </c>
      <c r="L326" s="625">
        <v>0</v>
      </c>
      <c r="M326" s="626">
        <v>691</v>
      </c>
      <c r="N326" s="626">
        <v>1878</v>
      </c>
      <c r="O326" s="625">
        <v>0</v>
      </c>
      <c r="P326" s="626">
        <v>1878</v>
      </c>
      <c r="Q326" s="653" t="s">
        <v>334</v>
      </c>
    </row>
    <row r="327" spans="1:17" s="630" customFormat="1">
      <c r="A327" s="631"/>
      <c r="B327" s="636"/>
      <c r="C327" s="651">
        <v>42</v>
      </c>
      <c r="D327" s="652" t="s">
        <v>185</v>
      </c>
      <c r="E327" s="626">
        <v>3908</v>
      </c>
      <c r="F327" s="626">
        <v>65</v>
      </c>
      <c r="G327" s="626">
        <v>3843</v>
      </c>
      <c r="H327" s="626">
        <v>0</v>
      </c>
      <c r="I327" s="626">
        <v>0</v>
      </c>
      <c r="J327" s="626">
        <v>0</v>
      </c>
      <c r="K327" s="626">
        <v>113.99999999999999</v>
      </c>
      <c r="L327" s="625">
        <v>0</v>
      </c>
      <c r="M327" s="626">
        <v>113.99999999999999</v>
      </c>
      <c r="N327" s="626">
        <v>2139</v>
      </c>
      <c r="O327" s="625">
        <v>0</v>
      </c>
      <c r="P327" s="626">
        <v>2139</v>
      </c>
      <c r="Q327" s="653" t="s">
        <v>334</v>
      </c>
    </row>
    <row r="328" spans="1:17" s="630" customFormat="1">
      <c r="A328" s="631"/>
      <c r="B328" s="636"/>
      <c r="C328" s="663">
        <v>43</v>
      </c>
      <c r="D328" s="652" t="s">
        <v>182</v>
      </c>
      <c r="E328" s="626">
        <v>1721</v>
      </c>
      <c r="F328" s="626">
        <v>0</v>
      </c>
      <c r="G328" s="626">
        <v>1721</v>
      </c>
      <c r="H328" s="626">
        <v>0</v>
      </c>
      <c r="I328" s="626">
        <v>0</v>
      </c>
      <c r="J328" s="626">
        <v>0</v>
      </c>
      <c r="K328" s="626">
        <v>1518</v>
      </c>
      <c r="L328" s="625">
        <v>0</v>
      </c>
      <c r="M328" s="626">
        <v>1518</v>
      </c>
      <c r="N328" s="626">
        <v>202.99999999999997</v>
      </c>
      <c r="O328" s="625">
        <v>0</v>
      </c>
      <c r="P328" s="626">
        <v>202.99999999999997</v>
      </c>
      <c r="Q328" s="653" t="s">
        <v>334</v>
      </c>
    </row>
    <row r="329" spans="1:17" s="630" customFormat="1">
      <c r="A329" s="631"/>
      <c r="B329" s="636"/>
      <c r="C329" s="663">
        <v>44</v>
      </c>
      <c r="D329" s="652" t="s">
        <v>203</v>
      </c>
      <c r="E329" s="626">
        <v>4051</v>
      </c>
      <c r="F329" s="626">
        <v>0</v>
      </c>
      <c r="G329" s="626">
        <v>4051</v>
      </c>
      <c r="H329" s="626">
        <v>30</v>
      </c>
      <c r="I329" s="626">
        <v>0</v>
      </c>
      <c r="J329" s="626">
        <v>30</v>
      </c>
      <c r="K329" s="626">
        <v>3736</v>
      </c>
      <c r="L329" s="625">
        <v>0</v>
      </c>
      <c r="M329" s="626">
        <v>3736</v>
      </c>
      <c r="N329" s="626">
        <v>285</v>
      </c>
      <c r="O329" s="625">
        <v>0</v>
      </c>
      <c r="P329" s="626">
        <v>285</v>
      </c>
      <c r="Q329" s="653" t="s">
        <v>331</v>
      </c>
    </row>
    <row r="330" spans="1:17" s="630" customFormat="1">
      <c r="A330" s="631"/>
      <c r="B330" s="636"/>
      <c r="C330" s="651">
        <v>45</v>
      </c>
      <c r="D330" s="652" t="s">
        <v>205</v>
      </c>
      <c r="E330" s="625">
        <v>1716.9999999999998</v>
      </c>
      <c r="F330" s="625">
        <v>0</v>
      </c>
      <c r="G330" s="625">
        <v>1716.9999999999998</v>
      </c>
      <c r="H330" s="625">
        <v>0</v>
      </c>
      <c r="I330" s="626">
        <v>0</v>
      </c>
      <c r="J330" s="626">
        <v>0</v>
      </c>
      <c r="K330" s="625">
        <v>1487</v>
      </c>
      <c r="L330" s="625">
        <v>0</v>
      </c>
      <c r="M330" s="625">
        <v>1487</v>
      </c>
      <c r="N330" s="625">
        <v>229.99999999999997</v>
      </c>
      <c r="O330" s="625">
        <v>0</v>
      </c>
      <c r="P330" s="625">
        <v>229.99999999999997</v>
      </c>
      <c r="Q330" s="653" t="s">
        <v>331</v>
      </c>
    </row>
    <row r="331" spans="1:17" s="630" customFormat="1">
      <c r="A331" s="631"/>
      <c r="B331" s="636"/>
      <c r="C331" s="663">
        <v>46</v>
      </c>
      <c r="D331" s="652" t="s">
        <v>204</v>
      </c>
      <c r="E331" s="625">
        <v>2749</v>
      </c>
      <c r="F331" s="625">
        <v>65</v>
      </c>
      <c r="G331" s="625">
        <v>2684</v>
      </c>
      <c r="H331" s="625">
        <v>135</v>
      </c>
      <c r="I331" s="626">
        <v>65</v>
      </c>
      <c r="J331" s="626">
        <v>70</v>
      </c>
      <c r="K331" s="625">
        <v>1723</v>
      </c>
      <c r="L331" s="625">
        <v>0</v>
      </c>
      <c r="M331" s="625">
        <v>1723</v>
      </c>
      <c r="N331" s="625">
        <v>891</v>
      </c>
      <c r="O331" s="625">
        <v>0</v>
      </c>
      <c r="P331" s="625">
        <v>891</v>
      </c>
      <c r="Q331" s="653" t="s">
        <v>331</v>
      </c>
    </row>
    <row r="332" spans="1:17" s="630" customFormat="1">
      <c r="A332" s="631"/>
      <c r="B332" s="636"/>
      <c r="C332" s="663">
        <v>47</v>
      </c>
      <c r="D332" s="652" t="s">
        <v>160</v>
      </c>
      <c r="E332" s="625">
        <v>1468</v>
      </c>
      <c r="F332" s="625">
        <v>0</v>
      </c>
      <c r="G332" s="625">
        <v>1468</v>
      </c>
      <c r="H332" s="625">
        <v>0</v>
      </c>
      <c r="I332" s="626">
        <v>0</v>
      </c>
      <c r="J332" s="626">
        <v>0</v>
      </c>
      <c r="K332" s="625">
        <v>1254</v>
      </c>
      <c r="L332" s="625">
        <v>0</v>
      </c>
      <c r="M332" s="625">
        <v>1254</v>
      </c>
      <c r="N332" s="625">
        <v>214</v>
      </c>
      <c r="O332" s="625">
        <v>0</v>
      </c>
      <c r="P332" s="625">
        <v>214</v>
      </c>
      <c r="Q332" s="653" t="s">
        <v>331</v>
      </c>
    </row>
    <row r="333" spans="1:17" s="630" customFormat="1">
      <c r="A333" s="631"/>
      <c r="B333" s="636"/>
      <c r="C333" s="651">
        <v>48</v>
      </c>
      <c r="D333" s="652" t="s">
        <v>196</v>
      </c>
      <c r="E333" s="625">
        <v>1628</v>
      </c>
      <c r="F333" s="625">
        <v>65</v>
      </c>
      <c r="G333" s="625">
        <v>1563</v>
      </c>
      <c r="H333" s="625">
        <v>166</v>
      </c>
      <c r="I333" s="626">
        <v>65</v>
      </c>
      <c r="J333" s="626">
        <v>101</v>
      </c>
      <c r="K333" s="625">
        <v>574</v>
      </c>
      <c r="L333" s="625">
        <v>0</v>
      </c>
      <c r="M333" s="625">
        <v>574</v>
      </c>
      <c r="N333" s="625">
        <v>888.00000000000011</v>
      </c>
      <c r="O333" s="625">
        <v>0</v>
      </c>
      <c r="P333" s="625">
        <v>888.00000000000011</v>
      </c>
      <c r="Q333" s="653" t="s">
        <v>331</v>
      </c>
    </row>
    <row r="334" spans="1:17" s="630" customFormat="1">
      <c r="A334" s="631"/>
      <c r="B334" s="636"/>
      <c r="C334" s="663">
        <v>49</v>
      </c>
      <c r="D334" s="652" t="s">
        <v>195</v>
      </c>
      <c r="E334" s="625">
        <v>1883.0000000000002</v>
      </c>
      <c r="F334" s="625">
        <v>0</v>
      </c>
      <c r="G334" s="625">
        <v>1883.0000000000002</v>
      </c>
      <c r="H334" s="625">
        <v>0</v>
      </c>
      <c r="I334" s="626">
        <v>0</v>
      </c>
      <c r="J334" s="626">
        <v>0</v>
      </c>
      <c r="K334" s="625">
        <v>1644.0000000000002</v>
      </c>
      <c r="L334" s="625">
        <v>0</v>
      </c>
      <c r="M334" s="625">
        <v>1644.0000000000002</v>
      </c>
      <c r="N334" s="625">
        <v>239</v>
      </c>
      <c r="O334" s="625">
        <v>0</v>
      </c>
      <c r="P334" s="625">
        <v>239</v>
      </c>
      <c r="Q334" s="653" t="s">
        <v>331</v>
      </c>
    </row>
    <row r="335" spans="1:17" s="630" customFormat="1">
      <c r="A335" s="631"/>
      <c r="B335" s="636"/>
      <c r="C335" s="663">
        <v>50</v>
      </c>
      <c r="D335" s="652" t="s">
        <v>193</v>
      </c>
      <c r="E335" s="625">
        <v>3223.0000000000005</v>
      </c>
      <c r="F335" s="625">
        <v>0</v>
      </c>
      <c r="G335" s="625">
        <v>3223.0000000000005</v>
      </c>
      <c r="H335" s="625">
        <v>0</v>
      </c>
      <c r="I335" s="626">
        <v>0</v>
      </c>
      <c r="J335" s="626">
        <v>0</v>
      </c>
      <c r="K335" s="625">
        <v>1752</v>
      </c>
      <c r="L335" s="625">
        <v>0</v>
      </c>
      <c r="M335" s="625">
        <v>1752</v>
      </c>
      <c r="N335" s="625">
        <v>1471</v>
      </c>
      <c r="O335" s="625">
        <v>0</v>
      </c>
      <c r="P335" s="625">
        <v>1471</v>
      </c>
      <c r="Q335" s="653" t="s">
        <v>331</v>
      </c>
    </row>
    <row r="336" spans="1:17" s="630" customFormat="1">
      <c r="A336" s="631"/>
      <c r="B336" s="636"/>
      <c r="C336" s="651">
        <v>51</v>
      </c>
      <c r="D336" s="652" t="s">
        <v>199</v>
      </c>
      <c r="E336" s="625">
        <v>5098</v>
      </c>
      <c r="F336" s="625">
        <v>65</v>
      </c>
      <c r="G336" s="625">
        <v>5033</v>
      </c>
      <c r="H336" s="625">
        <v>428</v>
      </c>
      <c r="I336" s="626">
        <v>0</v>
      </c>
      <c r="J336" s="626">
        <v>428</v>
      </c>
      <c r="K336" s="625">
        <v>580</v>
      </c>
      <c r="L336" s="625">
        <v>0</v>
      </c>
      <c r="M336" s="625">
        <v>580</v>
      </c>
      <c r="N336" s="625">
        <v>2955</v>
      </c>
      <c r="O336" s="625">
        <v>0</v>
      </c>
      <c r="P336" s="625">
        <v>2955</v>
      </c>
      <c r="Q336" s="653" t="s">
        <v>331</v>
      </c>
    </row>
    <row r="337" spans="1:17" s="630" customFormat="1">
      <c r="A337" s="631"/>
      <c r="B337" s="636"/>
      <c r="C337" s="663">
        <v>52</v>
      </c>
      <c r="D337" s="652" t="s">
        <v>284</v>
      </c>
      <c r="E337" s="625">
        <v>4698.9999999999991</v>
      </c>
      <c r="F337" s="625">
        <v>0</v>
      </c>
      <c r="G337" s="625">
        <v>4698.9999999999991</v>
      </c>
      <c r="H337" s="625">
        <v>723</v>
      </c>
      <c r="I337" s="626">
        <v>0</v>
      </c>
      <c r="J337" s="626">
        <v>723</v>
      </c>
      <c r="K337" s="625">
        <v>493</v>
      </c>
      <c r="L337" s="625">
        <v>0</v>
      </c>
      <c r="M337" s="625">
        <v>493</v>
      </c>
      <c r="N337" s="625">
        <v>3483</v>
      </c>
      <c r="O337" s="625">
        <v>0</v>
      </c>
      <c r="P337" s="625">
        <v>3483</v>
      </c>
      <c r="Q337" s="653" t="s">
        <v>331</v>
      </c>
    </row>
    <row r="338" spans="1:17" s="630" customFormat="1">
      <c r="A338" s="631"/>
      <c r="B338" s="636"/>
      <c r="C338" s="663">
        <v>53</v>
      </c>
      <c r="D338" s="652" t="s">
        <v>233</v>
      </c>
      <c r="E338" s="625">
        <v>5819</v>
      </c>
      <c r="F338" s="625">
        <v>0</v>
      </c>
      <c r="G338" s="625">
        <v>5819</v>
      </c>
      <c r="H338" s="625">
        <v>782</v>
      </c>
      <c r="I338" s="626">
        <v>0</v>
      </c>
      <c r="J338" s="626">
        <v>782</v>
      </c>
      <c r="K338" s="625">
        <v>533</v>
      </c>
      <c r="L338" s="625">
        <v>0</v>
      </c>
      <c r="M338" s="625">
        <v>533</v>
      </c>
      <c r="N338" s="625">
        <v>4504</v>
      </c>
      <c r="O338" s="625">
        <v>0</v>
      </c>
      <c r="P338" s="625">
        <v>4504</v>
      </c>
      <c r="Q338" s="653" t="s">
        <v>331</v>
      </c>
    </row>
    <row r="339" spans="1:17" s="630" customFormat="1">
      <c r="A339" s="631"/>
      <c r="B339" s="636"/>
      <c r="C339" s="651">
        <v>54</v>
      </c>
      <c r="D339" s="652" t="s">
        <v>97</v>
      </c>
      <c r="E339" s="625">
        <v>4465.0000000000009</v>
      </c>
      <c r="F339" s="625">
        <v>0</v>
      </c>
      <c r="G339" s="625">
        <v>4465.0000000000009</v>
      </c>
      <c r="H339" s="625">
        <v>448.00000000000006</v>
      </c>
      <c r="I339" s="626">
        <v>0</v>
      </c>
      <c r="J339" s="626">
        <v>448.00000000000006</v>
      </c>
      <c r="K339" s="625">
        <v>2107</v>
      </c>
      <c r="L339" s="625">
        <v>0</v>
      </c>
      <c r="M339" s="625">
        <v>2107</v>
      </c>
      <c r="N339" s="625">
        <v>1910.0000000000002</v>
      </c>
      <c r="O339" s="625">
        <v>0</v>
      </c>
      <c r="P339" s="625">
        <v>1910.0000000000002</v>
      </c>
      <c r="Q339" s="653" t="s">
        <v>331</v>
      </c>
    </row>
    <row r="340" spans="1:17" s="630" customFormat="1">
      <c r="A340" s="631"/>
      <c r="B340" s="636"/>
      <c r="C340" s="663">
        <v>55</v>
      </c>
      <c r="D340" s="652" t="s">
        <v>341</v>
      </c>
      <c r="E340" s="625">
        <v>2860</v>
      </c>
      <c r="F340" s="625">
        <v>65</v>
      </c>
      <c r="G340" s="625">
        <v>2795</v>
      </c>
      <c r="H340" s="625">
        <v>0</v>
      </c>
      <c r="I340" s="626">
        <v>0</v>
      </c>
      <c r="J340" s="626">
        <v>0</v>
      </c>
      <c r="K340" s="625">
        <v>1888</v>
      </c>
      <c r="L340" s="625">
        <v>0</v>
      </c>
      <c r="M340" s="625">
        <v>1888</v>
      </c>
      <c r="N340" s="625">
        <v>237</v>
      </c>
      <c r="O340" s="625">
        <v>0</v>
      </c>
      <c r="P340" s="625">
        <v>237</v>
      </c>
      <c r="Q340" s="653" t="s">
        <v>331</v>
      </c>
    </row>
    <row r="341" spans="1:17" s="630" customFormat="1">
      <c r="A341" s="631"/>
      <c r="B341" s="636"/>
      <c r="C341" s="663">
        <v>56</v>
      </c>
      <c r="D341" s="652" t="s">
        <v>96</v>
      </c>
      <c r="E341" s="625">
        <v>1889</v>
      </c>
      <c r="F341" s="625">
        <v>0</v>
      </c>
      <c r="G341" s="625">
        <v>1889</v>
      </c>
      <c r="H341" s="625">
        <v>0</v>
      </c>
      <c r="I341" s="626">
        <v>0</v>
      </c>
      <c r="J341" s="626">
        <v>0</v>
      </c>
      <c r="K341" s="625">
        <v>1668</v>
      </c>
      <c r="L341" s="625">
        <v>0</v>
      </c>
      <c r="M341" s="625">
        <v>1668</v>
      </c>
      <c r="N341" s="625">
        <v>221</v>
      </c>
      <c r="O341" s="625">
        <v>0</v>
      </c>
      <c r="P341" s="625">
        <v>221</v>
      </c>
      <c r="Q341" s="653" t="s">
        <v>331</v>
      </c>
    </row>
    <row r="342" spans="1:17" s="630" customFormat="1">
      <c r="A342" s="631"/>
      <c r="B342" s="636"/>
      <c r="C342" s="651">
        <v>57</v>
      </c>
      <c r="D342" s="652" t="s">
        <v>107</v>
      </c>
      <c r="E342" s="625">
        <v>3047</v>
      </c>
      <c r="F342" s="625">
        <v>0</v>
      </c>
      <c r="G342" s="625">
        <v>3047</v>
      </c>
      <c r="H342" s="625">
        <v>13</v>
      </c>
      <c r="I342" s="626">
        <v>0</v>
      </c>
      <c r="J342" s="626">
        <v>13</v>
      </c>
      <c r="K342" s="625">
        <v>2702</v>
      </c>
      <c r="L342" s="625">
        <v>0</v>
      </c>
      <c r="M342" s="625">
        <v>2702</v>
      </c>
      <c r="N342" s="625">
        <v>332</v>
      </c>
      <c r="O342" s="625">
        <v>0</v>
      </c>
      <c r="P342" s="625">
        <v>332</v>
      </c>
      <c r="Q342" s="653" t="s">
        <v>331</v>
      </c>
    </row>
    <row r="343" spans="1:17" s="630" customFormat="1">
      <c r="A343" s="631"/>
      <c r="B343" s="636"/>
      <c r="C343" s="663">
        <v>58</v>
      </c>
      <c r="D343" s="652" t="s">
        <v>429</v>
      </c>
      <c r="E343" s="625">
        <v>1372</v>
      </c>
      <c r="F343" s="625">
        <v>0</v>
      </c>
      <c r="G343" s="625">
        <v>1372</v>
      </c>
      <c r="H343" s="625">
        <v>0</v>
      </c>
      <c r="I343" s="626">
        <v>0</v>
      </c>
      <c r="J343" s="626">
        <v>0</v>
      </c>
      <c r="K343" s="625">
        <v>1180</v>
      </c>
      <c r="L343" s="625">
        <v>0</v>
      </c>
      <c r="M343" s="625">
        <v>1180</v>
      </c>
      <c r="N343" s="625">
        <v>192</v>
      </c>
      <c r="O343" s="625">
        <v>0</v>
      </c>
      <c r="P343" s="625">
        <v>192</v>
      </c>
      <c r="Q343" s="653" t="s">
        <v>332</v>
      </c>
    </row>
    <row r="344" spans="1:17" s="630" customFormat="1">
      <c r="A344" s="631"/>
      <c r="B344" s="636"/>
      <c r="C344" s="663">
        <v>59</v>
      </c>
      <c r="D344" s="652" t="s">
        <v>115</v>
      </c>
      <c r="E344" s="625">
        <v>204</v>
      </c>
      <c r="F344" s="625">
        <v>0</v>
      </c>
      <c r="G344" s="625">
        <v>204</v>
      </c>
      <c r="H344" s="625">
        <v>31</v>
      </c>
      <c r="I344" s="626">
        <v>0</v>
      </c>
      <c r="J344" s="626">
        <v>31</v>
      </c>
      <c r="K344" s="625">
        <v>56.999999999999993</v>
      </c>
      <c r="L344" s="625">
        <v>0</v>
      </c>
      <c r="M344" s="625">
        <v>56.999999999999993</v>
      </c>
      <c r="N344" s="625">
        <v>115.99999999999999</v>
      </c>
      <c r="O344" s="625">
        <v>0</v>
      </c>
      <c r="P344" s="625">
        <v>115.99999999999999</v>
      </c>
      <c r="Q344" s="653" t="s">
        <v>332</v>
      </c>
    </row>
    <row r="345" spans="1:17" s="630" customFormat="1">
      <c r="A345" s="631"/>
      <c r="B345" s="636"/>
      <c r="C345" s="651">
        <v>60</v>
      </c>
      <c r="D345" s="652" t="s">
        <v>135</v>
      </c>
      <c r="E345" s="625">
        <v>1677</v>
      </c>
      <c r="F345" s="625">
        <v>0</v>
      </c>
      <c r="G345" s="625">
        <v>1677</v>
      </c>
      <c r="H345" s="625">
        <v>0</v>
      </c>
      <c r="I345" s="626">
        <v>0</v>
      </c>
      <c r="J345" s="626">
        <v>0</v>
      </c>
      <c r="K345" s="625">
        <v>1434</v>
      </c>
      <c r="L345" s="625">
        <v>0</v>
      </c>
      <c r="M345" s="625">
        <v>1434</v>
      </c>
      <c r="N345" s="625">
        <v>243.00000000000003</v>
      </c>
      <c r="O345" s="625">
        <v>0</v>
      </c>
      <c r="P345" s="625">
        <v>243.00000000000003</v>
      </c>
      <c r="Q345" s="653" t="s">
        <v>332</v>
      </c>
    </row>
    <row r="346" spans="1:17" s="630" customFormat="1">
      <c r="A346" s="631"/>
      <c r="B346" s="636"/>
      <c r="C346" s="663">
        <v>61</v>
      </c>
      <c r="D346" s="652" t="s">
        <v>137</v>
      </c>
      <c r="E346" s="625">
        <v>5395</v>
      </c>
      <c r="F346" s="625">
        <v>0</v>
      </c>
      <c r="G346" s="625">
        <v>5395</v>
      </c>
      <c r="H346" s="625">
        <v>732</v>
      </c>
      <c r="I346" s="626">
        <v>0</v>
      </c>
      <c r="J346" s="626">
        <v>732</v>
      </c>
      <c r="K346" s="625">
        <v>1219</v>
      </c>
      <c r="L346" s="625">
        <v>0</v>
      </c>
      <c r="M346" s="625">
        <v>1219</v>
      </c>
      <c r="N346" s="625">
        <v>3444</v>
      </c>
      <c r="O346" s="625">
        <v>0</v>
      </c>
      <c r="P346" s="625">
        <v>3444</v>
      </c>
      <c r="Q346" s="653" t="s">
        <v>332</v>
      </c>
    </row>
    <row r="347" spans="1:17" s="630" customFormat="1">
      <c r="A347" s="631"/>
      <c r="B347" s="636"/>
      <c r="C347" s="663">
        <v>62</v>
      </c>
      <c r="D347" s="652" t="s">
        <v>430</v>
      </c>
      <c r="E347" s="625">
        <v>4389.0000000000009</v>
      </c>
      <c r="F347" s="625">
        <v>0</v>
      </c>
      <c r="G347" s="625">
        <v>4389.0000000000009</v>
      </c>
      <c r="H347" s="625">
        <v>31</v>
      </c>
      <c r="I347" s="626">
        <v>0</v>
      </c>
      <c r="J347" s="626">
        <v>31</v>
      </c>
      <c r="K347" s="625">
        <v>3888.0000000000005</v>
      </c>
      <c r="L347" s="625">
        <v>0</v>
      </c>
      <c r="M347" s="625">
        <v>3888.0000000000005</v>
      </c>
      <c r="N347" s="625">
        <v>470</v>
      </c>
      <c r="O347" s="625">
        <v>0</v>
      </c>
      <c r="P347" s="625">
        <v>470</v>
      </c>
      <c r="Q347" s="653" t="s">
        <v>332</v>
      </c>
    </row>
    <row r="348" spans="1:17" s="630" customFormat="1">
      <c r="A348" s="631"/>
      <c r="B348" s="636"/>
      <c r="C348" s="651">
        <v>63</v>
      </c>
      <c r="D348" s="652" t="s">
        <v>222</v>
      </c>
      <c r="E348" s="625">
        <v>5047</v>
      </c>
      <c r="F348" s="625">
        <v>65</v>
      </c>
      <c r="G348" s="625">
        <v>4982</v>
      </c>
      <c r="H348" s="625">
        <v>52</v>
      </c>
      <c r="I348" s="626">
        <v>0</v>
      </c>
      <c r="J348" s="626">
        <v>52</v>
      </c>
      <c r="K348" s="625">
        <v>3777.0000000000005</v>
      </c>
      <c r="L348" s="625">
        <v>0</v>
      </c>
      <c r="M348" s="625">
        <v>3777.0000000000005</v>
      </c>
      <c r="N348" s="625">
        <v>483</v>
      </c>
      <c r="O348" s="625">
        <v>0</v>
      </c>
      <c r="P348" s="625">
        <v>483</v>
      </c>
      <c r="Q348" s="653" t="s">
        <v>332</v>
      </c>
    </row>
    <row r="349" spans="1:17" s="630" customFormat="1">
      <c r="A349" s="631"/>
      <c r="B349" s="636"/>
      <c r="C349" s="663">
        <v>64</v>
      </c>
      <c r="D349" s="652" t="s">
        <v>130</v>
      </c>
      <c r="E349" s="625">
        <v>2086</v>
      </c>
      <c r="F349" s="625">
        <v>0</v>
      </c>
      <c r="G349" s="625">
        <v>2086</v>
      </c>
      <c r="H349" s="625">
        <v>0</v>
      </c>
      <c r="I349" s="626">
        <v>0</v>
      </c>
      <c r="J349" s="626">
        <v>0</v>
      </c>
      <c r="K349" s="625">
        <v>1843</v>
      </c>
      <c r="L349" s="625">
        <v>0</v>
      </c>
      <c r="M349" s="625">
        <v>1843</v>
      </c>
      <c r="N349" s="625">
        <v>243.00000000000003</v>
      </c>
      <c r="O349" s="625">
        <v>0</v>
      </c>
      <c r="P349" s="625">
        <v>243.00000000000003</v>
      </c>
      <c r="Q349" s="653" t="s">
        <v>332</v>
      </c>
    </row>
    <row r="350" spans="1:17" s="630" customFormat="1">
      <c r="A350" s="631"/>
      <c r="B350" s="636"/>
      <c r="C350" s="663">
        <v>65</v>
      </c>
      <c r="D350" s="652" t="s">
        <v>228</v>
      </c>
      <c r="E350" s="625">
        <v>6519</v>
      </c>
      <c r="F350" s="625">
        <v>0</v>
      </c>
      <c r="G350" s="625">
        <v>6519</v>
      </c>
      <c r="H350" s="625">
        <v>618</v>
      </c>
      <c r="I350" s="626">
        <v>0</v>
      </c>
      <c r="J350" s="626">
        <v>618</v>
      </c>
      <c r="K350" s="625">
        <v>931</v>
      </c>
      <c r="L350" s="625">
        <v>0</v>
      </c>
      <c r="M350" s="625">
        <v>931</v>
      </c>
      <c r="N350" s="625">
        <v>4970</v>
      </c>
      <c r="O350" s="625">
        <v>0</v>
      </c>
      <c r="P350" s="625">
        <v>4970</v>
      </c>
      <c r="Q350" s="653" t="s">
        <v>332</v>
      </c>
    </row>
    <row r="351" spans="1:17" s="630" customFormat="1">
      <c r="A351" s="631"/>
      <c r="B351" s="636"/>
      <c r="C351" s="651">
        <v>66</v>
      </c>
      <c r="D351" s="652" t="s">
        <v>230</v>
      </c>
      <c r="E351" s="625">
        <v>4280</v>
      </c>
      <c r="F351" s="625">
        <v>0</v>
      </c>
      <c r="G351" s="625">
        <v>4280</v>
      </c>
      <c r="H351" s="625">
        <v>623</v>
      </c>
      <c r="I351" s="626">
        <v>0</v>
      </c>
      <c r="J351" s="626">
        <v>623</v>
      </c>
      <c r="K351" s="625">
        <v>1059</v>
      </c>
      <c r="L351" s="625">
        <v>0</v>
      </c>
      <c r="M351" s="625">
        <v>1059</v>
      </c>
      <c r="N351" s="625">
        <v>2598</v>
      </c>
      <c r="O351" s="625">
        <v>0</v>
      </c>
      <c r="P351" s="625">
        <v>2598</v>
      </c>
      <c r="Q351" s="653" t="s">
        <v>332</v>
      </c>
    </row>
    <row r="352" spans="1:17" s="630" customFormat="1">
      <c r="A352" s="631"/>
      <c r="B352" s="636"/>
      <c r="C352" s="663">
        <v>67</v>
      </c>
      <c r="D352" s="652" t="s">
        <v>98</v>
      </c>
      <c r="E352" s="625">
        <v>4086.9999999999995</v>
      </c>
      <c r="F352" s="625">
        <v>0</v>
      </c>
      <c r="G352" s="625">
        <v>4086.9999999999995</v>
      </c>
      <c r="H352" s="625">
        <v>150</v>
      </c>
      <c r="I352" s="626">
        <v>0</v>
      </c>
      <c r="J352" s="626">
        <v>150</v>
      </c>
      <c r="K352" s="625">
        <v>3425</v>
      </c>
      <c r="L352" s="625">
        <v>0</v>
      </c>
      <c r="M352" s="625">
        <v>3425</v>
      </c>
      <c r="N352" s="625">
        <v>512</v>
      </c>
      <c r="O352" s="625">
        <v>0</v>
      </c>
      <c r="P352" s="625">
        <v>512</v>
      </c>
      <c r="Q352" s="653" t="s">
        <v>332</v>
      </c>
    </row>
    <row r="353" spans="1:17" s="630" customFormat="1">
      <c r="A353" s="631"/>
      <c r="B353" s="636"/>
      <c r="C353" s="663">
        <v>68</v>
      </c>
      <c r="D353" s="652" t="s">
        <v>431</v>
      </c>
      <c r="E353" s="625">
        <v>3204</v>
      </c>
      <c r="F353" s="625">
        <v>0</v>
      </c>
      <c r="G353" s="625">
        <v>3204</v>
      </c>
      <c r="H353" s="625">
        <v>638</v>
      </c>
      <c r="I353" s="626">
        <v>0</v>
      </c>
      <c r="J353" s="625">
        <v>638</v>
      </c>
      <c r="K353" s="625">
        <v>1877</v>
      </c>
      <c r="L353" s="625">
        <v>0</v>
      </c>
      <c r="M353" s="625">
        <v>1877</v>
      </c>
      <c r="N353" s="625">
        <v>689</v>
      </c>
      <c r="O353" s="625">
        <v>0</v>
      </c>
      <c r="P353" s="625">
        <v>689</v>
      </c>
      <c r="Q353" s="653" t="s">
        <v>332</v>
      </c>
    </row>
    <row r="354" spans="1:17" s="630" customFormat="1">
      <c r="A354" s="631"/>
      <c r="B354" s="636"/>
      <c r="C354" s="651">
        <v>69</v>
      </c>
      <c r="D354" s="652" t="s">
        <v>129</v>
      </c>
      <c r="E354" s="625">
        <v>3452.0000000000005</v>
      </c>
      <c r="F354" s="625">
        <v>0</v>
      </c>
      <c r="G354" s="625">
        <v>3452.0000000000005</v>
      </c>
      <c r="H354" s="625">
        <v>25</v>
      </c>
      <c r="I354" s="626">
        <v>0</v>
      </c>
      <c r="J354" s="626">
        <v>25</v>
      </c>
      <c r="K354" s="625">
        <v>3053</v>
      </c>
      <c r="L354" s="625">
        <v>0</v>
      </c>
      <c r="M354" s="625">
        <v>3053</v>
      </c>
      <c r="N354" s="625">
        <v>374</v>
      </c>
      <c r="O354" s="625">
        <v>0</v>
      </c>
      <c r="P354" s="625">
        <v>374</v>
      </c>
      <c r="Q354" s="653" t="s">
        <v>332</v>
      </c>
    </row>
    <row r="355" spans="1:17" s="630" customFormat="1">
      <c r="A355" s="631"/>
      <c r="B355" s="636"/>
      <c r="C355" s="663">
        <v>70</v>
      </c>
      <c r="D355" s="652" t="s">
        <v>229</v>
      </c>
      <c r="E355" s="625">
        <v>5985</v>
      </c>
      <c r="F355" s="625">
        <v>0</v>
      </c>
      <c r="G355" s="625">
        <v>5985</v>
      </c>
      <c r="H355" s="625">
        <v>1051</v>
      </c>
      <c r="I355" s="626">
        <v>0</v>
      </c>
      <c r="J355" s="626">
        <v>1051</v>
      </c>
      <c r="K355" s="625">
        <v>1266</v>
      </c>
      <c r="L355" s="625">
        <v>0</v>
      </c>
      <c r="M355" s="625">
        <v>1266</v>
      </c>
      <c r="N355" s="625">
        <v>3668</v>
      </c>
      <c r="O355" s="625">
        <v>0</v>
      </c>
      <c r="P355" s="625">
        <v>3668</v>
      </c>
      <c r="Q355" s="653" t="s">
        <v>336</v>
      </c>
    </row>
    <row r="356" spans="1:17" s="630" customFormat="1">
      <c r="A356" s="631"/>
      <c r="B356" s="690"/>
      <c r="C356" s="663">
        <v>71</v>
      </c>
      <c r="D356" s="652" t="s">
        <v>139</v>
      </c>
      <c r="E356" s="625">
        <v>6775</v>
      </c>
      <c r="F356" s="625">
        <v>0</v>
      </c>
      <c r="G356" s="625">
        <v>6775</v>
      </c>
      <c r="H356" s="625">
        <v>535</v>
      </c>
      <c r="I356" s="626">
        <v>0</v>
      </c>
      <c r="J356" s="626">
        <v>535</v>
      </c>
      <c r="K356" s="625">
        <v>3731</v>
      </c>
      <c r="L356" s="625">
        <v>0</v>
      </c>
      <c r="M356" s="625">
        <v>3731</v>
      </c>
      <c r="N356" s="625">
        <v>2509</v>
      </c>
      <c r="O356" s="625">
        <v>0</v>
      </c>
      <c r="P356" s="625">
        <v>2509</v>
      </c>
      <c r="Q356" s="653" t="s">
        <v>336</v>
      </c>
    </row>
    <row r="357" spans="1:17" s="630" customFormat="1">
      <c r="A357" s="631"/>
      <c r="B357" s="690"/>
      <c r="C357" s="651">
        <v>72</v>
      </c>
      <c r="D357" s="652" t="s">
        <v>101</v>
      </c>
      <c r="E357" s="626">
        <v>5078</v>
      </c>
      <c r="F357" s="626">
        <v>0</v>
      </c>
      <c r="G357" s="626">
        <v>5078</v>
      </c>
      <c r="H357" s="626">
        <v>188</v>
      </c>
      <c r="I357" s="626">
        <v>0</v>
      </c>
      <c r="J357" s="626">
        <v>188</v>
      </c>
      <c r="K357" s="626">
        <v>4233</v>
      </c>
      <c r="L357" s="626">
        <v>0</v>
      </c>
      <c r="M357" s="626">
        <v>4233</v>
      </c>
      <c r="N357" s="626">
        <v>657</v>
      </c>
      <c r="O357" s="626">
        <v>0</v>
      </c>
      <c r="P357" s="626">
        <v>657</v>
      </c>
      <c r="Q357" s="653" t="s">
        <v>336</v>
      </c>
    </row>
    <row r="358" spans="1:17" s="630" customFormat="1">
      <c r="A358" s="691"/>
      <c r="B358" s="682"/>
      <c r="C358" s="663">
        <v>73</v>
      </c>
      <c r="D358" s="652" t="s">
        <v>232</v>
      </c>
      <c r="E358" s="637">
        <v>5789</v>
      </c>
      <c r="F358" s="637">
        <v>0</v>
      </c>
      <c r="G358" s="637">
        <v>5789</v>
      </c>
      <c r="H358" s="637">
        <v>589</v>
      </c>
      <c r="I358" s="637">
        <v>0</v>
      </c>
      <c r="J358" s="637">
        <v>589</v>
      </c>
      <c r="K358" s="637">
        <v>403</v>
      </c>
      <c r="L358" s="637">
        <v>0</v>
      </c>
      <c r="M358" s="637">
        <v>403</v>
      </c>
      <c r="N358" s="637">
        <v>4797</v>
      </c>
      <c r="O358" s="639">
        <v>0</v>
      </c>
      <c r="P358" s="639">
        <v>4797</v>
      </c>
      <c r="Q358" s="653" t="s">
        <v>336</v>
      </c>
    </row>
    <row r="359" spans="1:17" s="630" customFormat="1">
      <c r="A359" s="685"/>
      <c r="B359" s="692"/>
      <c r="C359" s="663">
        <v>74</v>
      </c>
      <c r="D359" s="652" t="s">
        <v>282</v>
      </c>
      <c r="E359" s="637">
        <v>4250</v>
      </c>
      <c r="F359" s="637">
        <v>0</v>
      </c>
      <c r="G359" s="637">
        <v>4250</v>
      </c>
      <c r="H359" s="637">
        <v>40</v>
      </c>
      <c r="I359" s="637">
        <v>0</v>
      </c>
      <c r="J359" s="637">
        <v>40</v>
      </c>
      <c r="K359" s="637">
        <v>3740</v>
      </c>
      <c r="L359" s="637">
        <v>0</v>
      </c>
      <c r="M359" s="637">
        <v>3740</v>
      </c>
      <c r="N359" s="637">
        <v>470</v>
      </c>
      <c r="O359" s="688">
        <v>0</v>
      </c>
      <c r="P359" s="639">
        <v>470</v>
      </c>
      <c r="Q359" s="653" t="s">
        <v>336</v>
      </c>
    </row>
    <row r="360" spans="1:17" s="630" customFormat="1">
      <c r="A360" s="631"/>
      <c r="B360" s="632"/>
      <c r="C360" s="651">
        <v>75</v>
      </c>
      <c r="D360" s="664" t="s">
        <v>134</v>
      </c>
      <c r="E360" s="625">
        <v>4295</v>
      </c>
      <c r="F360" s="625">
        <v>0</v>
      </c>
      <c r="G360" s="625">
        <v>4295</v>
      </c>
      <c r="H360" s="625">
        <v>45</v>
      </c>
      <c r="I360" s="637">
        <v>0</v>
      </c>
      <c r="J360" s="625">
        <v>45</v>
      </c>
      <c r="K360" s="625">
        <v>3819</v>
      </c>
      <c r="L360" s="637">
        <v>0</v>
      </c>
      <c r="M360" s="625">
        <v>3819</v>
      </c>
      <c r="N360" s="625">
        <v>430.99999999999994</v>
      </c>
      <c r="O360" s="688">
        <v>0</v>
      </c>
      <c r="P360" s="625">
        <v>430.99999999999994</v>
      </c>
      <c r="Q360" s="653" t="s">
        <v>336</v>
      </c>
    </row>
    <row r="361" spans="1:17" s="630" customFormat="1">
      <c r="A361" s="631"/>
      <c r="B361" s="632"/>
      <c r="C361" s="663">
        <v>76</v>
      </c>
      <c r="D361" s="664" t="s">
        <v>136</v>
      </c>
      <c r="E361" s="625">
        <v>1238</v>
      </c>
      <c r="F361" s="625">
        <v>0</v>
      </c>
      <c r="G361" s="625">
        <v>1238</v>
      </c>
      <c r="H361" s="625">
        <v>0</v>
      </c>
      <c r="I361" s="637">
        <v>0</v>
      </c>
      <c r="J361" s="625">
        <v>0</v>
      </c>
      <c r="K361" s="625">
        <v>959</v>
      </c>
      <c r="L361" s="637">
        <v>0</v>
      </c>
      <c r="M361" s="625">
        <v>959</v>
      </c>
      <c r="N361" s="625">
        <v>279</v>
      </c>
      <c r="O361" s="688">
        <v>0</v>
      </c>
      <c r="P361" s="625">
        <v>279</v>
      </c>
      <c r="Q361" s="653" t="s">
        <v>336</v>
      </c>
    </row>
    <row r="362" spans="1:17" s="630" customFormat="1">
      <c r="A362" s="631"/>
      <c r="B362" s="632"/>
      <c r="C362" s="663">
        <v>77</v>
      </c>
      <c r="D362" s="664" t="s">
        <v>674</v>
      </c>
      <c r="E362" s="625">
        <v>1363</v>
      </c>
      <c r="F362" s="625">
        <v>0</v>
      </c>
      <c r="G362" s="625">
        <v>1363</v>
      </c>
      <c r="H362" s="625">
        <v>7.0000000000000009</v>
      </c>
      <c r="I362" s="637">
        <v>0</v>
      </c>
      <c r="J362" s="625">
        <v>7.0000000000000009</v>
      </c>
      <c r="K362" s="625">
        <v>206.99999999999997</v>
      </c>
      <c r="L362" s="637">
        <v>0</v>
      </c>
      <c r="M362" s="625">
        <v>206.99999999999997</v>
      </c>
      <c r="N362" s="625">
        <v>1149</v>
      </c>
      <c r="O362" s="688">
        <v>0</v>
      </c>
      <c r="P362" s="625">
        <v>1149</v>
      </c>
      <c r="Q362" s="653" t="s">
        <v>336</v>
      </c>
    </row>
    <row r="363" spans="1:17" s="630" customFormat="1">
      <c r="A363" s="631"/>
      <c r="B363" s="632"/>
      <c r="C363" s="663">
        <v>77</v>
      </c>
      <c r="D363" s="664" t="s">
        <v>678</v>
      </c>
      <c r="E363" s="625">
        <v>1655</v>
      </c>
      <c r="F363" s="625">
        <v>65</v>
      </c>
      <c r="G363" s="625">
        <v>1590</v>
      </c>
      <c r="H363" s="625">
        <v>0</v>
      </c>
      <c r="I363" s="637">
        <v>0</v>
      </c>
      <c r="J363" s="625">
        <v>0</v>
      </c>
      <c r="K363" s="625">
        <v>384</v>
      </c>
      <c r="L363" s="637">
        <v>65</v>
      </c>
      <c r="M363" s="625">
        <v>319</v>
      </c>
      <c r="N363" s="625">
        <v>1271</v>
      </c>
      <c r="O363" s="688">
        <v>0</v>
      </c>
      <c r="P363" s="625">
        <v>1271</v>
      </c>
      <c r="Q363" s="653" t="s">
        <v>336</v>
      </c>
    </row>
    <row r="364" spans="1:17" s="630" customFormat="1">
      <c r="A364" s="631"/>
      <c r="B364" s="636"/>
      <c r="C364" s="682">
        <v>78</v>
      </c>
      <c r="D364" s="693" t="s">
        <v>342</v>
      </c>
      <c r="E364" s="694">
        <f>SUM(E286:E363)</f>
        <v>330825.2</v>
      </c>
      <c r="F364" s="694">
        <f>SUM(F286:F363)</f>
        <v>29793</v>
      </c>
      <c r="G364" s="694">
        <f>SUM(G286:G363)</f>
        <v>301042.2</v>
      </c>
      <c r="H364" s="694">
        <f t="shared" ref="H364:P364" si="24">SUM(H286:H363)</f>
        <v>49804.200000000004</v>
      </c>
      <c r="I364" s="694">
        <f t="shared" si="24"/>
        <v>12285</v>
      </c>
      <c r="J364" s="694">
        <f t="shared" si="24"/>
        <v>37519.199999999997</v>
      </c>
      <c r="K364" s="694">
        <f t="shared" si="24"/>
        <v>147144.20000000001</v>
      </c>
      <c r="L364" s="694">
        <f t="shared" si="24"/>
        <v>10223</v>
      </c>
      <c r="M364" s="694">
        <f t="shared" si="24"/>
        <v>136921.20000000001</v>
      </c>
      <c r="N364" s="694">
        <f t="shared" si="24"/>
        <v>135531.79999999999</v>
      </c>
      <c r="O364" s="694">
        <f t="shared" si="24"/>
        <v>6505</v>
      </c>
      <c r="P364" s="694">
        <f t="shared" si="24"/>
        <v>129026.79999999999</v>
      </c>
      <c r="Q364" s="629"/>
    </row>
    <row r="365" spans="1:17">
      <c r="A365" s="152">
        <v>8</v>
      </c>
      <c r="B365" s="144" t="s">
        <v>78</v>
      </c>
      <c r="C365" s="42">
        <f>A365</f>
        <v>8</v>
      </c>
      <c r="D365" s="121" t="s">
        <v>433</v>
      </c>
      <c r="E365" s="100">
        <v>0</v>
      </c>
      <c r="F365" s="100">
        <v>0</v>
      </c>
      <c r="G365" s="100">
        <v>0</v>
      </c>
      <c r="H365" s="100">
        <v>0</v>
      </c>
      <c r="I365" s="100">
        <v>0</v>
      </c>
      <c r="J365" s="100">
        <v>0</v>
      </c>
      <c r="K365" s="88">
        <v>0</v>
      </c>
      <c r="L365" s="88">
        <v>0</v>
      </c>
      <c r="M365" s="88">
        <v>0</v>
      </c>
      <c r="N365" s="88">
        <v>0</v>
      </c>
      <c r="O365" s="54">
        <v>0</v>
      </c>
      <c r="P365" s="13">
        <v>0</v>
      </c>
      <c r="Q365" s="137" t="s">
        <v>377</v>
      </c>
    </row>
    <row r="366" spans="1:17">
      <c r="A366" s="113"/>
      <c r="B366" s="306"/>
      <c r="C366" s="695">
        <v>1</v>
      </c>
      <c r="D366" s="652" t="s">
        <v>286</v>
      </c>
      <c r="E366" s="626">
        <v>21066.899999999998</v>
      </c>
      <c r="F366" s="626">
        <v>868</v>
      </c>
      <c r="G366" s="626">
        <v>20198.900000000001</v>
      </c>
      <c r="H366" s="626">
        <v>7183.3</v>
      </c>
      <c r="I366" s="626">
        <v>868</v>
      </c>
      <c r="J366" s="626">
        <v>6315.3</v>
      </c>
      <c r="K366" s="626">
        <v>8752.8000000000011</v>
      </c>
      <c r="L366" s="626">
        <v>0</v>
      </c>
      <c r="M366" s="626">
        <v>8752.8000000000011</v>
      </c>
      <c r="N366" s="626">
        <v>5130.8</v>
      </c>
      <c r="O366" s="626">
        <v>0</v>
      </c>
      <c r="P366" s="628">
        <v>5130.8</v>
      </c>
      <c r="Q366" s="137" t="s">
        <v>333</v>
      </c>
    </row>
    <row r="367" spans="1:17">
      <c r="A367" s="113"/>
      <c r="B367" s="144"/>
      <c r="C367" s="623">
        <v>2</v>
      </c>
      <c r="D367" s="664" t="s">
        <v>287</v>
      </c>
      <c r="E367" s="625">
        <v>11734</v>
      </c>
      <c r="F367" s="625">
        <v>172</v>
      </c>
      <c r="G367" s="625">
        <v>11562</v>
      </c>
      <c r="H367" s="625">
        <v>4342.7</v>
      </c>
      <c r="I367" s="625">
        <v>172</v>
      </c>
      <c r="J367" s="625">
        <v>4170.7</v>
      </c>
      <c r="K367" s="625">
        <v>3747.9</v>
      </c>
      <c r="L367" s="625">
        <v>0</v>
      </c>
      <c r="M367" s="625">
        <v>3747.9</v>
      </c>
      <c r="N367" s="625">
        <v>3643.3999999999996</v>
      </c>
      <c r="O367" s="625">
        <v>0</v>
      </c>
      <c r="P367" s="640">
        <v>3643.3999999999996</v>
      </c>
      <c r="Q367" s="137" t="s">
        <v>333</v>
      </c>
    </row>
    <row r="368" spans="1:17">
      <c r="A368" s="113"/>
      <c r="B368" s="142"/>
      <c r="C368" s="623">
        <v>3</v>
      </c>
      <c r="D368" s="664" t="s">
        <v>288</v>
      </c>
      <c r="E368" s="625">
        <f>F368+G368</f>
        <v>17718.800000000003</v>
      </c>
      <c r="F368" s="625">
        <v>4185.9000000000005</v>
      </c>
      <c r="G368" s="625">
        <v>13532.900000000001</v>
      </c>
      <c r="H368" s="625">
        <v>7024.5</v>
      </c>
      <c r="I368" s="625">
        <v>1000</v>
      </c>
      <c r="J368" s="625">
        <v>6024.5</v>
      </c>
      <c r="K368" s="625">
        <v>5322.5</v>
      </c>
      <c r="L368" s="625">
        <v>500</v>
      </c>
      <c r="M368" s="625">
        <v>4822.5</v>
      </c>
      <c r="N368" s="625">
        <v>2685.9</v>
      </c>
      <c r="O368" s="625">
        <v>0</v>
      </c>
      <c r="P368" s="640">
        <v>2685.9</v>
      </c>
      <c r="Q368" s="137" t="s">
        <v>333</v>
      </c>
    </row>
    <row r="369" spans="1:17">
      <c r="A369" s="113"/>
      <c r="B369" s="142"/>
      <c r="C369" s="623">
        <v>4</v>
      </c>
      <c r="D369" s="664" t="s">
        <v>289</v>
      </c>
      <c r="E369" s="625">
        <f>F369+G369</f>
        <v>26725</v>
      </c>
      <c r="F369" s="625">
        <v>12000</v>
      </c>
      <c r="G369" s="625">
        <v>14725</v>
      </c>
      <c r="H369" s="625">
        <v>10433.199999999999</v>
      </c>
      <c r="I369" s="625">
        <v>4900</v>
      </c>
      <c r="J369" s="625">
        <v>5533.2</v>
      </c>
      <c r="K369" s="625">
        <v>8301.2000000000007</v>
      </c>
      <c r="L369" s="625">
        <v>3700</v>
      </c>
      <c r="M369" s="625">
        <v>4601.2</v>
      </c>
      <c r="N369" s="625">
        <v>7990.6</v>
      </c>
      <c r="O369" s="625">
        <v>3400</v>
      </c>
      <c r="P369" s="640">
        <v>4590.5999999999995</v>
      </c>
      <c r="Q369" s="137" t="s">
        <v>333</v>
      </c>
    </row>
    <row r="370" spans="1:17">
      <c r="A370" s="113"/>
      <c r="B370" s="142"/>
      <c r="C370" s="623">
        <v>5</v>
      </c>
      <c r="D370" s="664" t="s">
        <v>290</v>
      </c>
      <c r="E370" s="625">
        <f>F370+G370</f>
        <v>25594.799999999996</v>
      </c>
      <c r="F370" s="625">
        <v>9900</v>
      </c>
      <c r="G370" s="625">
        <v>15694.799999999997</v>
      </c>
      <c r="H370" s="625">
        <v>7918.0999999999995</v>
      </c>
      <c r="I370" s="625">
        <v>2700</v>
      </c>
      <c r="J370" s="625">
        <v>5218.0999999999995</v>
      </c>
      <c r="K370" s="625">
        <v>11784.5</v>
      </c>
      <c r="L370" s="625">
        <v>5000</v>
      </c>
      <c r="M370" s="625">
        <v>6784.5</v>
      </c>
      <c r="N370" s="625">
        <v>5892.2</v>
      </c>
      <c r="O370" s="625">
        <v>2200</v>
      </c>
      <c r="P370" s="640">
        <v>3692.2</v>
      </c>
      <c r="Q370" s="137" t="s">
        <v>333</v>
      </c>
    </row>
    <row r="371" spans="1:17">
      <c r="A371" s="113"/>
      <c r="B371" s="142"/>
      <c r="C371" s="623">
        <v>6</v>
      </c>
      <c r="D371" s="664" t="s">
        <v>291</v>
      </c>
      <c r="E371" s="625">
        <f>F371+G371</f>
        <v>16059.7</v>
      </c>
      <c r="F371" s="625">
        <v>1600</v>
      </c>
      <c r="G371" s="625">
        <v>14459.7</v>
      </c>
      <c r="H371" s="625">
        <v>5642</v>
      </c>
      <c r="I371" s="625">
        <v>1100</v>
      </c>
      <c r="J371" s="625">
        <v>4542</v>
      </c>
      <c r="K371" s="625">
        <v>7242.4000000000005</v>
      </c>
      <c r="L371" s="625">
        <v>500</v>
      </c>
      <c r="M371" s="625">
        <v>6742.4000000000005</v>
      </c>
      <c r="N371" s="625">
        <v>3175.3</v>
      </c>
      <c r="O371" s="625">
        <v>0</v>
      </c>
      <c r="P371" s="640">
        <v>3175.3</v>
      </c>
      <c r="Q371" s="137" t="s">
        <v>333</v>
      </c>
    </row>
    <row r="372" spans="1:17">
      <c r="A372" s="113"/>
      <c r="B372" s="11"/>
      <c r="C372" s="623">
        <v>7</v>
      </c>
      <c r="D372" s="664" t="s">
        <v>292</v>
      </c>
      <c r="E372" s="625">
        <f>F372+G372</f>
        <v>15549</v>
      </c>
      <c r="F372" s="625">
        <v>1900</v>
      </c>
      <c r="G372" s="625">
        <v>13649</v>
      </c>
      <c r="H372" s="625">
        <v>5440.1</v>
      </c>
      <c r="I372" s="625">
        <v>800</v>
      </c>
      <c r="J372" s="625">
        <v>4640.1000000000004</v>
      </c>
      <c r="K372" s="625">
        <v>5999.4</v>
      </c>
      <c r="L372" s="625">
        <v>1100</v>
      </c>
      <c r="M372" s="625">
        <v>4899.3999999999996</v>
      </c>
      <c r="N372" s="625">
        <v>4109.5</v>
      </c>
      <c r="O372" s="625">
        <v>0</v>
      </c>
      <c r="P372" s="640">
        <v>4109.5</v>
      </c>
      <c r="Q372" s="137" t="s">
        <v>333</v>
      </c>
    </row>
    <row r="373" spans="1:17">
      <c r="A373" s="118"/>
      <c r="B373" s="142"/>
      <c r="C373" s="11">
        <f>C372</f>
        <v>7</v>
      </c>
      <c r="D373" s="122" t="s">
        <v>124</v>
      </c>
      <c r="E373" s="57">
        <f>SUM(E366:E372)</f>
        <v>134448.20000000001</v>
      </c>
      <c r="F373" s="57">
        <f t="shared" ref="F373:P373" si="25">SUM(F366:F372)</f>
        <v>30625.9</v>
      </c>
      <c r="G373" s="57">
        <f t="shared" si="25"/>
        <v>103822.3</v>
      </c>
      <c r="H373" s="57">
        <f t="shared" si="25"/>
        <v>47983.899999999994</v>
      </c>
      <c r="I373" s="57">
        <f t="shared" si="25"/>
        <v>11540</v>
      </c>
      <c r="J373" s="57">
        <f t="shared" si="25"/>
        <v>36443.9</v>
      </c>
      <c r="K373" s="57">
        <f t="shared" si="25"/>
        <v>51150.700000000004</v>
      </c>
      <c r="L373" s="57">
        <f t="shared" si="25"/>
        <v>10800</v>
      </c>
      <c r="M373" s="57">
        <f t="shared" si="25"/>
        <v>40350.700000000004</v>
      </c>
      <c r="N373" s="57">
        <f t="shared" si="25"/>
        <v>32627.7</v>
      </c>
      <c r="O373" s="57">
        <f t="shared" si="25"/>
        <v>5600</v>
      </c>
      <c r="P373" s="57">
        <f t="shared" si="25"/>
        <v>27027.7</v>
      </c>
    </row>
    <row r="374" spans="1:17" s="481" customFormat="1">
      <c r="A374" s="482">
        <v>9</v>
      </c>
      <c r="B374" s="483" t="s">
        <v>73</v>
      </c>
      <c r="C374" s="484">
        <f>A374</f>
        <v>9</v>
      </c>
      <c r="D374" s="121" t="s">
        <v>435</v>
      </c>
      <c r="E374" s="485"/>
      <c r="F374" s="485"/>
      <c r="G374" s="485"/>
      <c r="H374" s="485"/>
      <c r="I374" s="485"/>
      <c r="J374" s="485"/>
      <c r="K374" s="486"/>
      <c r="L374" s="486">
        <v>0</v>
      </c>
      <c r="M374" s="486">
        <v>0</v>
      </c>
      <c r="N374" s="486">
        <v>0</v>
      </c>
      <c r="O374" s="487">
        <v>0</v>
      </c>
      <c r="P374" s="488">
        <v>0</v>
      </c>
      <c r="Q374" s="480" t="s">
        <v>377</v>
      </c>
    </row>
    <row r="375" spans="1:17">
      <c r="A375" s="117"/>
      <c r="B375" s="24"/>
      <c r="C375" s="623">
        <v>1</v>
      </c>
      <c r="D375" s="668" t="s">
        <v>293</v>
      </c>
      <c r="E375" s="625">
        <v>14545</v>
      </c>
      <c r="F375" s="625">
        <v>11060</v>
      </c>
      <c r="G375" s="625">
        <v>3485</v>
      </c>
      <c r="H375" s="625">
        <v>895</v>
      </c>
      <c r="I375" s="625">
        <v>0</v>
      </c>
      <c r="J375" s="626">
        <v>895</v>
      </c>
      <c r="K375" s="626">
        <v>12752</v>
      </c>
      <c r="L375" s="626">
        <v>11060</v>
      </c>
      <c r="M375" s="626">
        <v>1692</v>
      </c>
      <c r="N375" s="626">
        <v>898</v>
      </c>
      <c r="O375" s="626"/>
      <c r="P375" s="696">
        <v>898</v>
      </c>
      <c r="Q375" s="137" t="s">
        <v>333</v>
      </c>
    </row>
    <row r="376" spans="1:17">
      <c r="A376" s="113"/>
      <c r="B376" s="307"/>
      <c r="C376" s="651">
        <v>2</v>
      </c>
      <c r="D376" s="652" t="s">
        <v>171</v>
      </c>
      <c r="E376" s="625">
        <v>856</v>
      </c>
      <c r="F376" s="625">
        <v>0</v>
      </c>
      <c r="G376" s="626">
        <v>856</v>
      </c>
      <c r="H376" s="625">
        <f>I376+J376</f>
        <v>552</v>
      </c>
      <c r="I376" s="625">
        <v>0</v>
      </c>
      <c r="J376" s="626">
        <v>552</v>
      </c>
      <c r="K376" s="625">
        <v>148</v>
      </c>
      <c r="L376" s="625"/>
      <c r="M376" s="625">
        <v>148</v>
      </c>
      <c r="N376" s="633">
        <v>156</v>
      </c>
      <c r="O376" s="633"/>
      <c r="P376" s="633">
        <v>156</v>
      </c>
      <c r="Q376" s="137" t="s">
        <v>335</v>
      </c>
    </row>
    <row r="377" spans="1:17">
      <c r="A377" s="113"/>
      <c r="B377" s="157"/>
      <c r="C377" s="663">
        <v>3</v>
      </c>
      <c r="D377" s="664" t="s">
        <v>172</v>
      </c>
      <c r="E377" s="625">
        <v>856</v>
      </c>
      <c r="F377" s="625">
        <v>0</v>
      </c>
      <c r="G377" s="626">
        <v>856</v>
      </c>
      <c r="H377" s="625">
        <v>552</v>
      </c>
      <c r="I377" s="625">
        <v>0</v>
      </c>
      <c r="J377" s="626">
        <v>552</v>
      </c>
      <c r="K377" s="625">
        <v>148</v>
      </c>
      <c r="L377" s="625"/>
      <c r="M377" s="625">
        <v>148</v>
      </c>
      <c r="N377" s="625">
        <v>156</v>
      </c>
      <c r="O377" s="625"/>
      <c r="P377" s="667">
        <v>156</v>
      </c>
      <c r="Q377" s="137" t="s">
        <v>334</v>
      </c>
    </row>
    <row r="378" spans="1:17">
      <c r="A378" s="113"/>
      <c r="B378" s="157"/>
      <c r="C378" s="651">
        <v>4</v>
      </c>
      <c r="D378" s="664" t="s">
        <v>126</v>
      </c>
      <c r="E378" s="625">
        <v>800</v>
      </c>
      <c r="F378" s="625">
        <v>0</v>
      </c>
      <c r="G378" s="626">
        <v>800</v>
      </c>
      <c r="H378" s="625">
        <f t="shared" ref="H378:H413" si="26">I378+J378</f>
        <v>200</v>
      </c>
      <c r="I378" s="625">
        <v>0</v>
      </c>
      <c r="J378" s="626">
        <v>200</v>
      </c>
      <c r="K378" s="625">
        <v>400</v>
      </c>
      <c r="L378" s="625"/>
      <c r="M378" s="625">
        <v>400</v>
      </c>
      <c r="N378" s="633">
        <v>200</v>
      </c>
      <c r="O378" s="633"/>
      <c r="P378" s="633">
        <v>200</v>
      </c>
      <c r="Q378" s="137" t="s">
        <v>335</v>
      </c>
    </row>
    <row r="379" spans="1:17">
      <c r="A379" s="113"/>
      <c r="B379" s="157"/>
      <c r="C379" s="663">
        <v>5</v>
      </c>
      <c r="D379" s="664" t="s">
        <v>224</v>
      </c>
      <c r="E379" s="625">
        <v>1000</v>
      </c>
      <c r="F379" s="625">
        <v>0</v>
      </c>
      <c r="G379" s="626">
        <v>1000</v>
      </c>
      <c r="H379" s="625">
        <f t="shared" si="26"/>
        <v>113.3</v>
      </c>
      <c r="I379" s="625">
        <v>0</v>
      </c>
      <c r="J379" s="626">
        <v>113.3</v>
      </c>
      <c r="K379" s="625">
        <v>500</v>
      </c>
      <c r="L379" s="625"/>
      <c r="M379" s="625">
        <v>500</v>
      </c>
      <c r="N379" s="633">
        <v>300</v>
      </c>
      <c r="O379" s="633"/>
      <c r="P379" s="633">
        <v>300</v>
      </c>
      <c r="Q379" s="137" t="s">
        <v>335</v>
      </c>
    </row>
    <row r="380" spans="1:17">
      <c r="A380" s="113"/>
      <c r="B380" s="157"/>
      <c r="C380" s="651">
        <v>6</v>
      </c>
      <c r="D380" s="664" t="s">
        <v>223</v>
      </c>
      <c r="E380" s="625">
        <v>1300</v>
      </c>
      <c r="F380" s="625">
        <v>0</v>
      </c>
      <c r="G380" s="626">
        <v>1300</v>
      </c>
      <c r="H380" s="625">
        <f t="shared" si="26"/>
        <v>376.4</v>
      </c>
      <c r="I380" s="625">
        <v>0</v>
      </c>
      <c r="J380" s="626">
        <v>376.4</v>
      </c>
      <c r="K380" s="625">
        <v>600</v>
      </c>
      <c r="L380" s="625"/>
      <c r="M380" s="625">
        <v>600</v>
      </c>
      <c r="N380" s="633">
        <v>400</v>
      </c>
      <c r="O380" s="633"/>
      <c r="P380" s="633">
        <v>400</v>
      </c>
      <c r="Q380" s="137" t="s">
        <v>335</v>
      </c>
    </row>
    <row r="381" spans="1:17">
      <c r="A381" s="113"/>
      <c r="B381" s="157"/>
      <c r="C381" s="663">
        <v>7</v>
      </c>
      <c r="D381" s="664" t="s">
        <v>227</v>
      </c>
      <c r="E381" s="625">
        <v>2600</v>
      </c>
      <c r="F381" s="625">
        <v>0</v>
      </c>
      <c r="G381" s="626">
        <v>2600</v>
      </c>
      <c r="H381" s="625">
        <f t="shared" si="26"/>
        <v>500</v>
      </c>
      <c r="I381" s="625">
        <v>0</v>
      </c>
      <c r="J381" s="626">
        <v>500</v>
      </c>
      <c r="K381" s="625">
        <v>1200</v>
      </c>
      <c r="L381" s="625"/>
      <c r="M381" s="625">
        <v>1200</v>
      </c>
      <c r="N381" s="633">
        <v>900</v>
      </c>
      <c r="O381" s="633"/>
      <c r="P381" s="633">
        <v>900</v>
      </c>
      <c r="Q381" s="137" t="s">
        <v>335</v>
      </c>
    </row>
    <row r="382" spans="1:17">
      <c r="A382" s="113"/>
      <c r="B382" s="157"/>
      <c r="C382" s="651">
        <v>8</v>
      </c>
      <c r="D382" s="664" t="s">
        <v>127</v>
      </c>
      <c r="E382" s="625">
        <v>1200</v>
      </c>
      <c r="F382" s="625">
        <v>0</v>
      </c>
      <c r="G382" s="626">
        <v>1200</v>
      </c>
      <c r="H382" s="625">
        <f t="shared" si="26"/>
        <v>106</v>
      </c>
      <c r="I382" s="625">
        <v>0</v>
      </c>
      <c r="J382" s="626">
        <v>106</v>
      </c>
      <c r="K382" s="625">
        <v>600</v>
      </c>
      <c r="L382" s="625"/>
      <c r="M382" s="625">
        <v>600</v>
      </c>
      <c r="N382" s="633">
        <v>400</v>
      </c>
      <c r="O382" s="633"/>
      <c r="P382" s="633">
        <v>400</v>
      </c>
      <c r="Q382" s="137" t="s">
        <v>335</v>
      </c>
    </row>
    <row r="383" spans="1:17">
      <c r="A383" s="113"/>
      <c r="B383" s="157"/>
      <c r="C383" s="663">
        <v>9</v>
      </c>
      <c r="D383" s="664" t="s">
        <v>67</v>
      </c>
      <c r="E383" s="625">
        <v>800</v>
      </c>
      <c r="F383" s="625">
        <v>0</v>
      </c>
      <c r="G383" s="626">
        <v>800</v>
      </c>
      <c r="H383" s="625">
        <f t="shared" si="26"/>
        <v>140.5</v>
      </c>
      <c r="I383" s="625">
        <v>0</v>
      </c>
      <c r="J383" s="626">
        <v>140.5</v>
      </c>
      <c r="K383" s="625">
        <v>400</v>
      </c>
      <c r="L383" s="625"/>
      <c r="M383" s="625">
        <v>400</v>
      </c>
      <c r="N383" s="633">
        <v>200</v>
      </c>
      <c r="O383" s="633"/>
      <c r="P383" s="633">
        <v>200</v>
      </c>
      <c r="Q383" s="137" t="s">
        <v>335</v>
      </c>
    </row>
    <row r="384" spans="1:17">
      <c r="A384" s="113"/>
      <c r="B384" s="157"/>
      <c r="C384" s="651">
        <v>10</v>
      </c>
      <c r="D384" s="664" t="s">
        <v>294</v>
      </c>
      <c r="E384" s="625">
        <v>1500</v>
      </c>
      <c r="F384" s="625">
        <v>0</v>
      </c>
      <c r="G384" s="626">
        <v>1500</v>
      </c>
      <c r="H384" s="625">
        <f t="shared" si="26"/>
        <v>223</v>
      </c>
      <c r="I384" s="625">
        <v>0</v>
      </c>
      <c r="J384" s="626">
        <v>223</v>
      </c>
      <c r="K384" s="625">
        <v>700</v>
      </c>
      <c r="L384" s="625"/>
      <c r="M384" s="625">
        <v>700</v>
      </c>
      <c r="N384" s="633">
        <v>500</v>
      </c>
      <c r="O384" s="633"/>
      <c r="P384" s="633">
        <v>500</v>
      </c>
      <c r="Q384" s="137" t="s">
        <v>335</v>
      </c>
    </row>
    <row r="385" spans="1:17">
      <c r="A385" s="113"/>
      <c r="B385" s="157"/>
      <c r="C385" s="663">
        <v>11</v>
      </c>
      <c r="D385" s="664" t="s">
        <v>66</v>
      </c>
      <c r="E385" s="625">
        <v>1450</v>
      </c>
      <c r="F385" s="625">
        <v>0</v>
      </c>
      <c r="G385" s="626">
        <v>1450</v>
      </c>
      <c r="H385" s="625">
        <f t="shared" si="26"/>
        <v>244</v>
      </c>
      <c r="I385" s="625">
        <v>0</v>
      </c>
      <c r="J385" s="626">
        <v>244</v>
      </c>
      <c r="K385" s="625">
        <v>700</v>
      </c>
      <c r="L385" s="625"/>
      <c r="M385" s="625">
        <v>700</v>
      </c>
      <c r="N385" s="633">
        <v>500</v>
      </c>
      <c r="O385" s="633"/>
      <c r="P385" s="633">
        <v>500</v>
      </c>
      <c r="Q385" s="137" t="s">
        <v>335</v>
      </c>
    </row>
    <row r="386" spans="1:17">
      <c r="A386" s="113"/>
      <c r="B386" s="157"/>
      <c r="C386" s="651">
        <v>12</v>
      </c>
      <c r="D386" s="664" t="s">
        <v>231</v>
      </c>
      <c r="E386" s="625">
        <v>1400</v>
      </c>
      <c r="F386" s="625">
        <v>0</v>
      </c>
      <c r="G386" s="626">
        <v>1400</v>
      </c>
      <c r="H386" s="625">
        <f t="shared" si="26"/>
        <v>401.73</v>
      </c>
      <c r="I386" s="625">
        <v>0</v>
      </c>
      <c r="J386" s="626">
        <v>401.73</v>
      </c>
      <c r="K386" s="625">
        <v>700</v>
      </c>
      <c r="L386" s="625"/>
      <c r="M386" s="625">
        <v>700</v>
      </c>
      <c r="N386" s="633">
        <v>500</v>
      </c>
      <c r="O386" s="633"/>
      <c r="P386" s="633">
        <v>500</v>
      </c>
      <c r="Q386" s="137" t="s">
        <v>335</v>
      </c>
    </row>
    <row r="387" spans="1:17">
      <c r="A387" s="113"/>
      <c r="B387" s="157"/>
      <c r="C387" s="663">
        <v>13</v>
      </c>
      <c r="D387" s="664" t="s">
        <v>128</v>
      </c>
      <c r="E387" s="625">
        <v>750</v>
      </c>
      <c r="F387" s="625">
        <v>0</v>
      </c>
      <c r="G387" s="626">
        <v>750</v>
      </c>
      <c r="H387" s="625">
        <f t="shared" si="26"/>
        <v>433.2</v>
      </c>
      <c r="I387" s="625">
        <v>0</v>
      </c>
      <c r="J387" s="626">
        <v>433.2</v>
      </c>
      <c r="K387" s="625">
        <v>400</v>
      </c>
      <c r="L387" s="625"/>
      <c r="M387" s="625">
        <v>400</v>
      </c>
      <c r="N387" s="633">
        <v>200</v>
      </c>
      <c r="O387" s="633"/>
      <c r="P387" s="633">
        <v>200</v>
      </c>
      <c r="Q387" s="137" t="s">
        <v>335</v>
      </c>
    </row>
    <row r="388" spans="1:17">
      <c r="A388" s="113"/>
      <c r="B388" s="157"/>
      <c r="C388" s="651">
        <v>14</v>
      </c>
      <c r="D388" s="664" t="s">
        <v>133</v>
      </c>
      <c r="E388" s="625">
        <v>1250</v>
      </c>
      <c r="F388" s="625">
        <v>0</v>
      </c>
      <c r="G388" s="626">
        <v>1250</v>
      </c>
      <c r="H388" s="625">
        <f t="shared" si="26"/>
        <v>235</v>
      </c>
      <c r="I388" s="625">
        <v>0</v>
      </c>
      <c r="J388" s="626">
        <v>235</v>
      </c>
      <c r="K388" s="625">
        <v>600</v>
      </c>
      <c r="L388" s="625"/>
      <c r="M388" s="625">
        <v>600</v>
      </c>
      <c r="N388" s="633">
        <v>400</v>
      </c>
      <c r="O388" s="633"/>
      <c r="P388" s="633">
        <v>400</v>
      </c>
      <c r="Q388" s="137" t="s">
        <v>335</v>
      </c>
    </row>
    <row r="389" spans="1:17">
      <c r="A389" s="113"/>
      <c r="B389" s="157"/>
      <c r="C389" s="663">
        <v>15</v>
      </c>
      <c r="D389" s="664" t="s">
        <v>675</v>
      </c>
      <c r="E389" s="625">
        <v>800</v>
      </c>
      <c r="F389" s="625">
        <v>0</v>
      </c>
      <c r="G389" s="626">
        <v>800</v>
      </c>
      <c r="H389" s="625">
        <f t="shared" si="26"/>
        <v>100</v>
      </c>
      <c r="I389" s="625">
        <v>0</v>
      </c>
      <c r="J389" s="626">
        <v>100</v>
      </c>
      <c r="K389" s="625">
        <v>450</v>
      </c>
      <c r="L389" s="625"/>
      <c r="M389" s="625">
        <v>450</v>
      </c>
      <c r="N389" s="633">
        <v>250</v>
      </c>
      <c r="O389" s="633"/>
      <c r="P389" s="633">
        <v>250</v>
      </c>
      <c r="Q389" s="137" t="s">
        <v>335</v>
      </c>
    </row>
    <row r="390" spans="1:17">
      <c r="A390" s="113"/>
      <c r="B390" s="157"/>
      <c r="C390" s="663">
        <v>16</v>
      </c>
      <c r="D390" s="697" t="s">
        <v>676</v>
      </c>
      <c r="E390" s="625">
        <v>700</v>
      </c>
      <c r="F390" s="625">
        <v>0</v>
      </c>
      <c r="G390" s="626">
        <v>700</v>
      </c>
      <c r="H390" s="625">
        <f t="shared" si="26"/>
        <v>100</v>
      </c>
      <c r="I390" s="625">
        <v>0</v>
      </c>
      <c r="J390" s="626">
        <v>100</v>
      </c>
      <c r="K390" s="625">
        <v>400</v>
      </c>
      <c r="L390" s="625"/>
      <c r="M390" s="625">
        <v>400</v>
      </c>
      <c r="N390" s="633">
        <v>200</v>
      </c>
      <c r="O390" s="633"/>
      <c r="P390" s="633">
        <v>200</v>
      </c>
      <c r="Q390" s="137" t="s">
        <v>335</v>
      </c>
    </row>
    <row r="391" spans="1:17">
      <c r="A391" s="113"/>
      <c r="B391" s="157"/>
      <c r="C391" s="651">
        <v>17</v>
      </c>
      <c r="D391" s="664" t="s">
        <v>283</v>
      </c>
      <c r="E391" s="625">
        <v>800</v>
      </c>
      <c r="F391" s="625">
        <v>0</v>
      </c>
      <c r="G391" s="626">
        <v>800</v>
      </c>
      <c r="H391" s="625">
        <f t="shared" si="26"/>
        <v>104</v>
      </c>
      <c r="I391" s="625">
        <v>0</v>
      </c>
      <c r="J391" s="626">
        <v>104</v>
      </c>
      <c r="K391" s="625">
        <v>450</v>
      </c>
      <c r="L391" s="625"/>
      <c r="M391" s="625">
        <v>450</v>
      </c>
      <c r="N391" s="633">
        <v>250</v>
      </c>
      <c r="O391" s="633"/>
      <c r="P391" s="633">
        <v>250</v>
      </c>
      <c r="Q391" s="137" t="s">
        <v>335</v>
      </c>
    </row>
    <row r="392" spans="1:17">
      <c r="A392" s="113"/>
      <c r="B392" s="157"/>
      <c r="C392" s="663">
        <v>18</v>
      </c>
      <c r="D392" s="664" t="s">
        <v>677</v>
      </c>
      <c r="E392" s="625">
        <v>1600</v>
      </c>
      <c r="F392" s="625">
        <v>0</v>
      </c>
      <c r="G392" s="626">
        <v>1600</v>
      </c>
      <c r="H392" s="625">
        <f t="shared" si="26"/>
        <v>400</v>
      </c>
      <c r="I392" s="625">
        <v>0</v>
      </c>
      <c r="J392" s="626">
        <v>400</v>
      </c>
      <c r="K392" s="625">
        <v>700</v>
      </c>
      <c r="L392" s="625"/>
      <c r="M392" s="625">
        <v>700</v>
      </c>
      <c r="N392" s="633">
        <v>500</v>
      </c>
      <c r="O392" s="633"/>
      <c r="P392" s="633">
        <v>500</v>
      </c>
      <c r="Q392" s="137" t="s">
        <v>334</v>
      </c>
    </row>
    <row r="393" spans="1:17">
      <c r="A393" s="113"/>
      <c r="B393" s="157"/>
      <c r="C393" s="651">
        <v>19</v>
      </c>
      <c r="D393" s="664" t="s">
        <v>678</v>
      </c>
      <c r="E393" s="625">
        <v>1400</v>
      </c>
      <c r="F393" s="625">
        <v>0</v>
      </c>
      <c r="G393" s="626">
        <v>1400</v>
      </c>
      <c r="H393" s="625">
        <f t="shared" si="26"/>
        <v>256</v>
      </c>
      <c r="I393" s="625">
        <v>0</v>
      </c>
      <c r="J393" s="626">
        <v>256</v>
      </c>
      <c r="K393" s="625">
        <v>700</v>
      </c>
      <c r="L393" s="625"/>
      <c r="M393" s="625">
        <v>700</v>
      </c>
      <c r="N393" s="633">
        <v>500</v>
      </c>
      <c r="O393" s="633"/>
      <c r="P393" s="633">
        <v>500</v>
      </c>
      <c r="Q393" s="137" t="s">
        <v>334</v>
      </c>
    </row>
    <row r="394" spans="1:17">
      <c r="A394" s="113"/>
      <c r="B394" s="157"/>
      <c r="C394" s="663">
        <v>20</v>
      </c>
      <c r="D394" s="664" t="s">
        <v>226</v>
      </c>
      <c r="E394" s="625">
        <v>1900</v>
      </c>
      <c r="F394" s="625">
        <v>0</v>
      </c>
      <c r="G394" s="626">
        <v>1900</v>
      </c>
      <c r="H394" s="625">
        <f t="shared" si="26"/>
        <v>61</v>
      </c>
      <c r="I394" s="625">
        <v>0</v>
      </c>
      <c r="J394" s="626">
        <v>61</v>
      </c>
      <c r="K394" s="625">
        <v>950</v>
      </c>
      <c r="L394" s="625"/>
      <c r="M394" s="625">
        <v>950</v>
      </c>
      <c r="N394" s="633">
        <v>750</v>
      </c>
      <c r="O394" s="633"/>
      <c r="P394" s="633">
        <v>750</v>
      </c>
      <c r="Q394" s="137" t="s">
        <v>334</v>
      </c>
    </row>
    <row r="395" spans="1:17">
      <c r="A395" s="113"/>
      <c r="B395" s="157"/>
      <c r="C395" s="651">
        <v>21</v>
      </c>
      <c r="D395" s="664" t="s">
        <v>679</v>
      </c>
      <c r="E395" s="625">
        <v>1000</v>
      </c>
      <c r="F395" s="625">
        <v>0</v>
      </c>
      <c r="G395" s="626">
        <v>1000</v>
      </c>
      <c r="H395" s="625">
        <f t="shared" si="26"/>
        <v>160.80000000000001</v>
      </c>
      <c r="I395" s="625">
        <v>0</v>
      </c>
      <c r="J395" s="626">
        <v>160.80000000000001</v>
      </c>
      <c r="K395" s="625">
        <v>500</v>
      </c>
      <c r="L395" s="625"/>
      <c r="M395" s="625">
        <v>500</v>
      </c>
      <c r="N395" s="633">
        <v>300</v>
      </c>
      <c r="O395" s="633"/>
      <c r="P395" s="633">
        <v>300</v>
      </c>
      <c r="Q395" s="137" t="s">
        <v>334</v>
      </c>
    </row>
    <row r="396" spans="1:17">
      <c r="A396" s="113"/>
      <c r="B396" s="157"/>
      <c r="C396" s="663">
        <v>22</v>
      </c>
      <c r="D396" s="664" t="s">
        <v>680</v>
      </c>
      <c r="E396" s="625">
        <v>700</v>
      </c>
      <c r="F396" s="625">
        <v>0</v>
      </c>
      <c r="G396" s="626">
        <v>700</v>
      </c>
      <c r="H396" s="625">
        <f t="shared" si="26"/>
        <v>100</v>
      </c>
      <c r="I396" s="625">
        <v>0</v>
      </c>
      <c r="J396" s="626">
        <v>100</v>
      </c>
      <c r="K396" s="625">
        <v>400</v>
      </c>
      <c r="L396" s="625"/>
      <c r="M396" s="625">
        <v>400</v>
      </c>
      <c r="N396" s="633">
        <v>200</v>
      </c>
      <c r="O396" s="633"/>
      <c r="P396" s="633">
        <v>200</v>
      </c>
      <c r="Q396" s="137" t="s">
        <v>334</v>
      </c>
    </row>
    <row r="397" spans="1:17">
      <c r="A397" s="113"/>
      <c r="B397" s="157"/>
      <c r="C397" s="651">
        <v>23</v>
      </c>
      <c r="D397" s="664" t="s">
        <v>681</v>
      </c>
      <c r="E397" s="625">
        <v>1400</v>
      </c>
      <c r="F397" s="625">
        <v>0</v>
      </c>
      <c r="G397" s="626">
        <v>1400</v>
      </c>
      <c r="H397" s="625">
        <f t="shared" si="26"/>
        <v>203.4</v>
      </c>
      <c r="I397" s="625">
        <v>0</v>
      </c>
      <c r="J397" s="626">
        <v>203.4</v>
      </c>
      <c r="K397" s="625">
        <v>700</v>
      </c>
      <c r="L397" s="625"/>
      <c r="M397" s="625">
        <v>700</v>
      </c>
      <c r="N397" s="633">
        <v>500</v>
      </c>
      <c r="O397" s="633"/>
      <c r="P397" s="633">
        <v>500</v>
      </c>
      <c r="Q397" s="137" t="s">
        <v>334</v>
      </c>
    </row>
    <row r="398" spans="1:17">
      <c r="A398" s="113"/>
      <c r="B398" s="309"/>
      <c r="C398" s="663">
        <v>24</v>
      </c>
      <c r="D398" s="664" t="s">
        <v>682</v>
      </c>
      <c r="E398" s="625">
        <v>900</v>
      </c>
      <c r="F398" s="625">
        <v>0</v>
      </c>
      <c r="G398" s="626">
        <v>900</v>
      </c>
      <c r="H398" s="625">
        <f t="shared" si="26"/>
        <v>345</v>
      </c>
      <c r="I398" s="625">
        <v>0</v>
      </c>
      <c r="J398" s="626">
        <v>345</v>
      </c>
      <c r="K398" s="625">
        <v>450</v>
      </c>
      <c r="L398" s="625"/>
      <c r="M398" s="625">
        <v>450</v>
      </c>
      <c r="N398" s="633">
        <v>250</v>
      </c>
      <c r="O398" s="633"/>
      <c r="P398" s="633">
        <v>250</v>
      </c>
      <c r="Q398" s="137" t="s">
        <v>334</v>
      </c>
    </row>
    <row r="399" spans="1:17">
      <c r="A399" s="113"/>
      <c r="B399" s="157"/>
      <c r="C399" s="651">
        <v>25</v>
      </c>
      <c r="D399" s="664" t="s">
        <v>296</v>
      </c>
      <c r="E399" s="625">
        <v>700</v>
      </c>
      <c r="F399" s="625">
        <v>0</v>
      </c>
      <c r="G399" s="626">
        <v>700</v>
      </c>
      <c r="H399" s="625">
        <f t="shared" si="26"/>
        <v>180</v>
      </c>
      <c r="I399" s="625">
        <v>0</v>
      </c>
      <c r="J399" s="626">
        <v>180</v>
      </c>
      <c r="K399" s="625">
        <v>400</v>
      </c>
      <c r="L399" s="625"/>
      <c r="M399" s="625">
        <v>400</v>
      </c>
      <c r="N399" s="633">
        <v>200</v>
      </c>
      <c r="O399" s="633"/>
      <c r="P399" s="633">
        <v>200</v>
      </c>
      <c r="Q399" s="137" t="s">
        <v>334</v>
      </c>
    </row>
    <row r="400" spans="1:17">
      <c r="A400" s="113"/>
      <c r="B400" s="157"/>
      <c r="C400" s="663">
        <v>26</v>
      </c>
      <c r="D400" s="664" t="s">
        <v>105</v>
      </c>
      <c r="E400" s="625">
        <v>800</v>
      </c>
      <c r="F400" s="625">
        <v>0</v>
      </c>
      <c r="G400" s="626">
        <v>800</v>
      </c>
      <c r="H400" s="625">
        <f t="shared" si="26"/>
        <v>100</v>
      </c>
      <c r="I400" s="625">
        <v>0</v>
      </c>
      <c r="J400" s="626">
        <v>100</v>
      </c>
      <c r="K400" s="625">
        <v>450</v>
      </c>
      <c r="L400" s="625"/>
      <c r="M400" s="625">
        <v>450</v>
      </c>
      <c r="N400" s="633">
        <v>250</v>
      </c>
      <c r="O400" s="633"/>
      <c r="P400" s="633">
        <v>250</v>
      </c>
      <c r="Q400" s="137" t="s">
        <v>334</v>
      </c>
    </row>
    <row r="401" spans="1:17">
      <c r="A401" s="113"/>
      <c r="B401" s="157"/>
      <c r="C401" s="651">
        <v>27</v>
      </c>
      <c r="D401" s="664" t="s">
        <v>69</v>
      </c>
      <c r="E401" s="625">
        <v>900</v>
      </c>
      <c r="F401" s="625">
        <v>0</v>
      </c>
      <c r="G401" s="626">
        <v>900</v>
      </c>
      <c r="H401" s="625">
        <f t="shared" si="26"/>
        <v>200</v>
      </c>
      <c r="I401" s="625">
        <v>0</v>
      </c>
      <c r="J401" s="626">
        <v>200</v>
      </c>
      <c r="K401" s="625">
        <v>450</v>
      </c>
      <c r="L401" s="625"/>
      <c r="M401" s="625">
        <v>450</v>
      </c>
      <c r="N401" s="633">
        <v>250</v>
      </c>
      <c r="O401" s="633"/>
      <c r="P401" s="633">
        <v>250</v>
      </c>
      <c r="Q401" s="137" t="s">
        <v>334</v>
      </c>
    </row>
    <row r="402" spans="1:17">
      <c r="A402" s="113"/>
      <c r="B402" s="157"/>
      <c r="C402" s="663">
        <v>28</v>
      </c>
      <c r="D402" s="664" t="s">
        <v>285</v>
      </c>
      <c r="E402" s="625">
        <v>700</v>
      </c>
      <c r="F402" s="625">
        <v>0</v>
      </c>
      <c r="G402" s="626">
        <v>700</v>
      </c>
      <c r="H402" s="625">
        <f t="shared" si="26"/>
        <v>159.26</v>
      </c>
      <c r="I402" s="625">
        <v>0</v>
      </c>
      <c r="J402" s="626">
        <v>159.26</v>
      </c>
      <c r="K402" s="625">
        <v>400</v>
      </c>
      <c r="L402" s="625"/>
      <c r="M402" s="625">
        <v>400</v>
      </c>
      <c r="N402" s="633">
        <v>200</v>
      </c>
      <c r="O402" s="633"/>
      <c r="P402" s="633">
        <v>200</v>
      </c>
      <c r="Q402" s="137" t="s">
        <v>334</v>
      </c>
    </row>
    <row r="403" spans="1:17">
      <c r="A403" s="113"/>
      <c r="B403" s="157"/>
      <c r="C403" s="651">
        <v>29</v>
      </c>
      <c r="D403" s="664" t="s">
        <v>683</v>
      </c>
      <c r="E403" s="625">
        <v>700</v>
      </c>
      <c r="F403" s="625">
        <v>0</v>
      </c>
      <c r="G403" s="626">
        <v>700</v>
      </c>
      <c r="H403" s="625">
        <f t="shared" si="26"/>
        <v>139</v>
      </c>
      <c r="I403" s="625">
        <v>0</v>
      </c>
      <c r="J403" s="626">
        <v>139</v>
      </c>
      <c r="K403" s="625">
        <v>400</v>
      </c>
      <c r="L403" s="625"/>
      <c r="M403" s="625">
        <v>400</v>
      </c>
      <c r="N403" s="633">
        <v>200</v>
      </c>
      <c r="O403" s="633"/>
      <c r="P403" s="633">
        <v>200</v>
      </c>
      <c r="Q403" s="137" t="s">
        <v>334</v>
      </c>
    </row>
    <row r="404" spans="1:17">
      <c r="A404" s="113"/>
      <c r="B404" s="157"/>
      <c r="C404" s="663">
        <v>30</v>
      </c>
      <c r="D404" s="664" t="s">
        <v>110</v>
      </c>
      <c r="E404" s="625">
        <v>900</v>
      </c>
      <c r="F404" s="625">
        <v>0</v>
      </c>
      <c r="G404" s="626">
        <v>900</v>
      </c>
      <c r="H404" s="625">
        <f t="shared" si="26"/>
        <v>97.5</v>
      </c>
      <c r="I404" s="625">
        <v>0</v>
      </c>
      <c r="J404" s="626">
        <v>97.5</v>
      </c>
      <c r="K404" s="625">
        <v>450</v>
      </c>
      <c r="L404" s="625"/>
      <c r="M404" s="625">
        <v>450</v>
      </c>
      <c r="N404" s="633">
        <v>250</v>
      </c>
      <c r="O404" s="633"/>
      <c r="P404" s="633">
        <v>250</v>
      </c>
      <c r="Q404" s="137" t="s">
        <v>334</v>
      </c>
    </row>
    <row r="405" spans="1:17">
      <c r="A405" s="113"/>
      <c r="B405" s="157"/>
      <c r="C405" s="663">
        <v>31</v>
      </c>
      <c r="D405" s="664" t="s">
        <v>684</v>
      </c>
      <c r="E405" s="625">
        <v>900</v>
      </c>
      <c r="F405" s="625">
        <v>0</v>
      </c>
      <c r="G405" s="626">
        <v>900</v>
      </c>
      <c r="H405" s="625">
        <f t="shared" si="26"/>
        <v>200</v>
      </c>
      <c r="I405" s="625">
        <v>0</v>
      </c>
      <c r="J405" s="626">
        <v>200</v>
      </c>
      <c r="K405" s="625">
        <v>450</v>
      </c>
      <c r="L405" s="625"/>
      <c r="M405" s="625">
        <v>450</v>
      </c>
      <c r="N405" s="633">
        <v>250</v>
      </c>
      <c r="O405" s="633"/>
      <c r="P405" s="633">
        <v>250</v>
      </c>
      <c r="Q405" s="137" t="s">
        <v>334</v>
      </c>
    </row>
    <row r="406" spans="1:17">
      <c r="A406" s="113"/>
      <c r="B406" s="157"/>
      <c r="C406" s="651">
        <v>32</v>
      </c>
      <c r="D406" s="664" t="s">
        <v>685</v>
      </c>
      <c r="E406" s="625">
        <v>1900</v>
      </c>
      <c r="F406" s="625">
        <v>0</v>
      </c>
      <c r="G406" s="626">
        <v>1900</v>
      </c>
      <c r="H406" s="625">
        <f t="shared" si="26"/>
        <v>181.5</v>
      </c>
      <c r="I406" s="625">
        <v>0</v>
      </c>
      <c r="J406" s="626">
        <v>181.5</v>
      </c>
      <c r="K406" s="625">
        <v>900</v>
      </c>
      <c r="L406" s="625"/>
      <c r="M406" s="625">
        <v>900</v>
      </c>
      <c r="N406" s="633">
        <v>700</v>
      </c>
      <c r="O406" s="633"/>
      <c r="P406" s="633">
        <v>700</v>
      </c>
      <c r="Q406" s="137" t="s">
        <v>334</v>
      </c>
    </row>
    <row r="407" spans="1:17">
      <c r="A407" s="113"/>
      <c r="B407" s="157"/>
      <c r="C407" s="663">
        <v>33</v>
      </c>
      <c r="D407" s="664" t="s">
        <v>225</v>
      </c>
      <c r="E407" s="625">
        <v>2000</v>
      </c>
      <c r="F407" s="625">
        <v>0</v>
      </c>
      <c r="G407" s="626">
        <v>2000</v>
      </c>
      <c r="H407" s="625">
        <f t="shared" si="26"/>
        <v>497.05</v>
      </c>
      <c r="I407" s="625">
        <v>0</v>
      </c>
      <c r="J407" s="626">
        <v>497.05</v>
      </c>
      <c r="K407" s="625">
        <v>950</v>
      </c>
      <c r="L407" s="625"/>
      <c r="M407" s="625">
        <v>950</v>
      </c>
      <c r="N407" s="633">
        <v>750</v>
      </c>
      <c r="O407" s="633"/>
      <c r="P407" s="633">
        <v>750</v>
      </c>
      <c r="Q407" s="137" t="s">
        <v>334</v>
      </c>
    </row>
    <row r="408" spans="1:17">
      <c r="A408" s="113"/>
      <c r="B408" s="157"/>
      <c r="C408" s="651">
        <v>34</v>
      </c>
      <c r="D408" s="664" t="s">
        <v>295</v>
      </c>
      <c r="E408" s="625">
        <v>1200</v>
      </c>
      <c r="F408" s="625">
        <v>0</v>
      </c>
      <c r="G408" s="626">
        <v>1200</v>
      </c>
      <c r="H408" s="625">
        <f t="shared" si="26"/>
        <v>200</v>
      </c>
      <c r="I408" s="625">
        <v>0</v>
      </c>
      <c r="J408" s="626">
        <v>200</v>
      </c>
      <c r="K408" s="625">
        <v>600</v>
      </c>
      <c r="L408" s="625"/>
      <c r="M408" s="625">
        <v>600</v>
      </c>
      <c r="N408" s="633">
        <v>400</v>
      </c>
      <c r="O408" s="633"/>
      <c r="P408" s="633">
        <v>400</v>
      </c>
      <c r="Q408" s="137" t="s">
        <v>334</v>
      </c>
    </row>
    <row r="409" spans="1:17">
      <c r="A409" s="113"/>
      <c r="B409" s="157"/>
      <c r="C409" s="651">
        <v>35</v>
      </c>
      <c r="D409" s="664" t="s">
        <v>686</v>
      </c>
      <c r="E409" s="625">
        <v>1500</v>
      </c>
      <c r="F409" s="625">
        <v>0</v>
      </c>
      <c r="G409" s="626">
        <v>1500</v>
      </c>
      <c r="H409" s="625">
        <f t="shared" si="26"/>
        <v>629.70000000000005</v>
      </c>
      <c r="I409" s="625">
        <v>0</v>
      </c>
      <c r="J409" s="626">
        <v>629.70000000000005</v>
      </c>
      <c r="K409" s="625">
        <v>700</v>
      </c>
      <c r="L409" s="625"/>
      <c r="M409" s="625">
        <v>700</v>
      </c>
      <c r="N409" s="633">
        <v>500</v>
      </c>
      <c r="O409" s="633"/>
      <c r="P409" s="633">
        <v>500</v>
      </c>
    </row>
    <row r="410" spans="1:17">
      <c r="A410" s="113"/>
      <c r="B410" s="157"/>
      <c r="C410" s="651">
        <v>36</v>
      </c>
      <c r="D410" s="664" t="s">
        <v>181</v>
      </c>
      <c r="E410" s="625">
        <v>900</v>
      </c>
      <c r="F410" s="625">
        <v>0</v>
      </c>
      <c r="G410" s="626">
        <v>900</v>
      </c>
      <c r="H410" s="625">
        <f t="shared" si="26"/>
        <v>200</v>
      </c>
      <c r="I410" s="625">
        <v>0</v>
      </c>
      <c r="J410" s="626">
        <v>200</v>
      </c>
      <c r="K410" s="625">
        <v>450</v>
      </c>
      <c r="L410" s="625"/>
      <c r="M410" s="625">
        <v>450</v>
      </c>
      <c r="N410" s="633">
        <v>250</v>
      </c>
      <c r="O410" s="633"/>
      <c r="P410" s="633">
        <v>250</v>
      </c>
    </row>
    <row r="411" spans="1:17">
      <c r="A411" s="113"/>
      <c r="B411" s="157"/>
      <c r="C411" s="651">
        <v>37</v>
      </c>
      <c r="D411" s="664" t="s">
        <v>192</v>
      </c>
      <c r="E411" s="625">
        <v>700</v>
      </c>
      <c r="F411" s="625">
        <v>0</v>
      </c>
      <c r="G411" s="626">
        <v>700</v>
      </c>
      <c r="H411" s="625">
        <f t="shared" si="26"/>
        <v>100</v>
      </c>
      <c r="I411" s="625">
        <v>0</v>
      </c>
      <c r="J411" s="626">
        <v>100</v>
      </c>
      <c r="K411" s="625">
        <v>400</v>
      </c>
      <c r="L411" s="625"/>
      <c r="M411" s="625">
        <v>400</v>
      </c>
      <c r="N411" s="633">
        <v>200</v>
      </c>
      <c r="O411" s="633"/>
      <c r="P411" s="633">
        <v>200</v>
      </c>
    </row>
    <row r="412" spans="1:17">
      <c r="A412" s="113"/>
      <c r="B412" s="157"/>
      <c r="C412" s="651">
        <v>38</v>
      </c>
      <c r="D412" s="664" t="s">
        <v>196</v>
      </c>
      <c r="E412" s="625">
        <v>1300</v>
      </c>
      <c r="F412" s="625">
        <v>0</v>
      </c>
      <c r="G412" s="626">
        <v>1300</v>
      </c>
      <c r="H412" s="625">
        <f t="shared" si="26"/>
        <v>470</v>
      </c>
      <c r="I412" s="625">
        <v>0</v>
      </c>
      <c r="J412" s="626">
        <v>470</v>
      </c>
      <c r="K412" s="625">
        <v>600</v>
      </c>
      <c r="L412" s="625"/>
      <c r="M412" s="625">
        <v>600</v>
      </c>
      <c r="N412" s="633">
        <v>400</v>
      </c>
      <c r="O412" s="633"/>
      <c r="P412" s="633">
        <v>400</v>
      </c>
    </row>
    <row r="413" spans="1:17">
      <c r="A413" s="113"/>
      <c r="B413" s="157"/>
      <c r="C413" s="663">
        <v>39</v>
      </c>
      <c r="D413" s="664" t="s">
        <v>159</v>
      </c>
      <c r="E413" s="625">
        <v>1300</v>
      </c>
      <c r="F413" s="625">
        <v>0</v>
      </c>
      <c r="G413" s="626">
        <v>1300</v>
      </c>
      <c r="H413" s="625">
        <f t="shared" si="26"/>
        <v>300</v>
      </c>
      <c r="I413" s="625">
        <v>0</v>
      </c>
      <c r="J413" s="626">
        <v>300</v>
      </c>
      <c r="K413" s="625">
        <v>600</v>
      </c>
      <c r="L413" s="625"/>
      <c r="M413" s="625">
        <v>600</v>
      </c>
      <c r="N413" s="633">
        <v>400</v>
      </c>
      <c r="O413" s="633"/>
      <c r="P413" s="633">
        <v>400</v>
      </c>
      <c r="Q413" s="137" t="s">
        <v>334</v>
      </c>
    </row>
    <row r="414" spans="1:17" s="481" customFormat="1">
      <c r="A414" s="475"/>
      <c r="B414" s="476"/>
      <c r="C414" s="477">
        <f>C413</f>
        <v>39</v>
      </c>
      <c r="D414" s="478" t="s">
        <v>687</v>
      </c>
      <c r="E414" s="479">
        <f>SUM(E375:E413)</f>
        <v>57907</v>
      </c>
      <c r="F414" s="479">
        <f t="shared" ref="F414:P414" si="27">SUM(F375:F413)</f>
        <v>11060</v>
      </c>
      <c r="G414" s="479">
        <f t="shared" si="27"/>
        <v>46847</v>
      </c>
      <c r="H414" s="479">
        <f t="shared" si="27"/>
        <v>10456.34</v>
      </c>
      <c r="I414" s="479">
        <f t="shared" si="27"/>
        <v>0</v>
      </c>
      <c r="J414" s="479">
        <f t="shared" si="27"/>
        <v>10456.34</v>
      </c>
      <c r="K414" s="479">
        <f t="shared" si="27"/>
        <v>33748</v>
      </c>
      <c r="L414" s="479">
        <f t="shared" si="27"/>
        <v>11060</v>
      </c>
      <c r="M414" s="479">
        <f t="shared" si="27"/>
        <v>22688</v>
      </c>
      <c r="N414" s="479">
        <f t="shared" si="27"/>
        <v>14610</v>
      </c>
      <c r="O414" s="479">
        <f t="shared" si="27"/>
        <v>0</v>
      </c>
      <c r="P414" s="479">
        <f t="shared" si="27"/>
        <v>14610</v>
      </c>
      <c r="Q414" s="480"/>
    </row>
    <row r="415" spans="1:17">
      <c r="A415" s="152">
        <v>10</v>
      </c>
      <c r="B415" s="2" t="s">
        <v>70</v>
      </c>
      <c r="C415" s="14">
        <f>A415</f>
        <v>10</v>
      </c>
      <c r="D415" s="130" t="s">
        <v>455</v>
      </c>
      <c r="E415" s="88">
        <v>0</v>
      </c>
      <c r="F415" s="88">
        <v>0</v>
      </c>
      <c r="G415" s="88">
        <v>0</v>
      </c>
      <c r="H415" s="88">
        <v>0</v>
      </c>
      <c r="I415" s="88">
        <v>0</v>
      </c>
      <c r="J415" s="88">
        <v>0</v>
      </c>
      <c r="K415" s="88">
        <v>0</v>
      </c>
      <c r="L415" s="88">
        <v>0</v>
      </c>
      <c r="M415" s="88">
        <v>0</v>
      </c>
      <c r="N415" s="88">
        <v>0</v>
      </c>
      <c r="O415" s="90">
        <v>0</v>
      </c>
      <c r="P415" s="44">
        <v>0</v>
      </c>
      <c r="Q415" s="137" t="s">
        <v>377</v>
      </c>
    </row>
    <row r="416" spans="1:17">
      <c r="A416" s="113"/>
      <c r="B416" s="133"/>
      <c r="C416" s="651">
        <v>1</v>
      </c>
      <c r="D416" s="698" t="s">
        <v>337</v>
      </c>
      <c r="E416" s="626">
        <v>50318</v>
      </c>
      <c r="F416" s="626">
        <v>18794</v>
      </c>
      <c r="G416" s="626">
        <v>31524</v>
      </c>
      <c r="H416" s="626">
        <v>10755</v>
      </c>
      <c r="I416" s="626">
        <v>1400</v>
      </c>
      <c r="J416" s="626">
        <v>9355</v>
      </c>
      <c r="K416" s="626">
        <v>19011.3</v>
      </c>
      <c r="L416" s="626">
        <v>8000</v>
      </c>
      <c r="M416" s="626">
        <v>11011.3</v>
      </c>
      <c r="N416" s="626">
        <v>20551.7</v>
      </c>
      <c r="O416" s="626">
        <v>9394</v>
      </c>
      <c r="P416" s="628">
        <v>11157.7</v>
      </c>
      <c r="Q416" s="137" t="s">
        <v>333</v>
      </c>
    </row>
    <row r="417" spans="1:17">
      <c r="A417" s="113"/>
      <c r="B417" s="144"/>
      <c r="C417" s="663">
        <v>2</v>
      </c>
      <c r="D417" s="689" t="s">
        <v>297</v>
      </c>
      <c r="E417" s="626">
        <v>16066</v>
      </c>
      <c r="F417" s="625">
        <v>615</v>
      </c>
      <c r="G417" s="625">
        <v>15451</v>
      </c>
      <c r="H417" s="626">
        <v>5797.5</v>
      </c>
      <c r="I417" s="625">
        <v>615</v>
      </c>
      <c r="J417" s="625">
        <v>5182.5</v>
      </c>
      <c r="K417" s="626">
        <v>4706</v>
      </c>
      <c r="L417" s="626">
        <v>0</v>
      </c>
      <c r="M417" s="626">
        <v>4706</v>
      </c>
      <c r="N417" s="626">
        <v>5562.5</v>
      </c>
      <c r="O417" s="625">
        <v>0</v>
      </c>
      <c r="P417" s="640">
        <v>5562.5</v>
      </c>
      <c r="Q417" s="137" t="s">
        <v>333</v>
      </c>
    </row>
    <row r="418" spans="1:17">
      <c r="A418" s="113"/>
      <c r="B418" s="22"/>
      <c r="C418" s="651">
        <v>3</v>
      </c>
      <c r="D418" s="689" t="s">
        <v>338</v>
      </c>
      <c r="E418" s="626">
        <v>10099</v>
      </c>
      <c r="F418" s="625">
        <v>175</v>
      </c>
      <c r="G418" s="625">
        <v>9924</v>
      </c>
      <c r="H418" s="626">
        <v>2692</v>
      </c>
      <c r="I418" s="625">
        <v>175</v>
      </c>
      <c r="J418" s="625">
        <v>2517</v>
      </c>
      <c r="K418" s="626">
        <v>5461.5</v>
      </c>
      <c r="L418" s="626">
        <v>0</v>
      </c>
      <c r="M418" s="626">
        <v>5461.5</v>
      </c>
      <c r="N418" s="626">
        <v>1945.4999999999998</v>
      </c>
      <c r="O418" s="625">
        <v>0</v>
      </c>
      <c r="P418" s="640">
        <v>1945.4999999999998</v>
      </c>
      <c r="Q418" s="137" t="s">
        <v>333</v>
      </c>
    </row>
    <row r="419" spans="1:17">
      <c r="A419" s="113"/>
      <c r="B419" s="22"/>
      <c r="C419" s="663">
        <v>4</v>
      </c>
      <c r="D419" s="699" t="s">
        <v>339</v>
      </c>
      <c r="E419" s="626">
        <v>49567</v>
      </c>
      <c r="F419" s="625">
        <v>600</v>
      </c>
      <c r="G419" s="625">
        <v>48967</v>
      </c>
      <c r="H419" s="626">
        <v>7325.5</v>
      </c>
      <c r="I419" s="625">
        <v>600</v>
      </c>
      <c r="J419" s="625">
        <v>6725.5</v>
      </c>
      <c r="K419" s="626">
        <v>17110</v>
      </c>
      <c r="L419" s="626">
        <v>0</v>
      </c>
      <c r="M419" s="626">
        <v>17110</v>
      </c>
      <c r="N419" s="626">
        <v>25131.5</v>
      </c>
      <c r="O419" s="625">
        <v>0</v>
      </c>
      <c r="P419" s="640">
        <v>25131.5</v>
      </c>
      <c r="Q419" s="137" t="s">
        <v>333</v>
      </c>
    </row>
    <row r="420" spans="1:17">
      <c r="A420" s="118"/>
      <c r="B420" s="134"/>
      <c r="C420" s="48">
        <f>C419</f>
        <v>4</v>
      </c>
      <c r="D420" s="122" t="s">
        <v>688</v>
      </c>
      <c r="E420" s="57">
        <f>SUM(E416:E419)</f>
        <v>126050</v>
      </c>
      <c r="F420" s="57">
        <f t="shared" ref="F420:P420" si="28">SUM(F416:F419)</f>
        <v>20184</v>
      </c>
      <c r="G420" s="57">
        <f>SUM(G416:G419)</f>
        <v>105866</v>
      </c>
      <c r="H420" s="57">
        <f t="shared" si="28"/>
        <v>26570</v>
      </c>
      <c r="I420" s="57">
        <f t="shared" si="28"/>
        <v>2790</v>
      </c>
      <c r="J420" s="57">
        <f t="shared" si="28"/>
        <v>23780</v>
      </c>
      <c r="K420" s="57">
        <f t="shared" si="28"/>
        <v>46288.800000000003</v>
      </c>
      <c r="L420" s="57">
        <f t="shared" si="28"/>
        <v>8000</v>
      </c>
      <c r="M420" s="57">
        <f t="shared" si="28"/>
        <v>38288.800000000003</v>
      </c>
      <c r="N420" s="57">
        <f t="shared" si="28"/>
        <v>53191.199999999997</v>
      </c>
      <c r="O420" s="57">
        <f t="shared" si="28"/>
        <v>9394</v>
      </c>
      <c r="P420" s="57">
        <f t="shared" si="28"/>
        <v>43797.2</v>
      </c>
      <c r="Q420" s="136"/>
    </row>
    <row r="421" spans="1:17">
      <c r="A421" s="152">
        <v>11</v>
      </c>
      <c r="B421" s="144" t="s">
        <v>79</v>
      </c>
      <c r="C421" s="6">
        <f>A421</f>
        <v>11</v>
      </c>
      <c r="D421" s="121" t="s">
        <v>436</v>
      </c>
      <c r="E421" s="88"/>
      <c r="F421" s="88">
        <v>0</v>
      </c>
      <c r="G421" s="88">
        <v>0</v>
      </c>
      <c r="H421" s="88">
        <v>0</v>
      </c>
      <c r="I421" s="88">
        <v>0</v>
      </c>
      <c r="J421" s="88">
        <v>0</v>
      </c>
      <c r="K421" s="88">
        <v>0</v>
      </c>
      <c r="L421" s="88">
        <v>0</v>
      </c>
      <c r="M421" s="88">
        <v>0</v>
      </c>
      <c r="N421" s="88">
        <v>0</v>
      </c>
      <c r="O421" s="33">
        <v>0</v>
      </c>
      <c r="P421" s="33">
        <v>0</v>
      </c>
      <c r="Q421" s="137" t="s">
        <v>377</v>
      </c>
    </row>
    <row r="422" spans="1:17">
      <c r="A422" s="152"/>
      <c r="B422" s="302"/>
      <c r="C422" s="695">
        <v>1</v>
      </c>
      <c r="D422" s="700" t="s">
        <v>299</v>
      </c>
      <c r="E422" s="625">
        <v>256227</v>
      </c>
      <c r="F422" s="625">
        <v>3600</v>
      </c>
      <c r="G422" s="625">
        <v>252627</v>
      </c>
      <c r="H422" s="625">
        <v>4677</v>
      </c>
      <c r="I422" s="625">
        <v>0</v>
      </c>
      <c r="J422" s="625">
        <v>4677</v>
      </c>
      <c r="K422" s="625">
        <f>L422+M422</f>
        <v>184874</v>
      </c>
      <c r="L422" s="625">
        <v>1200</v>
      </c>
      <c r="M422" s="625">
        <v>183674</v>
      </c>
      <c r="N422" s="625">
        <v>66675.600000000006</v>
      </c>
      <c r="O422" s="625">
        <v>2400</v>
      </c>
      <c r="P422" s="625">
        <v>64275.6</v>
      </c>
      <c r="Q422" s="136" t="s">
        <v>333</v>
      </c>
    </row>
    <row r="423" spans="1:17">
      <c r="A423" s="152"/>
      <c r="B423" s="302"/>
      <c r="C423" s="695"/>
      <c r="D423" s="701" t="s">
        <v>300</v>
      </c>
      <c r="E423" s="626"/>
      <c r="F423" s="626"/>
      <c r="G423" s="626"/>
      <c r="H423" s="626"/>
      <c r="I423" s="677"/>
      <c r="J423" s="677"/>
      <c r="K423" s="677"/>
      <c r="L423" s="677"/>
      <c r="M423" s="677"/>
      <c r="N423" s="677"/>
      <c r="O423" s="626"/>
      <c r="P423" s="626"/>
      <c r="Q423" s="136"/>
    </row>
    <row r="424" spans="1:17">
      <c r="A424" s="152"/>
      <c r="B424" s="144"/>
      <c r="C424" s="623">
        <v>2</v>
      </c>
      <c r="D424" s="668" t="s">
        <v>287</v>
      </c>
      <c r="E424" s="625">
        <f>F424+G424</f>
        <v>2063</v>
      </c>
      <c r="F424" s="625">
        <v>0</v>
      </c>
      <c r="G424" s="625">
        <v>2063</v>
      </c>
      <c r="H424" s="625">
        <f>I424+J424</f>
        <v>578</v>
      </c>
      <c r="I424" s="625">
        <v>0</v>
      </c>
      <c r="J424" s="625">
        <v>578</v>
      </c>
      <c r="K424" s="625">
        <f>L424+M424</f>
        <v>915</v>
      </c>
      <c r="L424" s="625">
        <v>0</v>
      </c>
      <c r="M424" s="625">
        <v>915</v>
      </c>
      <c r="N424" s="625">
        <f t="shared" ref="N424:N455" si="29">E424-H424-K424</f>
        <v>570</v>
      </c>
      <c r="O424" s="625">
        <f t="shared" ref="O424:O455" si="30">F424-I424-L424</f>
        <v>0</v>
      </c>
      <c r="P424" s="625">
        <f t="shared" ref="P424:P455" si="31">G424-J424-M424</f>
        <v>570</v>
      </c>
      <c r="Q424" s="136" t="s">
        <v>333</v>
      </c>
    </row>
    <row r="425" spans="1:17">
      <c r="A425" s="152"/>
      <c r="B425" s="144"/>
      <c r="C425" s="623">
        <v>3</v>
      </c>
      <c r="D425" s="668" t="s">
        <v>171</v>
      </c>
      <c r="E425" s="625">
        <f t="shared" ref="E425:E488" si="32">F425+G425</f>
        <v>100</v>
      </c>
      <c r="F425" s="625">
        <v>0</v>
      </c>
      <c r="G425" s="625">
        <v>100</v>
      </c>
      <c r="H425" s="625">
        <f t="shared" ref="H425:H488" si="33">I425+J425</f>
        <v>25</v>
      </c>
      <c r="I425" s="625">
        <v>0</v>
      </c>
      <c r="J425" s="625">
        <v>25</v>
      </c>
      <c r="K425" s="625">
        <f t="shared" ref="K425:K488" si="34">L425+M425</f>
        <v>50</v>
      </c>
      <c r="L425" s="625">
        <v>0</v>
      </c>
      <c r="M425" s="625">
        <v>50</v>
      </c>
      <c r="N425" s="625">
        <f t="shared" si="29"/>
        <v>25</v>
      </c>
      <c r="O425" s="625">
        <f t="shared" si="30"/>
        <v>0</v>
      </c>
      <c r="P425" s="625">
        <f t="shared" si="31"/>
        <v>25</v>
      </c>
      <c r="Q425" s="136" t="s">
        <v>335</v>
      </c>
    </row>
    <row r="426" spans="1:17">
      <c r="A426" s="152"/>
      <c r="B426" s="144"/>
      <c r="C426" s="623">
        <v>4</v>
      </c>
      <c r="D426" s="668" t="s">
        <v>172</v>
      </c>
      <c r="E426" s="625">
        <f t="shared" si="32"/>
        <v>100</v>
      </c>
      <c r="F426" s="625">
        <v>0</v>
      </c>
      <c r="G426" s="625">
        <v>100</v>
      </c>
      <c r="H426" s="625">
        <f t="shared" si="33"/>
        <v>25</v>
      </c>
      <c r="I426" s="625">
        <v>0</v>
      </c>
      <c r="J426" s="625">
        <v>25</v>
      </c>
      <c r="K426" s="625">
        <f t="shared" si="34"/>
        <v>50</v>
      </c>
      <c r="L426" s="625">
        <v>0</v>
      </c>
      <c r="M426" s="625">
        <v>50</v>
      </c>
      <c r="N426" s="625">
        <f t="shared" si="29"/>
        <v>25</v>
      </c>
      <c r="O426" s="625">
        <f t="shared" si="30"/>
        <v>0</v>
      </c>
      <c r="P426" s="625">
        <f t="shared" si="31"/>
        <v>25</v>
      </c>
      <c r="Q426" s="136" t="s">
        <v>334</v>
      </c>
    </row>
    <row r="427" spans="1:17">
      <c r="A427" s="152"/>
      <c r="B427" s="144"/>
      <c r="C427" s="623">
        <v>5</v>
      </c>
      <c r="D427" s="668" t="s">
        <v>112</v>
      </c>
      <c r="E427" s="625">
        <f t="shared" si="32"/>
        <v>100</v>
      </c>
      <c r="F427" s="625">
        <v>0</v>
      </c>
      <c r="G427" s="625">
        <v>100</v>
      </c>
      <c r="H427" s="625">
        <f t="shared" si="33"/>
        <v>25</v>
      </c>
      <c r="I427" s="625">
        <v>0</v>
      </c>
      <c r="J427" s="625">
        <v>25</v>
      </c>
      <c r="K427" s="625">
        <f t="shared" si="34"/>
        <v>50</v>
      </c>
      <c r="L427" s="625">
        <v>0</v>
      </c>
      <c r="M427" s="625">
        <v>50</v>
      </c>
      <c r="N427" s="625">
        <f t="shared" si="29"/>
        <v>25</v>
      </c>
      <c r="O427" s="625">
        <f t="shared" si="30"/>
        <v>0</v>
      </c>
      <c r="P427" s="625">
        <f t="shared" si="31"/>
        <v>25</v>
      </c>
      <c r="Q427" s="136" t="s">
        <v>331</v>
      </c>
    </row>
    <row r="428" spans="1:17">
      <c r="A428" s="152"/>
      <c r="B428" s="144"/>
      <c r="C428" s="623">
        <v>6</v>
      </c>
      <c r="D428" s="668" t="s">
        <v>326</v>
      </c>
      <c r="E428" s="625">
        <f t="shared" si="32"/>
        <v>100</v>
      </c>
      <c r="F428" s="625">
        <v>0</v>
      </c>
      <c r="G428" s="625">
        <v>100</v>
      </c>
      <c r="H428" s="625">
        <f t="shared" si="33"/>
        <v>25</v>
      </c>
      <c r="I428" s="625">
        <v>0</v>
      </c>
      <c r="J428" s="625">
        <v>25</v>
      </c>
      <c r="K428" s="625">
        <f t="shared" si="34"/>
        <v>50</v>
      </c>
      <c r="L428" s="625">
        <v>0</v>
      </c>
      <c r="M428" s="625">
        <v>50</v>
      </c>
      <c r="N428" s="625">
        <f t="shared" si="29"/>
        <v>25</v>
      </c>
      <c r="O428" s="625">
        <f t="shared" si="30"/>
        <v>0</v>
      </c>
      <c r="P428" s="625">
        <f t="shared" si="31"/>
        <v>25</v>
      </c>
      <c r="Q428" s="136" t="s">
        <v>332</v>
      </c>
    </row>
    <row r="429" spans="1:17">
      <c r="A429" s="152"/>
      <c r="B429" s="144"/>
      <c r="C429" s="623">
        <v>7</v>
      </c>
      <c r="D429" s="668" t="s">
        <v>40</v>
      </c>
      <c r="E429" s="625">
        <f t="shared" si="32"/>
        <v>100</v>
      </c>
      <c r="F429" s="625">
        <v>0</v>
      </c>
      <c r="G429" s="625">
        <v>100</v>
      </c>
      <c r="H429" s="625">
        <f t="shared" si="33"/>
        <v>25</v>
      </c>
      <c r="I429" s="625">
        <v>0</v>
      </c>
      <c r="J429" s="625">
        <v>25</v>
      </c>
      <c r="K429" s="625">
        <f t="shared" si="34"/>
        <v>50</v>
      </c>
      <c r="L429" s="625">
        <v>0</v>
      </c>
      <c r="M429" s="625">
        <v>50</v>
      </c>
      <c r="N429" s="625">
        <f t="shared" si="29"/>
        <v>25</v>
      </c>
      <c r="O429" s="625">
        <f t="shared" si="30"/>
        <v>0</v>
      </c>
      <c r="P429" s="625">
        <f t="shared" si="31"/>
        <v>25</v>
      </c>
      <c r="Q429" s="136" t="s">
        <v>336</v>
      </c>
    </row>
    <row r="430" spans="1:17">
      <c r="A430" s="113"/>
      <c r="B430" s="144"/>
      <c r="C430" s="623">
        <v>8</v>
      </c>
      <c r="D430" s="664" t="s">
        <v>147</v>
      </c>
      <c r="E430" s="625">
        <f t="shared" si="32"/>
        <v>1854</v>
      </c>
      <c r="F430" s="625">
        <v>1800</v>
      </c>
      <c r="G430" s="625">
        <v>54</v>
      </c>
      <c r="H430" s="625">
        <f t="shared" si="33"/>
        <v>15</v>
      </c>
      <c r="I430" s="625">
        <v>0</v>
      </c>
      <c r="J430" s="625">
        <v>15</v>
      </c>
      <c r="K430" s="625">
        <f t="shared" si="34"/>
        <v>925</v>
      </c>
      <c r="L430" s="625">
        <v>900</v>
      </c>
      <c r="M430" s="625">
        <v>25</v>
      </c>
      <c r="N430" s="625">
        <f t="shared" si="29"/>
        <v>914</v>
      </c>
      <c r="O430" s="625">
        <f t="shared" si="30"/>
        <v>900</v>
      </c>
      <c r="P430" s="625">
        <f t="shared" si="31"/>
        <v>14</v>
      </c>
      <c r="Q430" s="136" t="s">
        <v>335</v>
      </c>
    </row>
    <row r="431" spans="1:17">
      <c r="A431" s="113"/>
      <c r="B431" s="144"/>
      <c r="C431" s="623">
        <v>9</v>
      </c>
      <c r="D431" s="664" t="s">
        <v>148</v>
      </c>
      <c r="E431" s="625">
        <f t="shared" si="32"/>
        <v>4194</v>
      </c>
      <c r="F431" s="625">
        <v>4140</v>
      </c>
      <c r="G431" s="625">
        <v>54</v>
      </c>
      <c r="H431" s="625">
        <f t="shared" si="33"/>
        <v>15</v>
      </c>
      <c r="I431" s="625">
        <v>0</v>
      </c>
      <c r="J431" s="625">
        <v>15</v>
      </c>
      <c r="K431" s="625">
        <f t="shared" si="34"/>
        <v>1885</v>
      </c>
      <c r="L431" s="625">
        <v>1860</v>
      </c>
      <c r="M431" s="625">
        <v>25</v>
      </c>
      <c r="N431" s="625">
        <f t="shared" si="29"/>
        <v>2294</v>
      </c>
      <c r="O431" s="625">
        <f t="shared" si="30"/>
        <v>2280</v>
      </c>
      <c r="P431" s="625">
        <f t="shared" si="31"/>
        <v>14</v>
      </c>
      <c r="Q431" s="136" t="s">
        <v>335</v>
      </c>
    </row>
    <row r="432" spans="1:17">
      <c r="A432" s="113"/>
      <c r="B432" s="142"/>
      <c r="C432" s="623">
        <v>10</v>
      </c>
      <c r="D432" s="664" t="s">
        <v>785</v>
      </c>
      <c r="E432" s="625">
        <f t="shared" si="32"/>
        <v>7164</v>
      </c>
      <c r="F432" s="625">
        <v>7110</v>
      </c>
      <c r="G432" s="625">
        <v>54</v>
      </c>
      <c r="H432" s="625">
        <f t="shared" si="33"/>
        <v>15</v>
      </c>
      <c r="I432" s="625">
        <v>0</v>
      </c>
      <c r="J432" s="625">
        <v>15</v>
      </c>
      <c r="K432" s="625">
        <f t="shared" si="34"/>
        <v>2875</v>
      </c>
      <c r="L432" s="625">
        <v>2850</v>
      </c>
      <c r="M432" s="625">
        <v>25</v>
      </c>
      <c r="N432" s="625">
        <f t="shared" si="29"/>
        <v>4274</v>
      </c>
      <c r="O432" s="625">
        <f t="shared" si="30"/>
        <v>4260</v>
      </c>
      <c r="P432" s="625">
        <f t="shared" si="31"/>
        <v>14</v>
      </c>
      <c r="Q432" s="136" t="s">
        <v>335</v>
      </c>
    </row>
    <row r="433" spans="1:17">
      <c r="A433" s="113"/>
      <c r="B433" s="142"/>
      <c r="C433" s="623">
        <v>11</v>
      </c>
      <c r="D433" s="664" t="s">
        <v>173</v>
      </c>
      <c r="E433" s="625">
        <f t="shared" si="32"/>
        <v>3954</v>
      </c>
      <c r="F433" s="625">
        <v>3900</v>
      </c>
      <c r="G433" s="625">
        <v>54</v>
      </c>
      <c r="H433" s="625">
        <f t="shared" si="33"/>
        <v>15</v>
      </c>
      <c r="I433" s="625">
        <v>0</v>
      </c>
      <c r="J433" s="625">
        <v>15</v>
      </c>
      <c r="K433" s="625">
        <f t="shared" si="34"/>
        <v>1975</v>
      </c>
      <c r="L433" s="625">
        <v>1950</v>
      </c>
      <c r="M433" s="625">
        <v>25</v>
      </c>
      <c r="N433" s="625">
        <f t="shared" si="29"/>
        <v>1964</v>
      </c>
      <c r="O433" s="625">
        <f t="shared" si="30"/>
        <v>1950</v>
      </c>
      <c r="P433" s="625">
        <f t="shared" si="31"/>
        <v>14</v>
      </c>
      <c r="Q433" s="136" t="s">
        <v>335</v>
      </c>
    </row>
    <row r="434" spans="1:17">
      <c r="A434" s="113"/>
      <c r="B434" s="142"/>
      <c r="C434" s="623">
        <v>12</v>
      </c>
      <c r="D434" s="664" t="s">
        <v>151</v>
      </c>
      <c r="E434" s="625">
        <f t="shared" si="32"/>
        <v>1854</v>
      </c>
      <c r="F434" s="625">
        <v>1800</v>
      </c>
      <c r="G434" s="625">
        <v>54</v>
      </c>
      <c r="H434" s="625">
        <f t="shared" si="33"/>
        <v>15</v>
      </c>
      <c r="I434" s="625">
        <v>0</v>
      </c>
      <c r="J434" s="625">
        <v>15</v>
      </c>
      <c r="K434" s="625">
        <f t="shared" si="34"/>
        <v>925</v>
      </c>
      <c r="L434" s="625">
        <v>900</v>
      </c>
      <c r="M434" s="625">
        <v>25</v>
      </c>
      <c r="N434" s="625">
        <f t="shared" si="29"/>
        <v>914</v>
      </c>
      <c r="O434" s="625">
        <f t="shared" si="30"/>
        <v>900</v>
      </c>
      <c r="P434" s="625">
        <f t="shared" si="31"/>
        <v>14</v>
      </c>
      <c r="Q434" s="136" t="s">
        <v>335</v>
      </c>
    </row>
    <row r="435" spans="1:17">
      <c r="A435" s="113"/>
      <c r="B435" s="142"/>
      <c r="C435" s="623">
        <v>13</v>
      </c>
      <c r="D435" s="664" t="s">
        <v>149</v>
      </c>
      <c r="E435" s="625">
        <f t="shared" si="32"/>
        <v>4854</v>
      </c>
      <c r="F435" s="625">
        <v>4800</v>
      </c>
      <c r="G435" s="625">
        <v>54</v>
      </c>
      <c r="H435" s="625">
        <f t="shared" si="33"/>
        <v>15</v>
      </c>
      <c r="I435" s="625">
        <v>0</v>
      </c>
      <c r="J435" s="625">
        <v>15</v>
      </c>
      <c r="K435" s="625">
        <f t="shared" si="34"/>
        <v>2425</v>
      </c>
      <c r="L435" s="625">
        <v>2400</v>
      </c>
      <c r="M435" s="625">
        <v>25</v>
      </c>
      <c r="N435" s="625">
        <f t="shared" si="29"/>
        <v>2414</v>
      </c>
      <c r="O435" s="625">
        <f t="shared" si="30"/>
        <v>2400</v>
      </c>
      <c r="P435" s="625">
        <f t="shared" si="31"/>
        <v>14</v>
      </c>
      <c r="Q435" s="136" t="s">
        <v>335</v>
      </c>
    </row>
    <row r="436" spans="1:17">
      <c r="A436" s="113"/>
      <c r="B436" s="142"/>
      <c r="C436" s="623">
        <v>14</v>
      </c>
      <c r="D436" s="664" t="s">
        <v>152</v>
      </c>
      <c r="E436" s="625">
        <f t="shared" si="32"/>
        <v>13920</v>
      </c>
      <c r="F436" s="625">
        <v>4860</v>
      </c>
      <c r="G436" s="625">
        <v>9060</v>
      </c>
      <c r="H436" s="625">
        <f t="shared" si="33"/>
        <v>3617.4</v>
      </c>
      <c r="I436" s="625">
        <v>0</v>
      </c>
      <c r="J436" s="625">
        <v>3617.4</v>
      </c>
      <c r="K436" s="625">
        <f t="shared" si="34"/>
        <v>5126.8</v>
      </c>
      <c r="L436" s="625">
        <v>2400</v>
      </c>
      <c r="M436" s="625">
        <v>2726.8</v>
      </c>
      <c r="N436" s="625">
        <f t="shared" si="29"/>
        <v>5175.8</v>
      </c>
      <c r="O436" s="625">
        <f t="shared" si="30"/>
        <v>2460</v>
      </c>
      <c r="P436" s="625">
        <f t="shared" si="31"/>
        <v>2715.8</v>
      </c>
      <c r="Q436" s="136" t="s">
        <v>335</v>
      </c>
    </row>
    <row r="437" spans="1:17">
      <c r="A437" s="113"/>
      <c r="B437" s="142"/>
      <c r="C437" s="623">
        <v>15</v>
      </c>
      <c r="D437" s="664" t="s">
        <v>153</v>
      </c>
      <c r="E437" s="625">
        <f t="shared" si="32"/>
        <v>4914</v>
      </c>
      <c r="F437" s="625">
        <v>4860</v>
      </c>
      <c r="G437" s="625">
        <v>54</v>
      </c>
      <c r="H437" s="625">
        <f t="shared" si="33"/>
        <v>15</v>
      </c>
      <c r="I437" s="625">
        <v>0</v>
      </c>
      <c r="J437" s="625">
        <v>15</v>
      </c>
      <c r="K437" s="625">
        <f t="shared" si="34"/>
        <v>2425</v>
      </c>
      <c r="L437" s="625">
        <v>2400</v>
      </c>
      <c r="M437" s="625">
        <v>25</v>
      </c>
      <c r="N437" s="625">
        <f t="shared" si="29"/>
        <v>2474</v>
      </c>
      <c r="O437" s="625">
        <f t="shared" si="30"/>
        <v>2460</v>
      </c>
      <c r="P437" s="625">
        <f t="shared" si="31"/>
        <v>14</v>
      </c>
      <c r="Q437" s="136" t="s">
        <v>335</v>
      </c>
    </row>
    <row r="438" spans="1:17">
      <c r="A438" s="113"/>
      <c r="B438" s="142"/>
      <c r="C438" s="623">
        <v>16</v>
      </c>
      <c r="D438" s="664" t="s">
        <v>174</v>
      </c>
      <c r="E438" s="625">
        <f t="shared" si="32"/>
        <v>3954</v>
      </c>
      <c r="F438" s="625">
        <v>3900</v>
      </c>
      <c r="G438" s="625">
        <v>54</v>
      </c>
      <c r="H438" s="625">
        <f t="shared" si="33"/>
        <v>15</v>
      </c>
      <c r="I438" s="625">
        <v>0</v>
      </c>
      <c r="J438" s="625">
        <v>15</v>
      </c>
      <c r="K438" s="625">
        <f t="shared" si="34"/>
        <v>1975</v>
      </c>
      <c r="L438" s="625">
        <v>1950</v>
      </c>
      <c r="M438" s="625">
        <v>25</v>
      </c>
      <c r="N438" s="625">
        <f t="shared" si="29"/>
        <v>1964</v>
      </c>
      <c r="O438" s="625">
        <f t="shared" si="30"/>
        <v>1950</v>
      </c>
      <c r="P438" s="625">
        <f t="shared" si="31"/>
        <v>14</v>
      </c>
      <c r="Q438" s="136" t="s">
        <v>335</v>
      </c>
    </row>
    <row r="439" spans="1:17">
      <c r="A439" s="113"/>
      <c r="B439" s="142"/>
      <c r="C439" s="623">
        <v>17</v>
      </c>
      <c r="D439" s="664" t="s">
        <v>175</v>
      </c>
      <c r="E439" s="625">
        <f t="shared" si="32"/>
        <v>3954</v>
      </c>
      <c r="F439" s="625">
        <v>3900</v>
      </c>
      <c r="G439" s="625">
        <v>54</v>
      </c>
      <c r="H439" s="625">
        <f t="shared" si="33"/>
        <v>15</v>
      </c>
      <c r="I439" s="625">
        <v>0</v>
      </c>
      <c r="J439" s="625">
        <v>15</v>
      </c>
      <c r="K439" s="625">
        <f t="shared" si="34"/>
        <v>1975</v>
      </c>
      <c r="L439" s="625">
        <v>1950</v>
      </c>
      <c r="M439" s="625">
        <v>25</v>
      </c>
      <c r="N439" s="625">
        <f t="shared" si="29"/>
        <v>1964</v>
      </c>
      <c r="O439" s="625">
        <f t="shared" si="30"/>
        <v>1950</v>
      </c>
      <c r="P439" s="625">
        <f t="shared" si="31"/>
        <v>14</v>
      </c>
      <c r="Q439" s="136" t="s">
        <v>335</v>
      </c>
    </row>
    <row r="440" spans="1:17">
      <c r="A440" s="113"/>
      <c r="B440" s="142"/>
      <c r="C440" s="623">
        <v>18</v>
      </c>
      <c r="D440" s="664" t="s">
        <v>176</v>
      </c>
      <c r="E440" s="625">
        <f t="shared" si="32"/>
        <v>1854</v>
      </c>
      <c r="F440" s="625">
        <v>1800</v>
      </c>
      <c r="G440" s="625">
        <v>54</v>
      </c>
      <c r="H440" s="625">
        <f t="shared" si="33"/>
        <v>15</v>
      </c>
      <c r="I440" s="625">
        <v>0</v>
      </c>
      <c r="J440" s="625">
        <v>15</v>
      </c>
      <c r="K440" s="625">
        <f t="shared" si="34"/>
        <v>925</v>
      </c>
      <c r="L440" s="625">
        <v>900</v>
      </c>
      <c r="M440" s="625">
        <v>25</v>
      </c>
      <c r="N440" s="625">
        <f t="shared" si="29"/>
        <v>914</v>
      </c>
      <c r="O440" s="625">
        <f t="shared" si="30"/>
        <v>900</v>
      </c>
      <c r="P440" s="625">
        <f t="shared" si="31"/>
        <v>14</v>
      </c>
      <c r="Q440" s="136" t="s">
        <v>335</v>
      </c>
    </row>
    <row r="441" spans="1:17">
      <c r="A441" s="159"/>
      <c r="B441" s="302"/>
      <c r="C441" s="623">
        <v>19</v>
      </c>
      <c r="D441" s="664" t="s">
        <v>177</v>
      </c>
      <c r="E441" s="625">
        <f t="shared" si="32"/>
        <v>4854</v>
      </c>
      <c r="F441" s="625">
        <v>4800</v>
      </c>
      <c r="G441" s="625">
        <v>54</v>
      </c>
      <c r="H441" s="625">
        <f t="shared" si="33"/>
        <v>15</v>
      </c>
      <c r="I441" s="625">
        <v>0</v>
      </c>
      <c r="J441" s="625">
        <v>15</v>
      </c>
      <c r="K441" s="625">
        <f t="shared" si="34"/>
        <v>2450</v>
      </c>
      <c r="L441" s="625">
        <v>2425</v>
      </c>
      <c r="M441" s="625">
        <v>25</v>
      </c>
      <c r="N441" s="625">
        <f t="shared" si="29"/>
        <v>2389</v>
      </c>
      <c r="O441" s="625">
        <f t="shared" si="30"/>
        <v>2375</v>
      </c>
      <c r="P441" s="625">
        <f t="shared" si="31"/>
        <v>14</v>
      </c>
      <c r="Q441" s="136" t="s">
        <v>335</v>
      </c>
    </row>
    <row r="442" spans="1:17">
      <c r="A442" s="159"/>
      <c r="B442" s="302"/>
      <c r="C442" s="623">
        <v>20</v>
      </c>
      <c r="D442" s="664" t="s">
        <v>178</v>
      </c>
      <c r="E442" s="625">
        <f t="shared" si="32"/>
        <v>32954</v>
      </c>
      <c r="F442" s="625">
        <v>7500</v>
      </c>
      <c r="G442" s="625">
        <v>25454</v>
      </c>
      <c r="H442" s="625">
        <f t="shared" si="33"/>
        <v>10175</v>
      </c>
      <c r="I442" s="625">
        <v>0</v>
      </c>
      <c r="J442" s="625">
        <v>10175</v>
      </c>
      <c r="K442" s="625">
        <f t="shared" si="34"/>
        <v>11545</v>
      </c>
      <c r="L442" s="625">
        <v>3900</v>
      </c>
      <c r="M442" s="625">
        <v>7645</v>
      </c>
      <c r="N442" s="625">
        <f t="shared" si="29"/>
        <v>11234</v>
      </c>
      <c r="O442" s="625">
        <f t="shared" si="30"/>
        <v>3600</v>
      </c>
      <c r="P442" s="625">
        <f t="shared" si="31"/>
        <v>7634</v>
      </c>
      <c r="Q442" s="136" t="s">
        <v>335</v>
      </c>
    </row>
    <row r="443" spans="1:17">
      <c r="A443" s="159"/>
      <c r="B443" s="302"/>
      <c r="C443" s="623">
        <v>21</v>
      </c>
      <c r="D443" s="664" t="s">
        <v>179</v>
      </c>
      <c r="E443" s="625">
        <f t="shared" si="32"/>
        <v>4914</v>
      </c>
      <c r="F443" s="625">
        <v>4860</v>
      </c>
      <c r="G443" s="625">
        <v>54</v>
      </c>
      <c r="H443" s="625">
        <f t="shared" si="33"/>
        <v>15</v>
      </c>
      <c r="I443" s="625">
        <v>0</v>
      </c>
      <c r="J443" s="625">
        <v>15</v>
      </c>
      <c r="K443" s="625">
        <f t="shared" si="34"/>
        <v>2575</v>
      </c>
      <c r="L443" s="625">
        <v>2550</v>
      </c>
      <c r="M443" s="625">
        <v>25</v>
      </c>
      <c r="N443" s="625">
        <f t="shared" si="29"/>
        <v>2324</v>
      </c>
      <c r="O443" s="625">
        <f t="shared" si="30"/>
        <v>2310</v>
      </c>
      <c r="P443" s="625">
        <f t="shared" si="31"/>
        <v>14</v>
      </c>
      <c r="Q443" s="136" t="s">
        <v>335</v>
      </c>
    </row>
    <row r="444" spans="1:17">
      <c r="A444" s="159"/>
      <c r="B444" s="302"/>
      <c r="C444" s="623">
        <v>22</v>
      </c>
      <c r="D444" s="664" t="s">
        <v>180</v>
      </c>
      <c r="E444" s="625">
        <f t="shared" si="32"/>
        <v>3954</v>
      </c>
      <c r="F444" s="625">
        <v>3900</v>
      </c>
      <c r="G444" s="625">
        <v>54</v>
      </c>
      <c r="H444" s="625">
        <f t="shared" si="33"/>
        <v>15</v>
      </c>
      <c r="I444" s="625">
        <v>0</v>
      </c>
      <c r="J444" s="625">
        <v>15</v>
      </c>
      <c r="K444" s="625">
        <f t="shared" si="34"/>
        <v>1930</v>
      </c>
      <c r="L444" s="625">
        <v>1905</v>
      </c>
      <c r="M444" s="625">
        <v>25</v>
      </c>
      <c r="N444" s="625">
        <f t="shared" si="29"/>
        <v>2009</v>
      </c>
      <c r="O444" s="625">
        <f t="shared" si="30"/>
        <v>1995</v>
      </c>
      <c r="P444" s="625">
        <f t="shared" si="31"/>
        <v>14</v>
      </c>
      <c r="Q444" s="136" t="s">
        <v>335</v>
      </c>
    </row>
    <row r="445" spans="1:17">
      <c r="A445" s="159"/>
      <c r="B445" s="302"/>
      <c r="C445" s="623">
        <v>23</v>
      </c>
      <c r="D445" s="664" t="s">
        <v>181</v>
      </c>
      <c r="E445" s="625">
        <f t="shared" si="32"/>
        <v>4104</v>
      </c>
      <c r="F445" s="625">
        <v>4050</v>
      </c>
      <c r="G445" s="625">
        <v>54</v>
      </c>
      <c r="H445" s="625">
        <f t="shared" si="33"/>
        <v>15</v>
      </c>
      <c r="I445" s="625">
        <v>0</v>
      </c>
      <c r="J445" s="625">
        <v>15</v>
      </c>
      <c r="K445" s="625">
        <f t="shared" si="34"/>
        <v>1975</v>
      </c>
      <c r="L445" s="625">
        <v>1950</v>
      </c>
      <c r="M445" s="625">
        <v>25</v>
      </c>
      <c r="N445" s="625">
        <f t="shared" si="29"/>
        <v>2114</v>
      </c>
      <c r="O445" s="625">
        <f t="shared" si="30"/>
        <v>2100</v>
      </c>
      <c r="P445" s="625">
        <f t="shared" si="31"/>
        <v>14</v>
      </c>
      <c r="Q445" s="136" t="s">
        <v>335</v>
      </c>
    </row>
    <row r="446" spans="1:17">
      <c r="A446" s="159"/>
      <c r="B446" s="302"/>
      <c r="C446" s="623">
        <v>24</v>
      </c>
      <c r="D446" s="664" t="s">
        <v>182</v>
      </c>
      <c r="E446" s="625">
        <f t="shared" si="32"/>
        <v>4914</v>
      </c>
      <c r="F446" s="625">
        <v>4860</v>
      </c>
      <c r="G446" s="625">
        <v>54</v>
      </c>
      <c r="H446" s="625">
        <f t="shared" si="33"/>
        <v>15</v>
      </c>
      <c r="I446" s="625">
        <v>0</v>
      </c>
      <c r="J446" s="625">
        <v>15</v>
      </c>
      <c r="K446" s="625">
        <f t="shared" si="34"/>
        <v>2725</v>
      </c>
      <c r="L446" s="625">
        <v>2700</v>
      </c>
      <c r="M446" s="625">
        <v>25</v>
      </c>
      <c r="N446" s="625">
        <f t="shared" si="29"/>
        <v>2174</v>
      </c>
      <c r="O446" s="625">
        <f t="shared" si="30"/>
        <v>2160</v>
      </c>
      <c r="P446" s="625">
        <f t="shared" si="31"/>
        <v>14</v>
      </c>
      <c r="Q446" s="136" t="s">
        <v>334</v>
      </c>
    </row>
    <row r="447" spans="1:17">
      <c r="A447" s="159"/>
      <c r="B447" s="302"/>
      <c r="C447" s="623">
        <v>25</v>
      </c>
      <c r="D447" s="664" t="s">
        <v>183</v>
      </c>
      <c r="E447" s="625">
        <f t="shared" si="32"/>
        <v>8304</v>
      </c>
      <c r="F447" s="625">
        <v>8250</v>
      </c>
      <c r="G447" s="625">
        <v>54</v>
      </c>
      <c r="H447" s="625">
        <f t="shared" si="33"/>
        <v>15</v>
      </c>
      <c r="I447" s="625">
        <v>0</v>
      </c>
      <c r="J447" s="625">
        <v>15</v>
      </c>
      <c r="K447" s="625">
        <f t="shared" si="34"/>
        <v>4225</v>
      </c>
      <c r="L447" s="625">
        <v>4200</v>
      </c>
      <c r="M447" s="625">
        <v>25</v>
      </c>
      <c r="N447" s="625">
        <f t="shared" si="29"/>
        <v>4064</v>
      </c>
      <c r="O447" s="625">
        <f t="shared" si="30"/>
        <v>4050</v>
      </c>
      <c r="P447" s="625">
        <f t="shared" si="31"/>
        <v>14</v>
      </c>
      <c r="Q447" s="136" t="s">
        <v>334</v>
      </c>
    </row>
    <row r="448" spans="1:17">
      <c r="A448" s="159"/>
      <c r="B448" s="302"/>
      <c r="C448" s="623">
        <v>26</v>
      </c>
      <c r="D448" s="664" t="s">
        <v>184</v>
      </c>
      <c r="E448" s="625">
        <f t="shared" si="32"/>
        <v>7374</v>
      </c>
      <c r="F448" s="625">
        <v>7320</v>
      </c>
      <c r="G448" s="625">
        <v>54</v>
      </c>
      <c r="H448" s="625">
        <f t="shared" si="33"/>
        <v>15</v>
      </c>
      <c r="I448" s="625">
        <v>0</v>
      </c>
      <c r="J448" s="625">
        <v>15</v>
      </c>
      <c r="K448" s="625">
        <f t="shared" si="34"/>
        <v>3175</v>
      </c>
      <c r="L448" s="625">
        <v>3150</v>
      </c>
      <c r="M448" s="625">
        <v>25</v>
      </c>
      <c r="N448" s="625">
        <f t="shared" si="29"/>
        <v>4184</v>
      </c>
      <c r="O448" s="625">
        <f t="shared" si="30"/>
        <v>4170</v>
      </c>
      <c r="P448" s="625">
        <f t="shared" si="31"/>
        <v>14</v>
      </c>
      <c r="Q448" s="136" t="s">
        <v>334</v>
      </c>
    </row>
    <row r="449" spans="1:17">
      <c r="A449" s="159"/>
      <c r="B449" s="302"/>
      <c r="C449" s="623">
        <v>27</v>
      </c>
      <c r="D449" s="664" t="s">
        <v>185</v>
      </c>
      <c r="E449" s="625">
        <f t="shared" si="32"/>
        <v>3954</v>
      </c>
      <c r="F449" s="625">
        <v>3900</v>
      </c>
      <c r="G449" s="625">
        <v>54</v>
      </c>
      <c r="H449" s="625">
        <f t="shared" si="33"/>
        <v>15</v>
      </c>
      <c r="I449" s="625">
        <v>0</v>
      </c>
      <c r="J449" s="625">
        <v>15</v>
      </c>
      <c r="K449" s="625">
        <f t="shared" si="34"/>
        <v>1975</v>
      </c>
      <c r="L449" s="625">
        <v>1950</v>
      </c>
      <c r="M449" s="625">
        <v>25</v>
      </c>
      <c r="N449" s="625">
        <f t="shared" si="29"/>
        <v>1964</v>
      </c>
      <c r="O449" s="625">
        <f t="shared" si="30"/>
        <v>1950</v>
      </c>
      <c r="P449" s="625">
        <f t="shared" si="31"/>
        <v>14</v>
      </c>
      <c r="Q449" s="136" t="s">
        <v>334</v>
      </c>
    </row>
    <row r="450" spans="1:17">
      <c r="A450" s="159"/>
      <c r="B450" s="302"/>
      <c r="C450" s="623">
        <v>28</v>
      </c>
      <c r="D450" s="664" t="s">
        <v>154</v>
      </c>
      <c r="E450" s="625">
        <f t="shared" si="32"/>
        <v>3954</v>
      </c>
      <c r="F450" s="625">
        <v>3900</v>
      </c>
      <c r="G450" s="625">
        <v>54</v>
      </c>
      <c r="H450" s="625">
        <f t="shared" si="33"/>
        <v>15</v>
      </c>
      <c r="I450" s="625">
        <v>0</v>
      </c>
      <c r="J450" s="625">
        <v>15</v>
      </c>
      <c r="K450" s="625">
        <f t="shared" si="34"/>
        <v>1975</v>
      </c>
      <c r="L450" s="625">
        <v>1950</v>
      </c>
      <c r="M450" s="625">
        <v>25</v>
      </c>
      <c r="N450" s="625">
        <f t="shared" si="29"/>
        <v>1964</v>
      </c>
      <c r="O450" s="625">
        <f t="shared" si="30"/>
        <v>1950</v>
      </c>
      <c r="P450" s="625">
        <f t="shared" si="31"/>
        <v>14</v>
      </c>
      <c r="Q450" s="136" t="s">
        <v>334</v>
      </c>
    </row>
    <row r="451" spans="1:17">
      <c r="A451" s="159"/>
      <c r="B451" s="302"/>
      <c r="C451" s="623">
        <v>29</v>
      </c>
      <c r="D451" s="664" t="s">
        <v>186</v>
      </c>
      <c r="E451" s="625">
        <f t="shared" si="32"/>
        <v>3954</v>
      </c>
      <c r="F451" s="625">
        <v>3900</v>
      </c>
      <c r="G451" s="625">
        <v>54</v>
      </c>
      <c r="H451" s="625">
        <f t="shared" si="33"/>
        <v>15</v>
      </c>
      <c r="I451" s="625">
        <v>0</v>
      </c>
      <c r="J451" s="625">
        <v>15</v>
      </c>
      <c r="K451" s="625">
        <f t="shared" si="34"/>
        <v>1975</v>
      </c>
      <c r="L451" s="625">
        <v>1950</v>
      </c>
      <c r="M451" s="625">
        <v>25</v>
      </c>
      <c r="N451" s="625">
        <f t="shared" si="29"/>
        <v>1964</v>
      </c>
      <c r="O451" s="625">
        <f t="shared" si="30"/>
        <v>1950</v>
      </c>
      <c r="P451" s="625">
        <f t="shared" si="31"/>
        <v>14</v>
      </c>
      <c r="Q451" s="136" t="s">
        <v>334</v>
      </c>
    </row>
    <row r="452" spans="1:17">
      <c r="A452" s="159"/>
      <c r="B452" s="302"/>
      <c r="C452" s="623">
        <v>30</v>
      </c>
      <c r="D452" s="664" t="s">
        <v>187</v>
      </c>
      <c r="E452" s="625">
        <f t="shared" si="32"/>
        <v>3954</v>
      </c>
      <c r="F452" s="625">
        <v>3900</v>
      </c>
      <c r="G452" s="625">
        <v>54</v>
      </c>
      <c r="H452" s="625">
        <f t="shared" si="33"/>
        <v>15</v>
      </c>
      <c r="I452" s="625">
        <v>0</v>
      </c>
      <c r="J452" s="625">
        <v>15</v>
      </c>
      <c r="K452" s="625">
        <f t="shared" si="34"/>
        <v>1965</v>
      </c>
      <c r="L452" s="625">
        <v>1950</v>
      </c>
      <c r="M452" s="625">
        <v>15</v>
      </c>
      <c r="N452" s="625">
        <f t="shared" si="29"/>
        <v>1974</v>
      </c>
      <c r="O452" s="625">
        <f t="shared" si="30"/>
        <v>1950</v>
      </c>
      <c r="P452" s="625">
        <f t="shared" si="31"/>
        <v>24</v>
      </c>
      <c r="Q452" s="136" t="s">
        <v>334</v>
      </c>
    </row>
    <row r="453" spans="1:17">
      <c r="A453" s="113"/>
      <c r="B453" s="104"/>
      <c r="C453" s="623">
        <v>31</v>
      </c>
      <c r="D453" s="664" t="s">
        <v>328</v>
      </c>
      <c r="E453" s="625">
        <f t="shared" si="32"/>
        <v>3954</v>
      </c>
      <c r="F453" s="625">
        <v>3900</v>
      </c>
      <c r="G453" s="625">
        <v>54</v>
      </c>
      <c r="H453" s="625">
        <f t="shared" si="33"/>
        <v>15</v>
      </c>
      <c r="I453" s="625">
        <v>0</v>
      </c>
      <c r="J453" s="625">
        <v>15</v>
      </c>
      <c r="K453" s="625">
        <f t="shared" si="34"/>
        <v>1975</v>
      </c>
      <c r="L453" s="625">
        <v>1950</v>
      </c>
      <c r="M453" s="625">
        <v>25</v>
      </c>
      <c r="N453" s="625">
        <f t="shared" si="29"/>
        <v>1964</v>
      </c>
      <c r="O453" s="625">
        <f t="shared" si="30"/>
        <v>1950</v>
      </c>
      <c r="P453" s="625">
        <f t="shared" si="31"/>
        <v>14</v>
      </c>
      <c r="Q453" s="136" t="s">
        <v>334</v>
      </c>
    </row>
    <row r="454" spans="1:17">
      <c r="A454" s="113"/>
      <c r="B454" s="142"/>
      <c r="C454" s="623">
        <v>32</v>
      </c>
      <c r="D454" s="664" t="s">
        <v>780</v>
      </c>
      <c r="E454" s="625">
        <f t="shared" si="32"/>
        <v>3954</v>
      </c>
      <c r="F454" s="625">
        <v>3900</v>
      </c>
      <c r="G454" s="625">
        <v>54</v>
      </c>
      <c r="H454" s="625">
        <f t="shared" si="33"/>
        <v>15</v>
      </c>
      <c r="I454" s="625">
        <v>0</v>
      </c>
      <c r="J454" s="625">
        <v>15</v>
      </c>
      <c r="K454" s="625">
        <f t="shared" si="34"/>
        <v>1975</v>
      </c>
      <c r="L454" s="625">
        <v>1950</v>
      </c>
      <c r="M454" s="625">
        <v>25</v>
      </c>
      <c r="N454" s="625">
        <f t="shared" si="29"/>
        <v>1964</v>
      </c>
      <c r="O454" s="625">
        <f t="shared" si="30"/>
        <v>1950</v>
      </c>
      <c r="P454" s="625">
        <f t="shared" si="31"/>
        <v>14</v>
      </c>
      <c r="Q454" s="136" t="s">
        <v>334</v>
      </c>
    </row>
    <row r="455" spans="1:17">
      <c r="A455" s="113"/>
      <c r="B455" s="142"/>
      <c r="C455" s="623">
        <v>33</v>
      </c>
      <c r="D455" s="664" t="s">
        <v>155</v>
      </c>
      <c r="E455" s="625">
        <f t="shared" si="32"/>
        <v>7914</v>
      </c>
      <c r="F455" s="625">
        <v>7860</v>
      </c>
      <c r="G455" s="625">
        <v>54</v>
      </c>
      <c r="H455" s="625">
        <f t="shared" si="33"/>
        <v>15</v>
      </c>
      <c r="I455" s="625">
        <v>0</v>
      </c>
      <c r="J455" s="625">
        <v>15</v>
      </c>
      <c r="K455" s="625">
        <f t="shared" si="34"/>
        <v>2425</v>
      </c>
      <c r="L455" s="625">
        <v>2400</v>
      </c>
      <c r="M455" s="625">
        <v>25</v>
      </c>
      <c r="N455" s="625">
        <f t="shared" si="29"/>
        <v>5474</v>
      </c>
      <c r="O455" s="625">
        <f t="shared" si="30"/>
        <v>5460</v>
      </c>
      <c r="P455" s="625">
        <f t="shared" si="31"/>
        <v>14</v>
      </c>
      <c r="Q455" s="136" t="s">
        <v>334</v>
      </c>
    </row>
    <row r="456" spans="1:17">
      <c r="A456" s="113"/>
      <c r="B456" s="142"/>
      <c r="C456" s="623">
        <v>34</v>
      </c>
      <c r="D456" s="664" t="s">
        <v>188</v>
      </c>
      <c r="E456" s="625">
        <f t="shared" si="32"/>
        <v>3954</v>
      </c>
      <c r="F456" s="625">
        <v>3900</v>
      </c>
      <c r="G456" s="625">
        <v>54</v>
      </c>
      <c r="H456" s="625">
        <f t="shared" si="33"/>
        <v>15</v>
      </c>
      <c r="I456" s="625">
        <v>0</v>
      </c>
      <c r="J456" s="625">
        <v>15</v>
      </c>
      <c r="K456" s="625">
        <f t="shared" si="34"/>
        <v>1975</v>
      </c>
      <c r="L456" s="625">
        <v>1950</v>
      </c>
      <c r="M456" s="625">
        <v>25</v>
      </c>
      <c r="N456" s="625">
        <f t="shared" ref="N456:N487" si="35">E456-H456-K456</f>
        <v>1964</v>
      </c>
      <c r="O456" s="625">
        <f t="shared" ref="O456:O487" si="36">F456-I456-L456</f>
        <v>1950</v>
      </c>
      <c r="P456" s="625">
        <f t="shared" ref="P456:P487" si="37">G456-J456-M456</f>
        <v>14</v>
      </c>
      <c r="Q456" s="136" t="s">
        <v>334</v>
      </c>
    </row>
    <row r="457" spans="1:17">
      <c r="A457" s="113"/>
      <c r="B457" s="142"/>
      <c r="C457" s="623">
        <v>35</v>
      </c>
      <c r="D457" s="664" t="s">
        <v>189</v>
      </c>
      <c r="E457" s="625">
        <f t="shared" si="32"/>
        <v>1854</v>
      </c>
      <c r="F457" s="625">
        <v>1800</v>
      </c>
      <c r="G457" s="625">
        <v>54</v>
      </c>
      <c r="H457" s="625">
        <f t="shared" si="33"/>
        <v>15</v>
      </c>
      <c r="I457" s="625">
        <v>0</v>
      </c>
      <c r="J457" s="625">
        <v>15</v>
      </c>
      <c r="K457" s="625">
        <f t="shared" si="34"/>
        <v>950</v>
      </c>
      <c r="L457" s="625">
        <v>925</v>
      </c>
      <c r="M457" s="625">
        <v>25</v>
      </c>
      <c r="N457" s="625">
        <f t="shared" si="35"/>
        <v>889</v>
      </c>
      <c r="O457" s="625">
        <f t="shared" si="36"/>
        <v>875</v>
      </c>
      <c r="P457" s="625">
        <f t="shared" si="37"/>
        <v>14</v>
      </c>
      <c r="Q457" s="136" t="s">
        <v>334</v>
      </c>
    </row>
    <row r="458" spans="1:17">
      <c r="A458" s="113"/>
      <c r="B458" s="142"/>
      <c r="C458" s="623">
        <v>36</v>
      </c>
      <c r="D458" s="664" t="s">
        <v>156</v>
      </c>
      <c r="E458" s="625">
        <f t="shared" si="32"/>
        <v>6204</v>
      </c>
      <c r="F458" s="625">
        <v>6150</v>
      </c>
      <c r="G458" s="625">
        <v>54</v>
      </c>
      <c r="H458" s="625">
        <f t="shared" si="33"/>
        <v>15</v>
      </c>
      <c r="I458" s="625">
        <v>0</v>
      </c>
      <c r="J458" s="625">
        <v>15</v>
      </c>
      <c r="K458" s="625">
        <f t="shared" si="34"/>
        <v>2425</v>
      </c>
      <c r="L458" s="625">
        <v>2400</v>
      </c>
      <c r="M458" s="625">
        <v>25</v>
      </c>
      <c r="N458" s="625">
        <f t="shared" si="35"/>
        <v>3764</v>
      </c>
      <c r="O458" s="625">
        <f t="shared" si="36"/>
        <v>3750</v>
      </c>
      <c r="P458" s="625">
        <f t="shared" si="37"/>
        <v>14</v>
      </c>
      <c r="Q458" s="136" t="s">
        <v>334</v>
      </c>
    </row>
    <row r="459" spans="1:17">
      <c r="A459" s="113"/>
      <c r="B459" s="142"/>
      <c r="C459" s="623">
        <v>37</v>
      </c>
      <c r="D459" s="664" t="s">
        <v>122</v>
      </c>
      <c r="E459" s="625">
        <f t="shared" si="32"/>
        <v>6204</v>
      </c>
      <c r="F459" s="625">
        <v>6150</v>
      </c>
      <c r="G459" s="625">
        <v>54</v>
      </c>
      <c r="H459" s="625">
        <f t="shared" si="33"/>
        <v>15</v>
      </c>
      <c r="I459" s="625">
        <v>0</v>
      </c>
      <c r="J459" s="625">
        <v>15</v>
      </c>
      <c r="K459" s="625">
        <f t="shared" si="34"/>
        <v>3175</v>
      </c>
      <c r="L459" s="625">
        <v>3150</v>
      </c>
      <c r="M459" s="625">
        <v>25</v>
      </c>
      <c r="N459" s="625">
        <f t="shared" si="35"/>
        <v>3014</v>
      </c>
      <c r="O459" s="625">
        <f t="shared" si="36"/>
        <v>3000</v>
      </c>
      <c r="P459" s="625">
        <f t="shared" si="37"/>
        <v>14</v>
      </c>
      <c r="Q459" s="136" t="s">
        <v>334</v>
      </c>
    </row>
    <row r="460" spans="1:17">
      <c r="A460" s="113"/>
      <c r="B460" s="142"/>
      <c r="C460" s="623">
        <v>38</v>
      </c>
      <c r="D460" s="664" t="s">
        <v>157</v>
      </c>
      <c r="E460" s="625">
        <f t="shared" si="32"/>
        <v>9774</v>
      </c>
      <c r="F460" s="625">
        <v>9720</v>
      </c>
      <c r="G460" s="625">
        <v>54</v>
      </c>
      <c r="H460" s="625">
        <f t="shared" si="33"/>
        <v>15</v>
      </c>
      <c r="I460" s="625">
        <v>0</v>
      </c>
      <c r="J460" s="625">
        <v>15</v>
      </c>
      <c r="K460" s="625">
        <f t="shared" si="34"/>
        <v>1675</v>
      </c>
      <c r="L460" s="625">
        <v>1650</v>
      </c>
      <c r="M460" s="625">
        <v>25</v>
      </c>
      <c r="N460" s="625">
        <f t="shared" si="35"/>
        <v>8084</v>
      </c>
      <c r="O460" s="625">
        <f t="shared" si="36"/>
        <v>8070</v>
      </c>
      <c r="P460" s="625">
        <f t="shared" si="37"/>
        <v>14</v>
      </c>
      <c r="Q460" s="136" t="s">
        <v>334</v>
      </c>
    </row>
    <row r="461" spans="1:17">
      <c r="A461" s="113"/>
      <c r="B461" s="142"/>
      <c r="C461" s="623">
        <v>39</v>
      </c>
      <c r="D461" s="664" t="s">
        <v>190</v>
      </c>
      <c r="E461" s="625">
        <f t="shared" si="32"/>
        <v>4914</v>
      </c>
      <c r="F461" s="625">
        <v>4860</v>
      </c>
      <c r="G461" s="625">
        <v>54</v>
      </c>
      <c r="H461" s="625">
        <f t="shared" si="33"/>
        <v>15</v>
      </c>
      <c r="I461" s="625">
        <v>0</v>
      </c>
      <c r="J461" s="625">
        <v>15</v>
      </c>
      <c r="K461" s="625">
        <f t="shared" si="34"/>
        <v>2425</v>
      </c>
      <c r="L461" s="625">
        <v>2400</v>
      </c>
      <c r="M461" s="625">
        <v>25</v>
      </c>
      <c r="N461" s="625">
        <f t="shared" si="35"/>
        <v>2474</v>
      </c>
      <c r="O461" s="625">
        <f t="shared" si="36"/>
        <v>2460</v>
      </c>
      <c r="P461" s="625">
        <f t="shared" si="37"/>
        <v>14</v>
      </c>
      <c r="Q461" s="136" t="s">
        <v>334</v>
      </c>
    </row>
    <row r="462" spans="1:17">
      <c r="A462" s="113"/>
      <c r="B462" s="142"/>
      <c r="C462" s="623">
        <v>40</v>
      </c>
      <c r="D462" s="664" t="s">
        <v>191</v>
      </c>
      <c r="E462" s="625">
        <f t="shared" si="32"/>
        <v>4014</v>
      </c>
      <c r="F462" s="625">
        <v>3960</v>
      </c>
      <c r="G462" s="625">
        <v>54</v>
      </c>
      <c r="H462" s="625">
        <f t="shared" si="33"/>
        <v>15</v>
      </c>
      <c r="I462" s="625">
        <v>0</v>
      </c>
      <c r="J462" s="625">
        <v>15</v>
      </c>
      <c r="K462" s="625">
        <f t="shared" si="34"/>
        <v>1975</v>
      </c>
      <c r="L462" s="625">
        <v>1950</v>
      </c>
      <c r="M462" s="625">
        <v>25</v>
      </c>
      <c r="N462" s="625">
        <f t="shared" si="35"/>
        <v>2024</v>
      </c>
      <c r="O462" s="625">
        <f t="shared" si="36"/>
        <v>2010</v>
      </c>
      <c r="P462" s="625">
        <f t="shared" si="37"/>
        <v>14</v>
      </c>
      <c r="Q462" s="136" t="s">
        <v>334</v>
      </c>
    </row>
    <row r="463" spans="1:17">
      <c r="A463" s="113"/>
      <c r="B463" s="142"/>
      <c r="C463" s="623">
        <v>41</v>
      </c>
      <c r="D463" s="664" t="s">
        <v>158</v>
      </c>
      <c r="E463" s="625">
        <f t="shared" si="32"/>
        <v>4014</v>
      </c>
      <c r="F463" s="625">
        <v>3960</v>
      </c>
      <c r="G463" s="625">
        <v>54</v>
      </c>
      <c r="H463" s="625">
        <f t="shared" si="33"/>
        <v>15</v>
      </c>
      <c r="I463" s="625">
        <v>0</v>
      </c>
      <c r="J463" s="625">
        <v>15</v>
      </c>
      <c r="K463" s="625">
        <f t="shared" si="34"/>
        <v>1975</v>
      </c>
      <c r="L463" s="625">
        <v>1950</v>
      </c>
      <c r="M463" s="625">
        <v>25</v>
      </c>
      <c r="N463" s="625">
        <f t="shared" si="35"/>
        <v>2024</v>
      </c>
      <c r="O463" s="625">
        <f t="shared" si="36"/>
        <v>2010</v>
      </c>
      <c r="P463" s="625">
        <f t="shared" si="37"/>
        <v>14</v>
      </c>
      <c r="Q463" s="136" t="s">
        <v>334</v>
      </c>
    </row>
    <row r="464" spans="1:17">
      <c r="A464" s="113"/>
      <c r="B464" s="142"/>
      <c r="C464" s="623">
        <v>42</v>
      </c>
      <c r="D464" s="664" t="s">
        <v>192</v>
      </c>
      <c r="E464" s="625">
        <f t="shared" si="32"/>
        <v>2664</v>
      </c>
      <c r="F464" s="625">
        <v>2610</v>
      </c>
      <c r="G464" s="625">
        <v>54</v>
      </c>
      <c r="H464" s="625">
        <f t="shared" si="33"/>
        <v>15</v>
      </c>
      <c r="I464" s="625">
        <v>0</v>
      </c>
      <c r="J464" s="625">
        <v>15</v>
      </c>
      <c r="K464" s="625">
        <f t="shared" si="34"/>
        <v>1225</v>
      </c>
      <c r="L464" s="625">
        <v>1200</v>
      </c>
      <c r="M464" s="625">
        <v>25</v>
      </c>
      <c r="N464" s="625">
        <f t="shared" si="35"/>
        <v>1424</v>
      </c>
      <c r="O464" s="625">
        <f t="shared" si="36"/>
        <v>1410</v>
      </c>
      <c r="P464" s="625">
        <f t="shared" si="37"/>
        <v>14</v>
      </c>
      <c r="Q464" s="136" t="s">
        <v>334</v>
      </c>
    </row>
    <row r="465" spans="1:17">
      <c r="A465" s="113"/>
      <c r="B465" s="142"/>
      <c r="C465" s="623">
        <v>43</v>
      </c>
      <c r="D465" s="664" t="s">
        <v>160</v>
      </c>
      <c r="E465" s="625">
        <f t="shared" si="32"/>
        <v>4104</v>
      </c>
      <c r="F465" s="625">
        <v>4050</v>
      </c>
      <c r="G465" s="625">
        <v>54</v>
      </c>
      <c r="H465" s="625">
        <f t="shared" si="33"/>
        <v>15</v>
      </c>
      <c r="I465" s="625">
        <v>0</v>
      </c>
      <c r="J465" s="625">
        <v>15</v>
      </c>
      <c r="K465" s="625">
        <f t="shared" si="34"/>
        <v>2125</v>
      </c>
      <c r="L465" s="625">
        <v>2100</v>
      </c>
      <c r="M465" s="625">
        <v>25</v>
      </c>
      <c r="N465" s="625">
        <f t="shared" si="35"/>
        <v>1964</v>
      </c>
      <c r="O465" s="625">
        <f t="shared" si="36"/>
        <v>1950</v>
      </c>
      <c r="P465" s="625">
        <f t="shared" si="37"/>
        <v>14</v>
      </c>
      <c r="Q465" s="136" t="s">
        <v>331</v>
      </c>
    </row>
    <row r="466" spans="1:17">
      <c r="A466" s="113"/>
      <c r="B466" s="142"/>
      <c r="C466" s="623">
        <v>44</v>
      </c>
      <c r="D466" s="664" t="s">
        <v>193</v>
      </c>
      <c r="E466" s="625">
        <f t="shared" si="32"/>
        <v>4314</v>
      </c>
      <c r="F466" s="625">
        <v>4260</v>
      </c>
      <c r="G466" s="625">
        <v>54</v>
      </c>
      <c r="H466" s="625">
        <f t="shared" si="33"/>
        <v>15</v>
      </c>
      <c r="I466" s="625">
        <v>0</v>
      </c>
      <c r="J466" s="625">
        <v>15</v>
      </c>
      <c r="K466" s="625">
        <f t="shared" si="34"/>
        <v>2125</v>
      </c>
      <c r="L466" s="625">
        <v>2100</v>
      </c>
      <c r="M466" s="625">
        <v>25</v>
      </c>
      <c r="N466" s="625">
        <f t="shared" si="35"/>
        <v>2174</v>
      </c>
      <c r="O466" s="625">
        <f t="shared" si="36"/>
        <v>2160</v>
      </c>
      <c r="P466" s="625">
        <f t="shared" si="37"/>
        <v>14</v>
      </c>
      <c r="Q466" s="136" t="s">
        <v>331</v>
      </c>
    </row>
    <row r="467" spans="1:17">
      <c r="A467" s="113"/>
      <c r="B467" s="142"/>
      <c r="C467" s="623">
        <v>45</v>
      </c>
      <c r="D467" s="664" t="s">
        <v>194</v>
      </c>
      <c r="E467" s="625">
        <f t="shared" si="32"/>
        <v>2120</v>
      </c>
      <c r="F467" s="625">
        <v>1650</v>
      </c>
      <c r="G467" s="625">
        <v>470</v>
      </c>
      <c r="H467" s="625">
        <f t="shared" si="33"/>
        <v>181.4</v>
      </c>
      <c r="I467" s="625">
        <v>0</v>
      </c>
      <c r="J467" s="625">
        <v>181.4</v>
      </c>
      <c r="K467" s="625">
        <f t="shared" si="34"/>
        <v>974.8</v>
      </c>
      <c r="L467" s="625">
        <v>825</v>
      </c>
      <c r="M467" s="625">
        <v>149.80000000000001</v>
      </c>
      <c r="N467" s="625">
        <f t="shared" si="35"/>
        <v>963.8</v>
      </c>
      <c r="O467" s="625">
        <f t="shared" si="36"/>
        <v>825</v>
      </c>
      <c r="P467" s="625">
        <f t="shared" si="37"/>
        <v>138.80000000000001</v>
      </c>
      <c r="Q467" s="136" t="s">
        <v>331</v>
      </c>
    </row>
    <row r="468" spans="1:17">
      <c r="A468" s="113"/>
      <c r="B468" s="142"/>
      <c r="C468" s="623">
        <v>46</v>
      </c>
      <c r="D468" s="664" t="s">
        <v>195</v>
      </c>
      <c r="E468" s="625">
        <f t="shared" si="32"/>
        <v>4314</v>
      </c>
      <c r="F468" s="625">
        <v>4260</v>
      </c>
      <c r="G468" s="625">
        <v>54</v>
      </c>
      <c r="H468" s="625">
        <f t="shared" si="33"/>
        <v>15</v>
      </c>
      <c r="I468" s="625">
        <v>0</v>
      </c>
      <c r="J468" s="625">
        <v>15</v>
      </c>
      <c r="K468" s="625">
        <f t="shared" si="34"/>
        <v>2125</v>
      </c>
      <c r="L468" s="625">
        <v>2100</v>
      </c>
      <c r="M468" s="625">
        <v>25</v>
      </c>
      <c r="N468" s="625">
        <f t="shared" si="35"/>
        <v>2174</v>
      </c>
      <c r="O468" s="625">
        <f t="shared" si="36"/>
        <v>2160</v>
      </c>
      <c r="P468" s="625">
        <f t="shared" si="37"/>
        <v>14</v>
      </c>
      <c r="Q468" s="136" t="s">
        <v>331</v>
      </c>
    </row>
    <row r="469" spans="1:17">
      <c r="A469" s="113"/>
      <c r="B469" s="142"/>
      <c r="C469" s="623">
        <v>47</v>
      </c>
      <c r="D469" s="664" t="s">
        <v>196</v>
      </c>
      <c r="E469" s="625">
        <f t="shared" si="32"/>
        <v>4914</v>
      </c>
      <c r="F469" s="625">
        <v>4860</v>
      </c>
      <c r="G469" s="625">
        <v>54</v>
      </c>
      <c r="H469" s="625">
        <f t="shared" si="33"/>
        <v>15</v>
      </c>
      <c r="I469" s="625">
        <v>0</v>
      </c>
      <c r="J469" s="625">
        <v>15</v>
      </c>
      <c r="K469" s="625">
        <f t="shared" si="34"/>
        <v>2425</v>
      </c>
      <c r="L469" s="625">
        <v>2400</v>
      </c>
      <c r="M469" s="625">
        <v>25</v>
      </c>
      <c r="N469" s="625">
        <f t="shared" si="35"/>
        <v>2474</v>
      </c>
      <c r="O469" s="625">
        <f t="shared" si="36"/>
        <v>2460</v>
      </c>
      <c r="P469" s="625">
        <f t="shared" si="37"/>
        <v>14</v>
      </c>
      <c r="Q469" s="136" t="s">
        <v>331</v>
      </c>
    </row>
    <row r="470" spans="1:17">
      <c r="A470" s="113"/>
      <c r="B470" s="142"/>
      <c r="C470" s="623">
        <v>48</v>
      </c>
      <c r="D470" s="664" t="s">
        <v>159</v>
      </c>
      <c r="E470" s="625">
        <f t="shared" si="32"/>
        <v>6564</v>
      </c>
      <c r="F470" s="625">
        <v>6510</v>
      </c>
      <c r="G470" s="625">
        <v>54</v>
      </c>
      <c r="H470" s="625">
        <f t="shared" si="33"/>
        <v>15</v>
      </c>
      <c r="I470" s="625">
        <v>0</v>
      </c>
      <c r="J470" s="625">
        <v>15</v>
      </c>
      <c r="K470" s="625">
        <f t="shared" si="34"/>
        <v>2125</v>
      </c>
      <c r="L470" s="625">
        <v>2100</v>
      </c>
      <c r="M470" s="625">
        <v>25</v>
      </c>
      <c r="N470" s="625">
        <f t="shared" si="35"/>
        <v>4424</v>
      </c>
      <c r="O470" s="625">
        <f t="shared" si="36"/>
        <v>4410</v>
      </c>
      <c r="P470" s="625">
        <f t="shared" si="37"/>
        <v>14</v>
      </c>
      <c r="Q470" s="136" t="s">
        <v>331</v>
      </c>
    </row>
    <row r="471" spans="1:17">
      <c r="A471" s="113"/>
      <c r="B471" s="142"/>
      <c r="C471" s="623">
        <v>49</v>
      </c>
      <c r="D471" s="664" t="s">
        <v>197</v>
      </c>
      <c r="E471" s="625">
        <f t="shared" si="32"/>
        <v>6114</v>
      </c>
      <c r="F471" s="625">
        <v>6060</v>
      </c>
      <c r="G471" s="625">
        <v>54</v>
      </c>
      <c r="H471" s="625">
        <f t="shared" si="33"/>
        <v>15</v>
      </c>
      <c r="I471" s="625">
        <v>0</v>
      </c>
      <c r="J471" s="625">
        <v>15</v>
      </c>
      <c r="K471" s="625">
        <f t="shared" si="34"/>
        <v>2275</v>
      </c>
      <c r="L471" s="625">
        <v>2250</v>
      </c>
      <c r="M471" s="625">
        <v>25</v>
      </c>
      <c r="N471" s="625">
        <f t="shared" si="35"/>
        <v>3824</v>
      </c>
      <c r="O471" s="625">
        <f t="shared" si="36"/>
        <v>3810</v>
      </c>
      <c r="P471" s="625">
        <f t="shared" si="37"/>
        <v>14</v>
      </c>
      <c r="Q471" s="136" t="s">
        <v>331</v>
      </c>
    </row>
    <row r="472" spans="1:17">
      <c r="A472" s="113"/>
      <c r="B472" s="142"/>
      <c r="C472" s="623">
        <v>50</v>
      </c>
      <c r="D472" s="664" t="s">
        <v>198</v>
      </c>
      <c r="E472" s="625">
        <f t="shared" si="32"/>
        <v>3954</v>
      </c>
      <c r="F472" s="625">
        <v>3900</v>
      </c>
      <c r="G472" s="625">
        <v>54</v>
      </c>
      <c r="H472" s="625">
        <f t="shared" si="33"/>
        <v>15</v>
      </c>
      <c r="I472" s="625">
        <v>0</v>
      </c>
      <c r="J472" s="625">
        <v>15</v>
      </c>
      <c r="K472" s="625">
        <f t="shared" si="34"/>
        <v>1975</v>
      </c>
      <c r="L472" s="625">
        <v>1950</v>
      </c>
      <c r="M472" s="625">
        <v>25</v>
      </c>
      <c r="N472" s="625">
        <f t="shared" si="35"/>
        <v>1964</v>
      </c>
      <c r="O472" s="625">
        <f t="shared" si="36"/>
        <v>1950</v>
      </c>
      <c r="P472" s="625">
        <f t="shared" si="37"/>
        <v>14</v>
      </c>
      <c r="Q472" s="136" t="s">
        <v>331</v>
      </c>
    </row>
    <row r="473" spans="1:17">
      <c r="A473" s="113"/>
      <c r="B473" s="142"/>
      <c r="C473" s="623">
        <v>51</v>
      </c>
      <c r="D473" s="664" t="s">
        <v>199</v>
      </c>
      <c r="E473" s="625">
        <f t="shared" si="32"/>
        <v>5154</v>
      </c>
      <c r="F473" s="625">
        <v>5100</v>
      </c>
      <c r="G473" s="625">
        <v>54</v>
      </c>
      <c r="H473" s="625">
        <f t="shared" si="33"/>
        <v>15</v>
      </c>
      <c r="I473" s="625">
        <v>0</v>
      </c>
      <c r="J473" s="625">
        <v>15</v>
      </c>
      <c r="K473" s="625">
        <f t="shared" si="34"/>
        <v>1975</v>
      </c>
      <c r="L473" s="625">
        <v>1950</v>
      </c>
      <c r="M473" s="625">
        <v>25</v>
      </c>
      <c r="N473" s="625">
        <f t="shared" si="35"/>
        <v>3164</v>
      </c>
      <c r="O473" s="625">
        <f t="shared" si="36"/>
        <v>3150</v>
      </c>
      <c r="P473" s="625">
        <f t="shared" si="37"/>
        <v>14</v>
      </c>
      <c r="Q473" s="136" t="s">
        <v>331</v>
      </c>
    </row>
    <row r="474" spans="1:17">
      <c r="A474" s="113"/>
      <c r="B474" s="142"/>
      <c r="C474" s="623">
        <v>52</v>
      </c>
      <c r="D474" s="664" t="s">
        <v>200</v>
      </c>
      <c r="E474" s="625">
        <f t="shared" si="32"/>
        <v>8904</v>
      </c>
      <c r="F474" s="625">
        <v>8850</v>
      </c>
      <c r="G474" s="625">
        <v>54</v>
      </c>
      <c r="H474" s="625">
        <f t="shared" si="33"/>
        <v>15</v>
      </c>
      <c r="I474" s="625">
        <v>0</v>
      </c>
      <c r="J474" s="625">
        <v>15</v>
      </c>
      <c r="K474" s="625">
        <f t="shared" si="34"/>
        <v>3775</v>
      </c>
      <c r="L474" s="625">
        <v>3750</v>
      </c>
      <c r="M474" s="625">
        <v>25</v>
      </c>
      <c r="N474" s="625">
        <f t="shared" si="35"/>
        <v>5114</v>
      </c>
      <c r="O474" s="625">
        <f t="shared" si="36"/>
        <v>5100</v>
      </c>
      <c r="P474" s="625">
        <f t="shared" si="37"/>
        <v>14</v>
      </c>
      <c r="Q474" s="136" t="s">
        <v>331</v>
      </c>
    </row>
    <row r="475" spans="1:17">
      <c r="A475" s="113"/>
      <c r="B475" s="142"/>
      <c r="C475" s="623">
        <v>53</v>
      </c>
      <c r="D475" s="664" t="s">
        <v>201</v>
      </c>
      <c r="E475" s="625">
        <f t="shared" si="32"/>
        <v>3954</v>
      </c>
      <c r="F475" s="625">
        <v>3900</v>
      </c>
      <c r="G475" s="625">
        <v>54</v>
      </c>
      <c r="H475" s="625">
        <f t="shared" si="33"/>
        <v>15</v>
      </c>
      <c r="I475" s="625">
        <v>0</v>
      </c>
      <c r="J475" s="625">
        <v>15</v>
      </c>
      <c r="K475" s="625">
        <f t="shared" si="34"/>
        <v>1975</v>
      </c>
      <c r="L475" s="625">
        <v>1950</v>
      </c>
      <c r="M475" s="625">
        <v>25</v>
      </c>
      <c r="N475" s="625">
        <f t="shared" si="35"/>
        <v>1964</v>
      </c>
      <c r="O475" s="625">
        <f t="shared" si="36"/>
        <v>1950</v>
      </c>
      <c r="P475" s="625">
        <f t="shared" si="37"/>
        <v>14</v>
      </c>
      <c r="Q475" s="136" t="s">
        <v>331</v>
      </c>
    </row>
    <row r="476" spans="1:17">
      <c r="A476" s="113"/>
      <c r="B476" s="142"/>
      <c r="C476" s="623">
        <v>54</v>
      </c>
      <c r="D476" s="664" t="s">
        <v>329</v>
      </c>
      <c r="E476" s="625">
        <f t="shared" si="32"/>
        <v>5514</v>
      </c>
      <c r="F476" s="625">
        <v>5460</v>
      </c>
      <c r="G476" s="625">
        <v>54</v>
      </c>
      <c r="H476" s="625">
        <f t="shared" si="33"/>
        <v>15</v>
      </c>
      <c r="I476" s="625">
        <v>0</v>
      </c>
      <c r="J476" s="625">
        <v>15</v>
      </c>
      <c r="K476" s="625">
        <f t="shared" si="34"/>
        <v>2125</v>
      </c>
      <c r="L476" s="625">
        <v>2100</v>
      </c>
      <c r="M476" s="625">
        <v>25</v>
      </c>
      <c r="N476" s="625">
        <f t="shared" si="35"/>
        <v>3374</v>
      </c>
      <c r="O476" s="625">
        <f t="shared" si="36"/>
        <v>3360</v>
      </c>
      <c r="P476" s="625">
        <f t="shared" si="37"/>
        <v>14</v>
      </c>
      <c r="Q476" s="136" t="s">
        <v>331</v>
      </c>
    </row>
    <row r="477" spans="1:17">
      <c r="A477" s="113"/>
      <c r="B477" s="142"/>
      <c r="C477" s="623">
        <v>55</v>
      </c>
      <c r="D477" s="664" t="s">
        <v>202</v>
      </c>
      <c r="E477" s="625">
        <f t="shared" si="32"/>
        <v>2499</v>
      </c>
      <c r="F477" s="625">
        <v>1950</v>
      </c>
      <c r="G477" s="625">
        <v>549</v>
      </c>
      <c r="H477" s="625">
        <f t="shared" si="33"/>
        <v>213</v>
      </c>
      <c r="I477" s="625">
        <v>0</v>
      </c>
      <c r="J477" s="625">
        <v>213</v>
      </c>
      <c r="K477" s="625">
        <f t="shared" si="34"/>
        <v>1149</v>
      </c>
      <c r="L477" s="625">
        <v>975</v>
      </c>
      <c r="M477" s="625">
        <v>174</v>
      </c>
      <c r="N477" s="625">
        <f t="shared" si="35"/>
        <v>1137</v>
      </c>
      <c r="O477" s="625">
        <f t="shared" si="36"/>
        <v>975</v>
      </c>
      <c r="P477" s="625">
        <f t="shared" si="37"/>
        <v>162</v>
      </c>
      <c r="Q477" s="136" t="s">
        <v>331</v>
      </c>
    </row>
    <row r="478" spans="1:17">
      <c r="A478" s="113"/>
      <c r="B478" s="142"/>
      <c r="C478" s="623">
        <v>56</v>
      </c>
      <c r="D478" s="664" t="s">
        <v>203</v>
      </c>
      <c r="E478" s="625">
        <f t="shared" si="32"/>
        <v>4614</v>
      </c>
      <c r="F478" s="625">
        <v>4560</v>
      </c>
      <c r="G478" s="625">
        <v>54</v>
      </c>
      <c r="H478" s="625">
        <f t="shared" si="33"/>
        <v>15</v>
      </c>
      <c r="I478" s="625">
        <v>0</v>
      </c>
      <c r="J478" s="625">
        <v>15</v>
      </c>
      <c r="K478" s="625">
        <f t="shared" si="34"/>
        <v>2125</v>
      </c>
      <c r="L478" s="625">
        <v>2100</v>
      </c>
      <c r="M478" s="625">
        <v>25</v>
      </c>
      <c r="N478" s="625">
        <f t="shared" si="35"/>
        <v>2474</v>
      </c>
      <c r="O478" s="625">
        <f t="shared" si="36"/>
        <v>2460</v>
      </c>
      <c r="P478" s="625">
        <f t="shared" si="37"/>
        <v>14</v>
      </c>
      <c r="Q478" s="136" t="s">
        <v>331</v>
      </c>
    </row>
    <row r="479" spans="1:17">
      <c r="A479" s="113"/>
      <c r="B479" s="142"/>
      <c r="C479" s="623">
        <v>57</v>
      </c>
      <c r="D479" s="664" t="s">
        <v>204</v>
      </c>
      <c r="E479" s="625">
        <f t="shared" si="32"/>
        <v>5454</v>
      </c>
      <c r="F479" s="625">
        <v>5400</v>
      </c>
      <c r="G479" s="625">
        <v>54</v>
      </c>
      <c r="H479" s="625">
        <f t="shared" si="33"/>
        <v>15</v>
      </c>
      <c r="I479" s="625">
        <v>0</v>
      </c>
      <c r="J479" s="625">
        <v>15</v>
      </c>
      <c r="K479" s="625">
        <f t="shared" si="34"/>
        <v>2875</v>
      </c>
      <c r="L479" s="625">
        <v>2850</v>
      </c>
      <c r="M479" s="625">
        <v>25</v>
      </c>
      <c r="N479" s="625">
        <f t="shared" si="35"/>
        <v>2564</v>
      </c>
      <c r="O479" s="625">
        <f t="shared" si="36"/>
        <v>2550</v>
      </c>
      <c r="P479" s="625">
        <f t="shared" si="37"/>
        <v>14</v>
      </c>
      <c r="Q479" s="136" t="s">
        <v>331</v>
      </c>
    </row>
    <row r="480" spans="1:17">
      <c r="A480" s="113"/>
      <c r="B480" s="142"/>
      <c r="C480" s="623">
        <v>58</v>
      </c>
      <c r="D480" s="664" t="s">
        <v>205</v>
      </c>
      <c r="E480" s="625">
        <f t="shared" si="32"/>
        <v>6204</v>
      </c>
      <c r="F480" s="625">
        <v>6150</v>
      </c>
      <c r="G480" s="625">
        <v>54</v>
      </c>
      <c r="H480" s="625">
        <f t="shared" si="33"/>
        <v>15</v>
      </c>
      <c r="I480" s="625">
        <v>0</v>
      </c>
      <c r="J480" s="625">
        <v>15</v>
      </c>
      <c r="K480" s="625">
        <f t="shared" si="34"/>
        <v>3175</v>
      </c>
      <c r="L480" s="625">
        <v>3150</v>
      </c>
      <c r="M480" s="625">
        <v>25</v>
      </c>
      <c r="N480" s="625">
        <f t="shared" si="35"/>
        <v>3014</v>
      </c>
      <c r="O480" s="625">
        <f t="shared" si="36"/>
        <v>3000</v>
      </c>
      <c r="P480" s="625">
        <f t="shared" si="37"/>
        <v>14</v>
      </c>
      <c r="Q480" s="136" t="s">
        <v>331</v>
      </c>
    </row>
    <row r="481" spans="1:17">
      <c r="A481" s="113"/>
      <c r="B481" s="142"/>
      <c r="C481" s="623">
        <v>59</v>
      </c>
      <c r="D481" s="664" t="s">
        <v>206</v>
      </c>
      <c r="E481" s="625">
        <f t="shared" si="32"/>
        <v>4914</v>
      </c>
      <c r="F481" s="625">
        <v>4860</v>
      </c>
      <c r="G481" s="625">
        <v>54</v>
      </c>
      <c r="H481" s="625">
        <f t="shared" si="33"/>
        <v>15</v>
      </c>
      <c r="I481" s="625">
        <v>0</v>
      </c>
      <c r="J481" s="625">
        <v>15</v>
      </c>
      <c r="K481" s="625">
        <f t="shared" si="34"/>
        <v>2425</v>
      </c>
      <c r="L481" s="625">
        <v>2400</v>
      </c>
      <c r="M481" s="625">
        <v>25</v>
      </c>
      <c r="N481" s="625">
        <f t="shared" si="35"/>
        <v>2474</v>
      </c>
      <c r="O481" s="625">
        <f t="shared" si="36"/>
        <v>2460</v>
      </c>
      <c r="P481" s="625">
        <f t="shared" si="37"/>
        <v>14</v>
      </c>
      <c r="Q481" s="136" t="s">
        <v>332</v>
      </c>
    </row>
    <row r="482" spans="1:17">
      <c r="A482" s="113"/>
      <c r="B482" s="142"/>
      <c r="C482" s="623">
        <v>60</v>
      </c>
      <c r="D482" s="664" t="s">
        <v>207</v>
      </c>
      <c r="E482" s="625">
        <f t="shared" si="32"/>
        <v>4614</v>
      </c>
      <c r="F482" s="625">
        <v>4560</v>
      </c>
      <c r="G482" s="625">
        <v>54</v>
      </c>
      <c r="H482" s="625">
        <f t="shared" si="33"/>
        <v>15</v>
      </c>
      <c r="I482" s="625">
        <v>0</v>
      </c>
      <c r="J482" s="625">
        <v>15</v>
      </c>
      <c r="K482" s="625">
        <f t="shared" si="34"/>
        <v>2275</v>
      </c>
      <c r="L482" s="625">
        <v>2250</v>
      </c>
      <c r="M482" s="625">
        <v>25</v>
      </c>
      <c r="N482" s="625">
        <f t="shared" si="35"/>
        <v>2324</v>
      </c>
      <c r="O482" s="625">
        <f t="shared" si="36"/>
        <v>2310</v>
      </c>
      <c r="P482" s="625">
        <f t="shared" si="37"/>
        <v>14</v>
      </c>
      <c r="Q482" s="136" t="s">
        <v>332</v>
      </c>
    </row>
    <row r="483" spans="1:17">
      <c r="A483" s="113"/>
      <c r="B483" s="142"/>
      <c r="C483" s="623">
        <v>61</v>
      </c>
      <c r="D483" s="664" t="s">
        <v>786</v>
      </c>
      <c r="E483" s="625">
        <f t="shared" si="32"/>
        <v>5454</v>
      </c>
      <c r="F483" s="625">
        <v>5400</v>
      </c>
      <c r="G483" s="625">
        <v>54</v>
      </c>
      <c r="H483" s="625">
        <f t="shared" si="33"/>
        <v>15</v>
      </c>
      <c r="I483" s="625">
        <v>0</v>
      </c>
      <c r="J483" s="625">
        <v>15</v>
      </c>
      <c r="K483" s="625">
        <f t="shared" si="34"/>
        <v>1975</v>
      </c>
      <c r="L483" s="625">
        <v>1950</v>
      </c>
      <c r="M483" s="625">
        <v>25</v>
      </c>
      <c r="N483" s="625">
        <f t="shared" si="35"/>
        <v>3464</v>
      </c>
      <c r="O483" s="625">
        <f t="shared" si="36"/>
        <v>3450</v>
      </c>
      <c r="P483" s="625">
        <f t="shared" si="37"/>
        <v>14</v>
      </c>
      <c r="Q483" s="136" t="s">
        <v>332</v>
      </c>
    </row>
    <row r="484" spans="1:17">
      <c r="A484" s="113"/>
      <c r="B484" s="142"/>
      <c r="C484" s="623">
        <v>62</v>
      </c>
      <c r="D484" s="664" t="s">
        <v>208</v>
      </c>
      <c r="E484" s="625">
        <f t="shared" si="32"/>
        <v>4704</v>
      </c>
      <c r="F484" s="625">
        <v>4650</v>
      </c>
      <c r="G484" s="625">
        <v>54</v>
      </c>
      <c r="H484" s="625">
        <f t="shared" si="33"/>
        <v>15</v>
      </c>
      <c r="I484" s="625">
        <v>0</v>
      </c>
      <c r="J484" s="625">
        <v>15</v>
      </c>
      <c r="K484" s="625">
        <f t="shared" si="34"/>
        <v>1675</v>
      </c>
      <c r="L484" s="625">
        <v>1650</v>
      </c>
      <c r="M484" s="625">
        <v>25</v>
      </c>
      <c r="N484" s="625">
        <f t="shared" si="35"/>
        <v>3014</v>
      </c>
      <c r="O484" s="625">
        <f t="shared" si="36"/>
        <v>3000</v>
      </c>
      <c r="P484" s="625">
        <f t="shared" si="37"/>
        <v>14</v>
      </c>
      <c r="Q484" s="136" t="s">
        <v>332</v>
      </c>
    </row>
    <row r="485" spans="1:17">
      <c r="A485" s="113"/>
      <c r="B485" s="142"/>
      <c r="C485" s="623">
        <v>63</v>
      </c>
      <c r="D485" s="664" t="s">
        <v>209</v>
      </c>
      <c r="E485" s="625">
        <f t="shared" si="32"/>
        <v>4914</v>
      </c>
      <c r="F485" s="625">
        <v>4860</v>
      </c>
      <c r="G485" s="625">
        <v>54</v>
      </c>
      <c r="H485" s="625">
        <f t="shared" si="33"/>
        <v>15</v>
      </c>
      <c r="I485" s="625">
        <v>0</v>
      </c>
      <c r="J485" s="625">
        <v>15</v>
      </c>
      <c r="K485" s="625">
        <f t="shared" si="34"/>
        <v>2425</v>
      </c>
      <c r="L485" s="625">
        <v>2400</v>
      </c>
      <c r="M485" s="625">
        <v>25</v>
      </c>
      <c r="N485" s="625">
        <f t="shared" si="35"/>
        <v>2474</v>
      </c>
      <c r="O485" s="625">
        <f t="shared" si="36"/>
        <v>2460</v>
      </c>
      <c r="P485" s="625">
        <f t="shared" si="37"/>
        <v>14</v>
      </c>
      <c r="Q485" s="136" t="s">
        <v>332</v>
      </c>
    </row>
    <row r="486" spans="1:17">
      <c r="A486" s="113"/>
      <c r="B486" s="104"/>
      <c r="C486" s="623">
        <v>64</v>
      </c>
      <c r="D486" s="664" t="s">
        <v>210</v>
      </c>
      <c r="E486" s="625">
        <f t="shared" si="32"/>
        <v>8079</v>
      </c>
      <c r="F486" s="625">
        <v>2925</v>
      </c>
      <c r="G486" s="625">
        <v>5154</v>
      </c>
      <c r="H486" s="625">
        <f t="shared" si="33"/>
        <v>2115</v>
      </c>
      <c r="I486" s="625">
        <v>0</v>
      </c>
      <c r="J486" s="625">
        <v>2115</v>
      </c>
      <c r="K486" s="625">
        <f t="shared" si="34"/>
        <v>3042</v>
      </c>
      <c r="L486" s="625">
        <v>1857</v>
      </c>
      <c r="M486" s="625">
        <v>1185</v>
      </c>
      <c r="N486" s="625">
        <f t="shared" si="35"/>
        <v>2922</v>
      </c>
      <c r="O486" s="625">
        <f t="shared" si="36"/>
        <v>1068</v>
      </c>
      <c r="P486" s="625">
        <f t="shared" si="37"/>
        <v>1854</v>
      </c>
      <c r="Q486" s="136" t="s">
        <v>332</v>
      </c>
    </row>
    <row r="487" spans="1:17">
      <c r="A487" s="113"/>
      <c r="B487" s="142"/>
      <c r="C487" s="623">
        <v>65</v>
      </c>
      <c r="D487" s="664" t="s">
        <v>211</v>
      </c>
      <c r="E487" s="625">
        <f t="shared" si="32"/>
        <v>3229</v>
      </c>
      <c r="F487" s="625">
        <v>2550</v>
      </c>
      <c r="G487" s="625">
        <v>679</v>
      </c>
      <c r="H487" s="625">
        <f t="shared" si="33"/>
        <v>265</v>
      </c>
      <c r="I487" s="625">
        <v>0</v>
      </c>
      <c r="J487" s="625">
        <v>265</v>
      </c>
      <c r="K487" s="625">
        <f t="shared" si="34"/>
        <v>1472.5</v>
      </c>
      <c r="L487" s="625">
        <v>1260</v>
      </c>
      <c r="M487" s="625">
        <v>212.5</v>
      </c>
      <c r="N487" s="625">
        <f t="shared" si="35"/>
        <v>1491.5</v>
      </c>
      <c r="O487" s="625">
        <f t="shared" si="36"/>
        <v>1290</v>
      </c>
      <c r="P487" s="625">
        <f t="shared" si="37"/>
        <v>201.5</v>
      </c>
      <c r="Q487" s="136" t="s">
        <v>332</v>
      </c>
    </row>
    <row r="488" spans="1:17">
      <c r="A488" s="113"/>
      <c r="B488" s="142"/>
      <c r="C488" s="623">
        <v>66</v>
      </c>
      <c r="D488" s="664" t="s">
        <v>212</v>
      </c>
      <c r="E488" s="625">
        <f t="shared" si="32"/>
        <v>6114</v>
      </c>
      <c r="F488" s="625">
        <v>6060</v>
      </c>
      <c r="G488" s="625">
        <v>54</v>
      </c>
      <c r="H488" s="625">
        <f t="shared" si="33"/>
        <v>15</v>
      </c>
      <c r="I488" s="625">
        <v>0</v>
      </c>
      <c r="J488" s="625">
        <v>15</v>
      </c>
      <c r="K488" s="625">
        <f t="shared" si="34"/>
        <v>2425</v>
      </c>
      <c r="L488" s="625">
        <v>2400</v>
      </c>
      <c r="M488" s="625">
        <v>25</v>
      </c>
      <c r="N488" s="625">
        <f t="shared" ref="N488:N504" si="38">E488-H488-K488</f>
        <v>3674</v>
      </c>
      <c r="O488" s="625">
        <f t="shared" ref="O488:O504" si="39">F488-I488-L488</f>
        <v>3660</v>
      </c>
      <c r="P488" s="625">
        <f t="shared" ref="P488:P504" si="40">G488-J488-M488</f>
        <v>14</v>
      </c>
      <c r="Q488" s="136" t="s">
        <v>332</v>
      </c>
    </row>
    <row r="489" spans="1:17">
      <c r="A489" s="113"/>
      <c r="B489" s="142"/>
      <c r="C489" s="623">
        <v>67</v>
      </c>
      <c r="D489" s="664" t="s">
        <v>213</v>
      </c>
      <c r="E489" s="625">
        <f t="shared" ref="E489:E504" si="41">F489+G489</f>
        <v>4104</v>
      </c>
      <c r="F489" s="625">
        <v>4050</v>
      </c>
      <c r="G489" s="625">
        <v>54</v>
      </c>
      <c r="H489" s="625">
        <f t="shared" ref="H489:H504" si="42">I489+J489</f>
        <v>15</v>
      </c>
      <c r="I489" s="625">
        <v>0</v>
      </c>
      <c r="J489" s="625">
        <v>15</v>
      </c>
      <c r="K489" s="625">
        <f t="shared" ref="K489:K504" si="43">L489+M489</f>
        <v>1315</v>
      </c>
      <c r="L489" s="625">
        <v>1290</v>
      </c>
      <c r="M489" s="625">
        <v>25</v>
      </c>
      <c r="N489" s="625">
        <f t="shared" si="38"/>
        <v>2774</v>
      </c>
      <c r="O489" s="625">
        <f t="shared" si="39"/>
        <v>2760</v>
      </c>
      <c r="P489" s="625">
        <f t="shared" si="40"/>
        <v>14</v>
      </c>
      <c r="Q489" s="136" t="s">
        <v>332</v>
      </c>
    </row>
    <row r="490" spans="1:17">
      <c r="A490" s="113"/>
      <c r="B490" s="142"/>
      <c r="C490" s="623">
        <v>68</v>
      </c>
      <c r="D490" s="664" t="s">
        <v>214</v>
      </c>
      <c r="E490" s="625">
        <f t="shared" si="41"/>
        <v>9104</v>
      </c>
      <c r="F490" s="625">
        <v>2925</v>
      </c>
      <c r="G490" s="625">
        <v>6179</v>
      </c>
      <c r="H490" s="625">
        <f t="shared" si="42"/>
        <v>2465</v>
      </c>
      <c r="I490" s="625">
        <v>0</v>
      </c>
      <c r="J490" s="625">
        <v>2465</v>
      </c>
      <c r="K490" s="625">
        <f t="shared" si="43"/>
        <v>3362.5</v>
      </c>
      <c r="L490" s="625">
        <v>1862.5</v>
      </c>
      <c r="M490" s="625">
        <v>1500</v>
      </c>
      <c r="N490" s="625">
        <f t="shared" si="38"/>
        <v>3276.5</v>
      </c>
      <c r="O490" s="625">
        <f t="shared" si="39"/>
        <v>1062.5</v>
      </c>
      <c r="P490" s="625">
        <f t="shared" si="40"/>
        <v>2214</v>
      </c>
      <c r="Q490" s="136" t="s">
        <v>332</v>
      </c>
    </row>
    <row r="491" spans="1:17">
      <c r="A491" s="113"/>
      <c r="B491" s="142"/>
      <c r="C491" s="623">
        <v>69</v>
      </c>
      <c r="D491" s="664" t="s">
        <v>45</v>
      </c>
      <c r="E491" s="625">
        <f t="shared" si="41"/>
        <v>3954</v>
      </c>
      <c r="F491" s="625">
        <v>3900</v>
      </c>
      <c r="G491" s="625">
        <v>54</v>
      </c>
      <c r="H491" s="625">
        <f t="shared" si="42"/>
        <v>15</v>
      </c>
      <c r="I491" s="625">
        <v>0</v>
      </c>
      <c r="J491" s="625">
        <v>15</v>
      </c>
      <c r="K491" s="625">
        <f t="shared" si="43"/>
        <v>1975</v>
      </c>
      <c r="L491" s="625">
        <v>1950</v>
      </c>
      <c r="M491" s="625">
        <v>25</v>
      </c>
      <c r="N491" s="625">
        <f t="shared" si="38"/>
        <v>1964</v>
      </c>
      <c r="O491" s="625">
        <f t="shared" si="39"/>
        <v>1950</v>
      </c>
      <c r="P491" s="625">
        <f t="shared" si="40"/>
        <v>14</v>
      </c>
      <c r="Q491" s="136" t="s">
        <v>332</v>
      </c>
    </row>
    <row r="492" spans="1:17">
      <c r="A492" s="113"/>
      <c r="B492" s="142"/>
      <c r="C492" s="623">
        <v>70</v>
      </c>
      <c r="D492" s="664" t="s">
        <v>44</v>
      </c>
      <c r="E492" s="625">
        <f t="shared" si="41"/>
        <v>3954</v>
      </c>
      <c r="F492" s="625">
        <v>3900</v>
      </c>
      <c r="G492" s="625">
        <v>54</v>
      </c>
      <c r="H492" s="625">
        <f t="shared" si="42"/>
        <v>15</v>
      </c>
      <c r="I492" s="625">
        <v>0</v>
      </c>
      <c r="J492" s="625">
        <v>15</v>
      </c>
      <c r="K492" s="625">
        <f t="shared" si="43"/>
        <v>1975</v>
      </c>
      <c r="L492" s="625">
        <v>1950</v>
      </c>
      <c r="M492" s="625">
        <v>25</v>
      </c>
      <c r="N492" s="625">
        <f t="shared" si="38"/>
        <v>1964</v>
      </c>
      <c r="O492" s="625">
        <f t="shared" si="39"/>
        <v>1950</v>
      </c>
      <c r="P492" s="625">
        <f t="shared" si="40"/>
        <v>14</v>
      </c>
      <c r="Q492" s="136" t="s">
        <v>332</v>
      </c>
    </row>
    <row r="493" spans="1:17">
      <c r="A493" s="159"/>
      <c r="B493" s="302"/>
      <c r="C493" s="623">
        <v>71</v>
      </c>
      <c r="D493" s="664" t="s">
        <v>42</v>
      </c>
      <c r="E493" s="625">
        <f t="shared" si="41"/>
        <v>4764</v>
      </c>
      <c r="F493" s="625">
        <v>4710</v>
      </c>
      <c r="G493" s="625">
        <v>54</v>
      </c>
      <c r="H493" s="625">
        <f t="shared" si="42"/>
        <v>15</v>
      </c>
      <c r="I493" s="625">
        <v>0</v>
      </c>
      <c r="J493" s="625">
        <v>15</v>
      </c>
      <c r="K493" s="625">
        <f t="shared" si="43"/>
        <v>2275</v>
      </c>
      <c r="L493" s="625">
        <v>2250</v>
      </c>
      <c r="M493" s="625">
        <v>25</v>
      </c>
      <c r="N493" s="625">
        <f t="shared" si="38"/>
        <v>2474</v>
      </c>
      <c r="O493" s="625">
        <f t="shared" si="39"/>
        <v>2460</v>
      </c>
      <c r="P493" s="625">
        <f t="shared" si="40"/>
        <v>14</v>
      </c>
      <c r="Q493" s="136" t="s">
        <v>332</v>
      </c>
    </row>
    <row r="494" spans="1:17">
      <c r="A494" s="159"/>
      <c r="B494" s="302"/>
      <c r="C494" s="623">
        <v>72</v>
      </c>
      <c r="D494" s="664" t="s">
        <v>43</v>
      </c>
      <c r="E494" s="625">
        <f t="shared" si="41"/>
        <v>4614</v>
      </c>
      <c r="F494" s="625">
        <v>4560</v>
      </c>
      <c r="G494" s="625">
        <v>54</v>
      </c>
      <c r="H494" s="625">
        <f t="shared" si="42"/>
        <v>15</v>
      </c>
      <c r="I494" s="625">
        <v>0</v>
      </c>
      <c r="J494" s="625">
        <v>15</v>
      </c>
      <c r="K494" s="625">
        <f t="shared" si="43"/>
        <v>2275</v>
      </c>
      <c r="L494" s="625">
        <v>2250</v>
      </c>
      <c r="M494" s="625">
        <v>25</v>
      </c>
      <c r="N494" s="625">
        <f t="shared" si="38"/>
        <v>2324</v>
      </c>
      <c r="O494" s="625">
        <f t="shared" si="39"/>
        <v>2310</v>
      </c>
      <c r="P494" s="625">
        <f t="shared" si="40"/>
        <v>14</v>
      </c>
      <c r="Q494" s="136" t="s">
        <v>332</v>
      </c>
    </row>
    <row r="495" spans="1:17">
      <c r="A495" s="159"/>
      <c r="B495" s="302"/>
      <c r="C495" s="623">
        <v>73</v>
      </c>
      <c r="D495" s="664" t="s">
        <v>215</v>
      </c>
      <c r="E495" s="625">
        <f t="shared" si="41"/>
        <v>2454</v>
      </c>
      <c r="F495" s="625">
        <v>2400</v>
      </c>
      <c r="G495" s="625">
        <v>54</v>
      </c>
      <c r="H495" s="625">
        <f t="shared" si="42"/>
        <v>15</v>
      </c>
      <c r="I495" s="625">
        <v>0</v>
      </c>
      <c r="J495" s="625">
        <v>15</v>
      </c>
      <c r="K495" s="625">
        <f t="shared" si="43"/>
        <v>925</v>
      </c>
      <c r="L495" s="625">
        <v>900</v>
      </c>
      <c r="M495" s="625">
        <v>25</v>
      </c>
      <c r="N495" s="625">
        <f t="shared" si="38"/>
        <v>1514</v>
      </c>
      <c r="O495" s="625">
        <f t="shared" si="39"/>
        <v>1500</v>
      </c>
      <c r="P495" s="625">
        <f t="shared" si="40"/>
        <v>14</v>
      </c>
      <c r="Q495" s="136" t="s">
        <v>332</v>
      </c>
    </row>
    <row r="496" spans="1:17">
      <c r="A496" s="159"/>
      <c r="B496" s="302"/>
      <c r="C496" s="623">
        <v>74</v>
      </c>
      <c r="D496" s="664" t="s">
        <v>216</v>
      </c>
      <c r="E496" s="625">
        <f t="shared" si="41"/>
        <v>2094</v>
      </c>
      <c r="F496" s="625">
        <v>2040</v>
      </c>
      <c r="G496" s="625">
        <v>54</v>
      </c>
      <c r="H496" s="625">
        <f t="shared" si="42"/>
        <v>15</v>
      </c>
      <c r="I496" s="625">
        <v>0</v>
      </c>
      <c r="J496" s="625">
        <v>15</v>
      </c>
      <c r="K496" s="625">
        <f t="shared" si="43"/>
        <v>925</v>
      </c>
      <c r="L496" s="625">
        <v>900</v>
      </c>
      <c r="M496" s="625">
        <v>25</v>
      </c>
      <c r="N496" s="625">
        <f t="shared" si="38"/>
        <v>1154</v>
      </c>
      <c r="O496" s="625">
        <f t="shared" si="39"/>
        <v>1140</v>
      </c>
      <c r="P496" s="625">
        <f t="shared" si="40"/>
        <v>14</v>
      </c>
      <c r="Q496" s="136" t="s">
        <v>336</v>
      </c>
    </row>
    <row r="497" spans="1:17">
      <c r="A497" s="159"/>
      <c r="B497" s="302"/>
      <c r="C497" s="623">
        <v>75</v>
      </c>
      <c r="D497" s="664" t="s">
        <v>217</v>
      </c>
      <c r="E497" s="625">
        <f t="shared" si="41"/>
        <v>8494</v>
      </c>
      <c r="F497" s="625">
        <v>3960</v>
      </c>
      <c r="G497" s="625">
        <v>4534</v>
      </c>
      <c r="H497" s="625">
        <f t="shared" si="42"/>
        <v>1807</v>
      </c>
      <c r="I497" s="625">
        <v>0</v>
      </c>
      <c r="J497" s="625">
        <v>1807</v>
      </c>
      <c r="K497" s="625">
        <f t="shared" si="43"/>
        <v>2629</v>
      </c>
      <c r="L497" s="625">
        <v>1260</v>
      </c>
      <c r="M497" s="625">
        <v>1369</v>
      </c>
      <c r="N497" s="625">
        <f t="shared" si="38"/>
        <v>4058</v>
      </c>
      <c r="O497" s="625">
        <f t="shared" si="39"/>
        <v>2700</v>
      </c>
      <c r="P497" s="625">
        <f t="shared" si="40"/>
        <v>1358</v>
      </c>
      <c r="Q497" s="136" t="s">
        <v>336</v>
      </c>
    </row>
    <row r="498" spans="1:17">
      <c r="A498" s="159"/>
      <c r="B498" s="302"/>
      <c r="C498" s="623">
        <v>76</v>
      </c>
      <c r="D498" s="664" t="s">
        <v>787</v>
      </c>
      <c r="E498" s="625">
        <f t="shared" si="41"/>
        <v>8364</v>
      </c>
      <c r="F498" s="625">
        <v>8310</v>
      </c>
      <c r="G498" s="625">
        <v>54</v>
      </c>
      <c r="H498" s="625">
        <f t="shared" si="42"/>
        <v>15</v>
      </c>
      <c r="I498" s="625">
        <v>0</v>
      </c>
      <c r="J498" s="625">
        <v>15</v>
      </c>
      <c r="K498" s="625">
        <f t="shared" si="43"/>
        <v>2575</v>
      </c>
      <c r="L498" s="625">
        <v>2550</v>
      </c>
      <c r="M498" s="625">
        <v>25</v>
      </c>
      <c r="N498" s="625">
        <f t="shared" si="38"/>
        <v>5774</v>
      </c>
      <c r="O498" s="625">
        <f t="shared" si="39"/>
        <v>5760</v>
      </c>
      <c r="P498" s="625">
        <f t="shared" si="40"/>
        <v>14</v>
      </c>
      <c r="Q498" s="136" t="s">
        <v>336</v>
      </c>
    </row>
    <row r="499" spans="1:17">
      <c r="A499" s="159"/>
      <c r="B499" s="302"/>
      <c r="C499" s="623">
        <v>77</v>
      </c>
      <c r="D499" s="664" t="s">
        <v>218</v>
      </c>
      <c r="E499" s="625">
        <f t="shared" si="41"/>
        <v>6714</v>
      </c>
      <c r="F499" s="625">
        <v>6660</v>
      </c>
      <c r="G499" s="625">
        <v>54</v>
      </c>
      <c r="H499" s="625">
        <f t="shared" si="42"/>
        <v>15</v>
      </c>
      <c r="I499" s="625">
        <v>0</v>
      </c>
      <c r="J499" s="625">
        <v>15</v>
      </c>
      <c r="K499" s="625">
        <f t="shared" si="43"/>
        <v>2275</v>
      </c>
      <c r="L499" s="625">
        <v>2250</v>
      </c>
      <c r="M499" s="625">
        <v>25</v>
      </c>
      <c r="N499" s="625">
        <f t="shared" si="38"/>
        <v>4424</v>
      </c>
      <c r="O499" s="625">
        <f t="shared" si="39"/>
        <v>4410</v>
      </c>
      <c r="P499" s="625">
        <f t="shared" si="40"/>
        <v>14</v>
      </c>
      <c r="Q499" s="136" t="s">
        <v>336</v>
      </c>
    </row>
    <row r="500" spans="1:17">
      <c r="A500" s="159"/>
      <c r="B500" s="302"/>
      <c r="C500" s="623">
        <v>78</v>
      </c>
      <c r="D500" s="664" t="s">
        <v>46</v>
      </c>
      <c r="E500" s="625">
        <f t="shared" si="41"/>
        <v>5454</v>
      </c>
      <c r="F500" s="625">
        <v>5400</v>
      </c>
      <c r="G500" s="625">
        <v>54</v>
      </c>
      <c r="H500" s="625">
        <f t="shared" si="42"/>
        <v>15</v>
      </c>
      <c r="I500" s="625">
        <v>0</v>
      </c>
      <c r="J500" s="625">
        <v>15</v>
      </c>
      <c r="K500" s="625">
        <f t="shared" si="43"/>
        <v>1975</v>
      </c>
      <c r="L500" s="625">
        <v>1950</v>
      </c>
      <c r="M500" s="625">
        <v>25</v>
      </c>
      <c r="N500" s="625">
        <f t="shared" si="38"/>
        <v>3464</v>
      </c>
      <c r="O500" s="625">
        <f t="shared" si="39"/>
        <v>3450</v>
      </c>
      <c r="P500" s="625">
        <f t="shared" si="40"/>
        <v>14</v>
      </c>
      <c r="Q500" s="136" t="s">
        <v>336</v>
      </c>
    </row>
    <row r="501" spans="1:17">
      <c r="A501" s="159"/>
      <c r="B501" s="302"/>
      <c r="C501" s="623">
        <v>79</v>
      </c>
      <c r="D501" s="664" t="s">
        <v>50</v>
      </c>
      <c r="E501" s="625">
        <f t="shared" si="41"/>
        <v>1854</v>
      </c>
      <c r="F501" s="625">
        <v>1800</v>
      </c>
      <c r="G501" s="625">
        <v>54</v>
      </c>
      <c r="H501" s="625">
        <f t="shared" si="42"/>
        <v>15</v>
      </c>
      <c r="I501" s="625">
        <v>0</v>
      </c>
      <c r="J501" s="625">
        <v>15</v>
      </c>
      <c r="K501" s="625">
        <f t="shared" si="43"/>
        <v>925</v>
      </c>
      <c r="L501" s="625">
        <v>900</v>
      </c>
      <c r="M501" s="625">
        <v>25</v>
      </c>
      <c r="N501" s="625">
        <f t="shared" si="38"/>
        <v>914</v>
      </c>
      <c r="O501" s="625">
        <f t="shared" si="39"/>
        <v>900</v>
      </c>
      <c r="P501" s="625">
        <f t="shared" si="40"/>
        <v>14</v>
      </c>
      <c r="Q501" s="136" t="s">
        <v>336</v>
      </c>
    </row>
    <row r="502" spans="1:17">
      <c r="A502" s="159"/>
      <c r="B502" s="302"/>
      <c r="C502" s="623">
        <v>80</v>
      </c>
      <c r="D502" s="664" t="s">
        <v>49</v>
      </c>
      <c r="E502" s="625">
        <f t="shared" si="41"/>
        <v>4614</v>
      </c>
      <c r="F502" s="625">
        <v>4560</v>
      </c>
      <c r="G502" s="625">
        <v>54</v>
      </c>
      <c r="H502" s="625">
        <f t="shared" si="42"/>
        <v>15</v>
      </c>
      <c r="I502" s="625">
        <v>0</v>
      </c>
      <c r="J502" s="625">
        <v>15</v>
      </c>
      <c r="K502" s="625">
        <f t="shared" si="43"/>
        <v>2275</v>
      </c>
      <c r="L502" s="625">
        <v>2250</v>
      </c>
      <c r="M502" s="625">
        <v>25</v>
      </c>
      <c r="N502" s="625">
        <f t="shared" si="38"/>
        <v>2324</v>
      </c>
      <c r="O502" s="625">
        <f t="shared" si="39"/>
        <v>2310</v>
      </c>
      <c r="P502" s="625">
        <f t="shared" si="40"/>
        <v>14</v>
      </c>
      <c r="Q502" s="136" t="s">
        <v>336</v>
      </c>
    </row>
    <row r="503" spans="1:17">
      <c r="A503" s="159"/>
      <c r="B503" s="302"/>
      <c r="C503" s="623">
        <v>81</v>
      </c>
      <c r="D503" s="664" t="s">
        <v>47</v>
      </c>
      <c r="E503" s="625">
        <f t="shared" si="41"/>
        <v>4614</v>
      </c>
      <c r="F503" s="625">
        <v>4560</v>
      </c>
      <c r="G503" s="625">
        <v>54</v>
      </c>
      <c r="H503" s="625">
        <f t="shared" si="42"/>
        <v>15</v>
      </c>
      <c r="I503" s="625">
        <v>0</v>
      </c>
      <c r="J503" s="625">
        <v>15</v>
      </c>
      <c r="K503" s="625">
        <f t="shared" si="43"/>
        <v>2225</v>
      </c>
      <c r="L503" s="625">
        <v>2200</v>
      </c>
      <c r="M503" s="625">
        <v>25</v>
      </c>
      <c r="N503" s="625">
        <f t="shared" si="38"/>
        <v>2374</v>
      </c>
      <c r="O503" s="625">
        <f t="shared" si="39"/>
        <v>2360</v>
      </c>
      <c r="P503" s="625">
        <f t="shared" si="40"/>
        <v>14</v>
      </c>
      <c r="Q503" s="136" t="s">
        <v>336</v>
      </c>
    </row>
    <row r="504" spans="1:17">
      <c r="A504" s="159"/>
      <c r="B504" s="302"/>
      <c r="C504" s="623">
        <v>82</v>
      </c>
      <c r="D504" s="664" t="s">
        <v>219</v>
      </c>
      <c r="E504" s="625">
        <f t="shared" si="41"/>
        <v>3954</v>
      </c>
      <c r="F504" s="625">
        <v>3900</v>
      </c>
      <c r="G504" s="625">
        <v>54</v>
      </c>
      <c r="H504" s="625">
        <f t="shared" si="42"/>
        <v>15</v>
      </c>
      <c r="I504" s="625">
        <v>0</v>
      </c>
      <c r="J504" s="625">
        <v>15</v>
      </c>
      <c r="K504" s="625">
        <f t="shared" si="43"/>
        <v>1975</v>
      </c>
      <c r="L504" s="625">
        <v>1950</v>
      </c>
      <c r="M504" s="625">
        <v>25</v>
      </c>
      <c r="N504" s="625">
        <f t="shared" si="38"/>
        <v>1964</v>
      </c>
      <c r="O504" s="625">
        <f t="shared" si="39"/>
        <v>1950</v>
      </c>
      <c r="P504" s="625">
        <f t="shared" si="40"/>
        <v>14</v>
      </c>
      <c r="Q504" s="136"/>
    </row>
    <row r="505" spans="1:17">
      <c r="A505" s="160"/>
      <c r="B505" s="310"/>
      <c r="C505" s="311"/>
      <c r="D505" s="125" t="s">
        <v>301</v>
      </c>
      <c r="E505" s="57">
        <f t="shared" ref="E505:P505" si="44">SUM(E422:E504)</f>
        <v>657687</v>
      </c>
      <c r="F505" s="57">
        <f t="shared" si="44"/>
        <v>346800</v>
      </c>
      <c r="G505" s="57">
        <f t="shared" si="44"/>
        <v>310887</v>
      </c>
      <c r="H505" s="57">
        <f t="shared" si="44"/>
        <v>27223.800000000003</v>
      </c>
      <c r="I505" s="57">
        <f t="shared" si="44"/>
        <v>0</v>
      </c>
      <c r="J505" s="57">
        <f t="shared" si="44"/>
        <v>27223.800000000003</v>
      </c>
      <c r="K505" s="57">
        <f t="shared" si="44"/>
        <v>357060.6</v>
      </c>
      <c r="L505" s="57">
        <f t="shared" si="44"/>
        <v>155594.5</v>
      </c>
      <c r="M505" s="57">
        <f t="shared" si="44"/>
        <v>201466.09999999998</v>
      </c>
      <c r="N505" s="57">
        <f t="shared" si="44"/>
        <v>273402.2</v>
      </c>
      <c r="O505" s="57">
        <f t="shared" si="44"/>
        <v>191205.5</v>
      </c>
      <c r="P505" s="57">
        <f t="shared" si="44"/>
        <v>82196.7</v>
      </c>
      <c r="Q505" s="136"/>
    </row>
    <row r="506" spans="1:17">
      <c r="A506" s="152">
        <v>12</v>
      </c>
      <c r="B506" s="793">
        <v>301801</v>
      </c>
      <c r="C506" s="695"/>
      <c r="D506" s="701" t="s">
        <v>789</v>
      </c>
      <c r="E506" s="626"/>
      <c r="F506" s="626"/>
      <c r="G506" s="626"/>
      <c r="H506" s="626"/>
      <c r="I506" s="677"/>
      <c r="J506" s="677"/>
      <c r="K506" s="677"/>
      <c r="L506" s="677"/>
      <c r="M506" s="677"/>
      <c r="N506" s="677"/>
      <c r="O506" s="626"/>
      <c r="P506" s="626"/>
      <c r="Q506" s="136"/>
    </row>
    <row r="507" spans="1:17">
      <c r="A507" s="152"/>
      <c r="B507" s="144"/>
      <c r="C507" s="623">
        <v>1</v>
      </c>
      <c r="D507" s="668" t="s">
        <v>38</v>
      </c>
      <c r="E507" s="625">
        <f t="shared" ref="E507:E570" si="45">F507+G507</f>
        <v>1859</v>
      </c>
      <c r="F507" s="625">
        <v>0</v>
      </c>
      <c r="G507" s="625">
        <v>1859</v>
      </c>
      <c r="H507" s="625">
        <f>I507+J507</f>
        <v>564</v>
      </c>
      <c r="I507" s="625">
        <v>0</v>
      </c>
      <c r="J507" s="625">
        <v>564</v>
      </c>
      <c r="K507" s="625">
        <f t="shared" ref="K507:K528" si="46">L507+M507</f>
        <v>654</v>
      </c>
      <c r="L507" s="625">
        <v>0</v>
      </c>
      <c r="M507" s="625">
        <v>654</v>
      </c>
      <c r="N507" s="625"/>
      <c r="O507" s="625"/>
      <c r="P507" s="625"/>
      <c r="Q507" s="136" t="s">
        <v>333</v>
      </c>
    </row>
    <row r="508" spans="1:17">
      <c r="A508" s="152"/>
      <c r="B508" s="144"/>
      <c r="C508" s="623">
        <v>2</v>
      </c>
      <c r="D508" s="668" t="s">
        <v>171</v>
      </c>
      <c r="E508" s="625">
        <f t="shared" si="45"/>
        <v>1859</v>
      </c>
      <c r="F508" s="625">
        <v>0</v>
      </c>
      <c r="G508" s="625">
        <v>1859</v>
      </c>
      <c r="H508" s="625">
        <f>I508+J508</f>
        <v>564</v>
      </c>
      <c r="I508" s="625">
        <v>0</v>
      </c>
      <c r="J508" s="625">
        <v>564</v>
      </c>
      <c r="K508" s="625">
        <f t="shared" si="46"/>
        <v>654</v>
      </c>
      <c r="L508" s="625">
        <v>0</v>
      </c>
      <c r="M508" s="625">
        <v>654</v>
      </c>
      <c r="N508" s="625"/>
      <c r="O508" s="625"/>
      <c r="P508" s="625"/>
      <c r="Q508" s="136" t="s">
        <v>335</v>
      </c>
    </row>
    <row r="509" spans="1:17">
      <c r="A509" s="152"/>
      <c r="B509" s="144"/>
      <c r="C509" s="623">
        <v>3</v>
      </c>
      <c r="D509" s="668" t="s">
        <v>172</v>
      </c>
      <c r="E509" s="625">
        <f t="shared" si="45"/>
        <v>1859</v>
      </c>
      <c r="F509" s="625">
        <v>0</v>
      </c>
      <c r="G509" s="625">
        <v>1859</v>
      </c>
      <c r="H509" s="625">
        <f t="shared" ref="H509:H571" si="47">I509+J509</f>
        <v>564</v>
      </c>
      <c r="I509" s="625">
        <v>0</v>
      </c>
      <c r="J509" s="625">
        <v>564</v>
      </c>
      <c r="K509" s="625">
        <f t="shared" si="46"/>
        <v>654</v>
      </c>
      <c r="L509" s="625">
        <v>0</v>
      </c>
      <c r="M509" s="625">
        <v>654</v>
      </c>
      <c r="N509" s="625"/>
      <c r="O509" s="625"/>
      <c r="P509" s="625"/>
      <c r="Q509" s="136" t="s">
        <v>334</v>
      </c>
    </row>
    <row r="510" spans="1:17">
      <c r="A510" s="152"/>
      <c r="B510" s="144"/>
      <c r="C510" s="623">
        <v>4</v>
      </c>
      <c r="D510" s="668" t="s">
        <v>112</v>
      </c>
      <c r="E510" s="625">
        <f t="shared" si="45"/>
        <v>1859</v>
      </c>
      <c r="F510" s="625">
        <v>0</v>
      </c>
      <c r="G510" s="625">
        <v>1859</v>
      </c>
      <c r="H510" s="625">
        <f t="shared" si="47"/>
        <v>564</v>
      </c>
      <c r="I510" s="625">
        <v>0</v>
      </c>
      <c r="J510" s="625">
        <v>564</v>
      </c>
      <c r="K510" s="625">
        <f t="shared" si="46"/>
        <v>654</v>
      </c>
      <c r="L510" s="625">
        <v>0</v>
      </c>
      <c r="M510" s="625">
        <v>654</v>
      </c>
      <c r="N510" s="625"/>
      <c r="O510" s="625"/>
      <c r="P510" s="625"/>
      <c r="Q510" s="136" t="s">
        <v>331</v>
      </c>
    </row>
    <row r="511" spans="1:17">
      <c r="A511" s="152"/>
      <c r="B511" s="144"/>
      <c r="C511" s="623">
        <v>5</v>
      </c>
      <c r="D511" s="668" t="s">
        <v>326</v>
      </c>
      <c r="E511" s="625">
        <f t="shared" si="45"/>
        <v>1859</v>
      </c>
      <c r="F511" s="625">
        <v>0</v>
      </c>
      <c r="G511" s="625">
        <v>1859</v>
      </c>
      <c r="H511" s="625">
        <f t="shared" si="47"/>
        <v>564</v>
      </c>
      <c r="I511" s="625">
        <v>0</v>
      </c>
      <c r="J511" s="625">
        <v>564</v>
      </c>
      <c r="K511" s="625">
        <f t="shared" si="46"/>
        <v>654</v>
      </c>
      <c r="L511" s="625">
        <v>0</v>
      </c>
      <c r="M511" s="625">
        <v>654</v>
      </c>
      <c r="N511" s="625"/>
      <c r="O511" s="625"/>
      <c r="P511" s="625"/>
      <c r="Q511" s="136" t="s">
        <v>332</v>
      </c>
    </row>
    <row r="512" spans="1:17">
      <c r="A512" s="152"/>
      <c r="B512" s="144"/>
      <c r="C512" s="623">
        <v>6</v>
      </c>
      <c r="D512" s="668" t="s">
        <v>40</v>
      </c>
      <c r="E512" s="625">
        <f t="shared" si="45"/>
        <v>1859</v>
      </c>
      <c r="F512" s="625">
        <v>0</v>
      </c>
      <c r="G512" s="625">
        <v>1859</v>
      </c>
      <c r="H512" s="625">
        <f t="shared" si="47"/>
        <v>564</v>
      </c>
      <c r="I512" s="625">
        <v>0</v>
      </c>
      <c r="J512" s="625">
        <v>564</v>
      </c>
      <c r="K512" s="625">
        <f t="shared" si="46"/>
        <v>654</v>
      </c>
      <c r="L512" s="625">
        <v>0</v>
      </c>
      <c r="M512" s="625">
        <v>654</v>
      </c>
      <c r="N512" s="625"/>
      <c r="O512" s="625"/>
      <c r="P512" s="625"/>
      <c r="Q512" s="136" t="s">
        <v>336</v>
      </c>
    </row>
    <row r="513" spans="1:17">
      <c r="A513" s="113"/>
      <c r="B513" s="144"/>
      <c r="C513" s="623">
        <v>7</v>
      </c>
      <c r="D513" s="664" t="s">
        <v>147</v>
      </c>
      <c r="E513" s="625">
        <f t="shared" si="45"/>
        <v>19658</v>
      </c>
      <c r="F513" s="625">
        <v>0</v>
      </c>
      <c r="G513" s="625">
        <v>19658</v>
      </c>
      <c r="H513" s="625">
        <f t="shared" si="47"/>
        <v>0</v>
      </c>
      <c r="I513" s="625">
        <v>0</v>
      </c>
      <c r="J513" s="625">
        <v>0</v>
      </c>
      <c r="K513" s="625">
        <f t="shared" si="46"/>
        <v>6537</v>
      </c>
      <c r="L513" s="625">
        <v>0</v>
      </c>
      <c r="M513" s="625">
        <v>6537</v>
      </c>
      <c r="N513" s="625"/>
      <c r="O513" s="625"/>
      <c r="P513" s="625"/>
      <c r="Q513" s="136" t="s">
        <v>335</v>
      </c>
    </row>
    <row r="514" spans="1:17">
      <c r="A514" s="113"/>
      <c r="B514" s="144"/>
      <c r="C514" s="623">
        <v>8</v>
      </c>
      <c r="D514" s="664" t="s">
        <v>148</v>
      </c>
      <c r="E514" s="625">
        <f t="shared" si="45"/>
        <v>20478</v>
      </c>
      <c r="F514" s="625">
        <v>0</v>
      </c>
      <c r="G514" s="625">
        <v>20478</v>
      </c>
      <c r="H514" s="625">
        <f t="shared" si="47"/>
        <v>0</v>
      </c>
      <c r="I514" s="625">
        <v>0</v>
      </c>
      <c r="J514" s="625">
        <v>0</v>
      </c>
      <c r="K514" s="625">
        <f t="shared" si="46"/>
        <v>7587</v>
      </c>
      <c r="L514" s="625">
        <v>0</v>
      </c>
      <c r="M514" s="625">
        <v>7587</v>
      </c>
      <c r="N514" s="625"/>
      <c r="O514" s="625"/>
      <c r="P514" s="625"/>
      <c r="Q514" s="136" t="s">
        <v>335</v>
      </c>
    </row>
    <row r="515" spans="1:17">
      <c r="A515" s="113"/>
      <c r="B515" s="142"/>
      <c r="C515" s="623">
        <v>9</v>
      </c>
      <c r="D515" s="664" t="s">
        <v>785</v>
      </c>
      <c r="E515" s="625">
        <f t="shared" si="45"/>
        <v>22098</v>
      </c>
      <c r="F515" s="625">
        <v>0</v>
      </c>
      <c r="G515" s="625">
        <v>22098</v>
      </c>
      <c r="H515" s="625">
        <f t="shared" si="47"/>
        <v>3014</v>
      </c>
      <c r="I515" s="625">
        <v>0</v>
      </c>
      <c r="J515" s="625">
        <v>3014</v>
      </c>
      <c r="K515" s="625">
        <f t="shared" si="46"/>
        <v>8573</v>
      </c>
      <c r="L515" s="625">
        <v>0</v>
      </c>
      <c r="M515" s="625">
        <v>8573</v>
      </c>
      <c r="N515" s="625"/>
      <c r="O515" s="625"/>
      <c r="P515" s="625"/>
      <c r="Q515" s="136" t="s">
        <v>335</v>
      </c>
    </row>
    <row r="516" spans="1:17">
      <c r="A516" s="113"/>
      <c r="B516" s="142"/>
      <c r="C516" s="623">
        <v>10</v>
      </c>
      <c r="D516" s="664" t="s">
        <v>173</v>
      </c>
      <c r="E516" s="625">
        <f t="shared" si="45"/>
        <v>68728</v>
      </c>
      <c r="F516" s="625">
        <v>0</v>
      </c>
      <c r="G516" s="625">
        <v>68728</v>
      </c>
      <c r="H516" s="625">
        <f t="shared" si="47"/>
        <v>0</v>
      </c>
      <c r="I516" s="625">
        <v>0</v>
      </c>
      <c r="J516" s="625">
        <v>0</v>
      </c>
      <c r="K516" s="625">
        <f t="shared" si="46"/>
        <v>37047</v>
      </c>
      <c r="L516" s="625">
        <v>0</v>
      </c>
      <c r="M516" s="625">
        <v>37047</v>
      </c>
      <c r="N516" s="625"/>
      <c r="O516" s="625"/>
      <c r="P516" s="625"/>
      <c r="Q516" s="136" t="s">
        <v>335</v>
      </c>
    </row>
    <row r="517" spans="1:17">
      <c r="A517" s="113"/>
      <c r="B517" s="142"/>
      <c r="C517" s="623">
        <v>11</v>
      </c>
      <c r="D517" s="664" t="s">
        <v>151</v>
      </c>
      <c r="E517" s="625">
        <f t="shared" si="45"/>
        <v>18188</v>
      </c>
      <c r="F517" s="625">
        <v>0</v>
      </c>
      <c r="G517" s="625">
        <v>18188</v>
      </c>
      <c r="H517" s="625">
        <f t="shared" si="47"/>
        <v>0</v>
      </c>
      <c r="I517" s="625">
        <v>0</v>
      </c>
      <c r="J517" s="625">
        <v>0</v>
      </c>
      <c r="K517" s="625">
        <f t="shared" si="46"/>
        <v>6077</v>
      </c>
      <c r="L517" s="625">
        <v>0</v>
      </c>
      <c r="M517" s="625">
        <v>6077</v>
      </c>
      <c r="N517" s="625"/>
      <c r="O517" s="625"/>
      <c r="P517" s="625"/>
      <c r="Q517" s="136" t="s">
        <v>335</v>
      </c>
    </row>
    <row r="518" spans="1:17">
      <c r="A518" s="113"/>
      <c r="B518" s="142"/>
      <c r="C518" s="623">
        <v>12</v>
      </c>
      <c r="D518" s="664" t="s">
        <v>152</v>
      </c>
      <c r="E518" s="625">
        <f t="shared" si="45"/>
        <v>19968</v>
      </c>
      <c r="F518" s="625">
        <v>0</v>
      </c>
      <c r="G518" s="625">
        <v>19968</v>
      </c>
      <c r="H518" s="625">
        <f t="shared" si="47"/>
        <v>0</v>
      </c>
      <c r="I518" s="625">
        <v>0</v>
      </c>
      <c r="J518" s="625">
        <v>0</v>
      </c>
      <c r="K518" s="625">
        <f t="shared" si="46"/>
        <v>6667</v>
      </c>
      <c r="L518" s="625">
        <v>0</v>
      </c>
      <c r="M518" s="625">
        <v>6667</v>
      </c>
      <c r="N518" s="625"/>
      <c r="O518" s="625"/>
      <c r="P518" s="625"/>
      <c r="Q518" s="136" t="s">
        <v>335</v>
      </c>
    </row>
    <row r="519" spans="1:17">
      <c r="A519" s="113"/>
      <c r="B519" s="142"/>
      <c r="C519" s="623">
        <v>13</v>
      </c>
      <c r="D519" s="664" t="s">
        <v>149</v>
      </c>
      <c r="E519" s="625">
        <f t="shared" si="45"/>
        <v>21128</v>
      </c>
      <c r="F519" s="625">
        <v>14240</v>
      </c>
      <c r="G519" s="625">
        <v>6888</v>
      </c>
      <c r="H519" s="625">
        <f t="shared" si="47"/>
        <v>0</v>
      </c>
      <c r="I519" s="625">
        <v>0</v>
      </c>
      <c r="J519" s="625">
        <v>0</v>
      </c>
      <c r="K519" s="625">
        <f t="shared" si="46"/>
        <v>7387</v>
      </c>
      <c r="L519" s="625">
        <v>5700</v>
      </c>
      <c r="M519" s="625">
        <v>1687</v>
      </c>
      <c r="N519" s="625"/>
      <c r="O519" s="625"/>
      <c r="P519" s="625"/>
      <c r="Q519" s="136" t="s">
        <v>335</v>
      </c>
    </row>
    <row r="520" spans="1:17">
      <c r="A520" s="113"/>
      <c r="B520" s="142"/>
      <c r="C520" s="623">
        <v>14</v>
      </c>
      <c r="D520" s="664" t="s">
        <v>153</v>
      </c>
      <c r="E520" s="625">
        <f t="shared" si="45"/>
        <v>19648</v>
      </c>
      <c r="F520" s="625">
        <v>15400</v>
      </c>
      <c r="G520" s="625">
        <v>4248</v>
      </c>
      <c r="H520" s="625">
        <f t="shared" si="47"/>
        <v>4764</v>
      </c>
      <c r="I520" s="625">
        <v>3645</v>
      </c>
      <c r="J520" s="625">
        <v>1119</v>
      </c>
      <c r="K520" s="625">
        <f t="shared" si="46"/>
        <v>8867</v>
      </c>
      <c r="L520" s="625">
        <v>6975</v>
      </c>
      <c r="M520" s="625">
        <v>1892</v>
      </c>
      <c r="N520" s="625"/>
      <c r="O520" s="625"/>
      <c r="P520" s="625"/>
      <c r="Q520" s="136" t="s">
        <v>335</v>
      </c>
    </row>
    <row r="521" spans="1:17">
      <c r="A521" s="113"/>
      <c r="B521" s="142"/>
      <c r="C521" s="623">
        <v>15</v>
      </c>
      <c r="D521" s="664" t="s">
        <v>174</v>
      </c>
      <c r="E521" s="625">
        <f t="shared" si="45"/>
        <v>58848</v>
      </c>
      <c r="F521" s="625">
        <v>0</v>
      </c>
      <c r="G521" s="625">
        <v>58848</v>
      </c>
      <c r="H521" s="625">
        <f t="shared" si="47"/>
        <v>0</v>
      </c>
      <c r="I521" s="625">
        <v>0</v>
      </c>
      <c r="J521" s="625">
        <v>0</v>
      </c>
      <c r="K521" s="625">
        <f t="shared" si="46"/>
        <v>28317</v>
      </c>
      <c r="L521" s="625">
        <v>0</v>
      </c>
      <c r="M521" s="625">
        <v>28317</v>
      </c>
      <c r="N521" s="625"/>
      <c r="O521" s="625"/>
      <c r="P521" s="625"/>
      <c r="Q521" s="136" t="s">
        <v>335</v>
      </c>
    </row>
    <row r="522" spans="1:17">
      <c r="A522" s="113"/>
      <c r="B522" s="142"/>
      <c r="C522" s="623">
        <v>16</v>
      </c>
      <c r="D522" s="664" t="s">
        <v>175</v>
      </c>
      <c r="E522" s="625">
        <f t="shared" si="45"/>
        <v>30908</v>
      </c>
      <c r="F522" s="625">
        <v>0</v>
      </c>
      <c r="G522" s="625">
        <v>30908</v>
      </c>
      <c r="H522" s="625">
        <f t="shared" si="47"/>
        <v>0</v>
      </c>
      <c r="I522" s="625">
        <v>0</v>
      </c>
      <c r="J522" s="625">
        <v>0</v>
      </c>
      <c r="K522" s="625">
        <f t="shared" si="46"/>
        <v>0</v>
      </c>
      <c r="L522" s="625">
        <v>0</v>
      </c>
      <c r="M522" s="625">
        <v>0</v>
      </c>
      <c r="N522" s="625"/>
      <c r="O522" s="625"/>
      <c r="P522" s="625"/>
      <c r="Q522" s="136" t="s">
        <v>335</v>
      </c>
    </row>
    <row r="523" spans="1:17">
      <c r="A523" s="113"/>
      <c r="B523" s="142"/>
      <c r="C523" s="623">
        <v>17</v>
      </c>
      <c r="D523" s="664" t="s">
        <v>178</v>
      </c>
      <c r="E523" s="625">
        <f t="shared" si="45"/>
        <v>22148</v>
      </c>
      <c r="F523" s="625">
        <v>0</v>
      </c>
      <c r="G523" s="625">
        <v>22148</v>
      </c>
      <c r="H523" s="625">
        <f t="shared" si="47"/>
        <v>0</v>
      </c>
      <c r="I523" s="625">
        <v>0</v>
      </c>
      <c r="J523" s="625">
        <v>0</v>
      </c>
      <c r="K523" s="625">
        <f t="shared" si="46"/>
        <v>8317</v>
      </c>
      <c r="L523" s="625">
        <v>0</v>
      </c>
      <c r="M523" s="625">
        <v>8317</v>
      </c>
      <c r="N523" s="625"/>
      <c r="O523" s="625"/>
      <c r="P523" s="625"/>
      <c r="Q523" s="136" t="s">
        <v>335</v>
      </c>
    </row>
    <row r="524" spans="1:17">
      <c r="A524" s="159"/>
      <c r="B524" s="302"/>
      <c r="C524" s="623">
        <v>18</v>
      </c>
      <c r="D524" s="664" t="s">
        <v>176</v>
      </c>
      <c r="E524" s="625">
        <f t="shared" si="45"/>
        <v>19178</v>
      </c>
      <c r="F524" s="625">
        <v>0</v>
      </c>
      <c r="G524" s="625">
        <v>19178</v>
      </c>
      <c r="H524" s="625">
        <f t="shared" si="47"/>
        <v>0</v>
      </c>
      <c r="I524" s="625">
        <v>0</v>
      </c>
      <c r="J524" s="625">
        <v>0</v>
      </c>
      <c r="K524" s="625">
        <f t="shared" si="46"/>
        <v>7807</v>
      </c>
      <c r="L524" s="625">
        <v>0</v>
      </c>
      <c r="M524" s="625">
        <v>7807</v>
      </c>
      <c r="N524" s="625"/>
      <c r="O524" s="625"/>
      <c r="P524" s="625"/>
      <c r="Q524" s="136" t="s">
        <v>335</v>
      </c>
    </row>
    <row r="525" spans="1:17">
      <c r="A525" s="159"/>
      <c r="B525" s="302"/>
      <c r="C525" s="623">
        <v>19</v>
      </c>
      <c r="D525" s="664" t="s">
        <v>177</v>
      </c>
      <c r="E525" s="625">
        <f t="shared" si="45"/>
        <v>18832</v>
      </c>
      <c r="F525" s="625">
        <v>0</v>
      </c>
      <c r="G525" s="625">
        <v>18832</v>
      </c>
      <c r="H525" s="625">
        <f t="shared" si="47"/>
        <v>4404</v>
      </c>
      <c r="I525" s="625">
        <v>0</v>
      </c>
      <c r="J525" s="625">
        <v>4404</v>
      </c>
      <c r="K525" s="625">
        <f t="shared" si="46"/>
        <v>7507</v>
      </c>
      <c r="L525" s="625">
        <v>0</v>
      </c>
      <c r="M525" s="625">
        <v>7507</v>
      </c>
      <c r="N525" s="625"/>
      <c r="O525" s="625"/>
      <c r="P525" s="625"/>
      <c r="Q525" s="136" t="s">
        <v>335</v>
      </c>
    </row>
    <row r="526" spans="1:17">
      <c r="A526" s="159"/>
      <c r="B526" s="302"/>
      <c r="C526" s="623">
        <v>20</v>
      </c>
      <c r="D526" s="664" t="s">
        <v>179</v>
      </c>
      <c r="E526" s="625">
        <f t="shared" si="45"/>
        <v>18578</v>
      </c>
      <c r="F526" s="625">
        <v>0</v>
      </c>
      <c r="G526" s="625">
        <v>18578</v>
      </c>
      <c r="H526" s="625">
        <f t="shared" si="47"/>
        <v>4354</v>
      </c>
      <c r="I526" s="625">
        <v>0</v>
      </c>
      <c r="J526" s="625">
        <v>4354</v>
      </c>
      <c r="K526" s="625">
        <f t="shared" si="46"/>
        <v>7607</v>
      </c>
      <c r="L526" s="625">
        <v>0</v>
      </c>
      <c r="M526" s="625">
        <v>7607</v>
      </c>
      <c r="N526" s="625"/>
      <c r="O526" s="625"/>
      <c r="P526" s="625"/>
      <c r="Q526" s="136" t="s">
        <v>335</v>
      </c>
    </row>
    <row r="527" spans="1:17">
      <c r="A527" s="159"/>
      <c r="B527" s="302"/>
      <c r="C527" s="623">
        <v>21</v>
      </c>
      <c r="D527" s="664" t="s">
        <v>180</v>
      </c>
      <c r="E527" s="625">
        <f t="shared" si="45"/>
        <v>60522</v>
      </c>
      <c r="F527" s="625">
        <v>54260</v>
      </c>
      <c r="G527" s="625">
        <v>6262</v>
      </c>
      <c r="H527" s="625">
        <f t="shared" si="47"/>
        <v>0</v>
      </c>
      <c r="I527" s="625">
        <v>0</v>
      </c>
      <c r="J527" s="625">
        <v>0</v>
      </c>
      <c r="K527" s="625">
        <f t="shared" si="46"/>
        <v>31060.33</v>
      </c>
      <c r="L527" s="625">
        <v>28408.66</v>
      </c>
      <c r="M527" s="625">
        <v>2651.67</v>
      </c>
      <c r="N527" s="625"/>
      <c r="O527" s="625"/>
      <c r="P527" s="625"/>
      <c r="Q527" s="136" t="s">
        <v>335</v>
      </c>
    </row>
    <row r="528" spans="1:17">
      <c r="A528" s="159"/>
      <c r="B528" s="302"/>
      <c r="C528" s="623">
        <v>22</v>
      </c>
      <c r="D528" s="664" t="s">
        <v>181</v>
      </c>
      <c r="E528" s="625">
        <f t="shared" si="45"/>
        <v>27968</v>
      </c>
      <c r="F528" s="625">
        <v>0</v>
      </c>
      <c r="G528" s="625">
        <v>27968</v>
      </c>
      <c r="H528" s="625">
        <f t="shared" si="47"/>
        <v>0</v>
      </c>
      <c r="I528" s="625">
        <v>0</v>
      </c>
      <c r="J528" s="625">
        <v>0</v>
      </c>
      <c r="K528" s="625">
        <f t="shared" si="46"/>
        <v>12247</v>
      </c>
      <c r="L528" s="625">
        <v>0</v>
      </c>
      <c r="M528" s="625">
        <v>12247</v>
      </c>
      <c r="N528" s="625"/>
      <c r="O528" s="625"/>
      <c r="P528" s="625"/>
      <c r="Q528" s="136" t="s">
        <v>335</v>
      </c>
    </row>
    <row r="529" spans="1:17">
      <c r="A529" s="159"/>
      <c r="B529" s="302"/>
      <c r="C529" s="623">
        <v>23</v>
      </c>
      <c r="D529" s="664" t="s">
        <v>185</v>
      </c>
      <c r="E529" s="625">
        <f t="shared" si="45"/>
        <v>60522</v>
      </c>
      <c r="F529" s="625">
        <v>54260</v>
      </c>
      <c r="G529" s="625">
        <v>6262</v>
      </c>
      <c r="H529" s="625">
        <f t="shared" si="47"/>
        <v>13494</v>
      </c>
      <c r="I529" s="625">
        <v>11300</v>
      </c>
      <c r="J529" s="625">
        <v>2194</v>
      </c>
      <c r="K529" s="625">
        <f>L529+M529</f>
        <v>28782</v>
      </c>
      <c r="L529" s="625">
        <v>26335</v>
      </c>
      <c r="M529" s="625">
        <v>2447</v>
      </c>
      <c r="N529" s="625"/>
      <c r="O529" s="625"/>
      <c r="P529" s="625"/>
      <c r="Q529" s="136" t="s">
        <v>334</v>
      </c>
    </row>
    <row r="530" spans="1:17">
      <c r="A530" s="159"/>
      <c r="B530" s="302"/>
      <c r="C530" s="623">
        <v>24</v>
      </c>
      <c r="D530" s="664" t="s">
        <v>154</v>
      </c>
      <c r="E530" s="625">
        <f t="shared" si="45"/>
        <v>42276</v>
      </c>
      <c r="F530" s="625">
        <v>0</v>
      </c>
      <c r="G530" s="625">
        <v>42276</v>
      </c>
      <c r="H530" s="625">
        <f t="shared" si="47"/>
        <v>13494</v>
      </c>
      <c r="I530" s="625">
        <v>0</v>
      </c>
      <c r="J530" s="625">
        <v>13494</v>
      </c>
      <c r="K530" s="625">
        <f t="shared" ref="K530:K587" si="48">L530+M530</f>
        <v>28782</v>
      </c>
      <c r="L530" s="625">
        <v>0</v>
      </c>
      <c r="M530" s="625">
        <v>28782</v>
      </c>
      <c r="N530" s="625"/>
      <c r="O530" s="625"/>
      <c r="P530" s="625"/>
      <c r="Q530" s="136" t="s">
        <v>334</v>
      </c>
    </row>
    <row r="531" spans="1:17">
      <c r="A531" s="159"/>
      <c r="B531" s="302"/>
      <c r="C531" s="623">
        <v>25</v>
      </c>
      <c r="D531" s="664" t="s">
        <v>186</v>
      </c>
      <c r="E531" s="625">
        <f t="shared" si="45"/>
        <v>27518</v>
      </c>
      <c r="F531" s="625">
        <v>0</v>
      </c>
      <c r="G531" s="625">
        <v>27518</v>
      </c>
      <c r="H531" s="625">
        <f t="shared" si="47"/>
        <v>14659</v>
      </c>
      <c r="I531" s="625">
        <v>0</v>
      </c>
      <c r="J531" s="625">
        <v>14659</v>
      </c>
      <c r="K531" s="625">
        <f t="shared" si="48"/>
        <v>12859</v>
      </c>
      <c r="L531" s="625">
        <v>0</v>
      </c>
      <c r="M531" s="625">
        <v>12859</v>
      </c>
      <c r="N531" s="625"/>
      <c r="O531" s="625"/>
      <c r="P531" s="625"/>
      <c r="Q531" s="136" t="s">
        <v>334</v>
      </c>
    </row>
    <row r="532" spans="1:17">
      <c r="A532" s="159"/>
      <c r="B532" s="302"/>
      <c r="C532" s="623">
        <v>26</v>
      </c>
      <c r="D532" s="664" t="s">
        <v>184</v>
      </c>
      <c r="E532" s="625">
        <f t="shared" si="45"/>
        <v>18548</v>
      </c>
      <c r="F532" s="625">
        <v>0</v>
      </c>
      <c r="G532" s="625">
        <v>18548</v>
      </c>
      <c r="H532" s="625">
        <f t="shared" si="47"/>
        <v>5314</v>
      </c>
      <c r="I532" s="625">
        <v>0</v>
      </c>
      <c r="J532" s="625">
        <v>5314</v>
      </c>
      <c r="K532" s="625">
        <f t="shared" si="48"/>
        <v>8117</v>
      </c>
      <c r="L532" s="625">
        <v>0</v>
      </c>
      <c r="M532" s="625">
        <v>8117</v>
      </c>
      <c r="N532" s="625"/>
      <c r="O532" s="625"/>
      <c r="P532" s="625"/>
      <c r="Q532" s="136" t="s">
        <v>334</v>
      </c>
    </row>
    <row r="533" spans="1:17">
      <c r="A533" s="159"/>
      <c r="B533" s="302"/>
      <c r="C533" s="623">
        <v>27</v>
      </c>
      <c r="D533" s="664" t="s">
        <v>183</v>
      </c>
      <c r="E533" s="625">
        <f t="shared" si="45"/>
        <v>19432</v>
      </c>
      <c r="F533" s="625">
        <v>0</v>
      </c>
      <c r="G533" s="625">
        <v>19432</v>
      </c>
      <c r="H533" s="625">
        <f t="shared" si="47"/>
        <v>0</v>
      </c>
      <c r="I533" s="625">
        <v>0</v>
      </c>
      <c r="J533" s="625">
        <v>0</v>
      </c>
      <c r="K533" s="625">
        <f t="shared" si="48"/>
        <v>7707</v>
      </c>
      <c r="L533" s="625">
        <v>0</v>
      </c>
      <c r="M533" s="625">
        <v>7707</v>
      </c>
      <c r="N533" s="625"/>
      <c r="O533" s="625"/>
      <c r="P533" s="625"/>
      <c r="Q533" s="136" t="s">
        <v>334</v>
      </c>
    </row>
    <row r="534" spans="1:17">
      <c r="A534" s="159"/>
      <c r="B534" s="302"/>
      <c r="C534" s="623">
        <v>28</v>
      </c>
      <c r="D534" s="664" t="s">
        <v>182</v>
      </c>
      <c r="E534" s="625">
        <f t="shared" si="45"/>
        <v>23182</v>
      </c>
      <c r="F534" s="625">
        <v>0</v>
      </c>
      <c r="G534" s="625">
        <v>23182</v>
      </c>
      <c r="H534" s="625">
        <f t="shared" si="47"/>
        <v>4404</v>
      </c>
      <c r="I534" s="625">
        <v>0</v>
      </c>
      <c r="J534" s="625">
        <v>4404</v>
      </c>
      <c r="K534" s="625">
        <f t="shared" si="48"/>
        <v>8207</v>
      </c>
      <c r="L534" s="625">
        <v>0</v>
      </c>
      <c r="M534" s="625">
        <v>8207</v>
      </c>
      <c r="N534" s="625"/>
      <c r="O534" s="625"/>
      <c r="P534" s="625"/>
      <c r="Q534" s="136" t="s">
        <v>334</v>
      </c>
    </row>
    <row r="535" spans="1:17">
      <c r="A535" s="159"/>
      <c r="B535" s="302"/>
      <c r="C535" s="623">
        <v>29</v>
      </c>
      <c r="D535" s="664" t="s">
        <v>221</v>
      </c>
      <c r="E535" s="625">
        <f t="shared" si="45"/>
        <v>16712</v>
      </c>
      <c r="F535" s="625">
        <v>0</v>
      </c>
      <c r="G535" s="625">
        <v>16712</v>
      </c>
      <c r="H535" s="625">
        <f t="shared" si="47"/>
        <v>3644</v>
      </c>
      <c r="I535" s="625">
        <v>0</v>
      </c>
      <c r="J535" s="625">
        <v>3644</v>
      </c>
      <c r="K535" s="625">
        <f t="shared" si="48"/>
        <v>6997</v>
      </c>
      <c r="L535" s="625">
        <v>0</v>
      </c>
      <c r="M535" s="625">
        <v>6997</v>
      </c>
      <c r="N535" s="625"/>
      <c r="O535" s="625"/>
      <c r="P535" s="625"/>
      <c r="Q535" s="136" t="s">
        <v>334</v>
      </c>
    </row>
    <row r="536" spans="1:17">
      <c r="A536" s="113"/>
      <c r="B536" s="104"/>
      <c r="C536" s="623">
        <v>30</v>
      </c>
      <c r="D536" s="664" t="s">
        <v>190</v>
      </c>
      <c r="E536" s="625">
        <f t="shared" si="45"/>
        <v>24618</v>
      </c>
      <c r="F536" s="625">
        <v>0</v>
      </c>
      <c r="G536" s="625">
        <v>24618</v>
      </c>
      <c r="H536" s="625">
        <f t="shared" si="47"/>
        <v>0</v>
      </c>
      <c r="I536" s="625">
        <v>0</v>
      </c>
      <c r="J536" s="625">
        <v>0</v>
      </c>
      <c r="K536" s="625">
        <f t="shared" si="48"/>
        <v>12310</v>
      </c>
      <c r="L536" s="625">
        <v>0</v>
      </c>
      <c r="M536" s="625">
        <v>12310</v>
      </c>
      <c r="N536" s="625"/>
      <c r="O536" s="625"/>
      <c r="P536" s="625"/>
      <c r="Q536" s="136" t="s">
        <v>334</v>
      </c>
    </row>
    <row r="537" spans="1:17">
      <c r="A537" s="113"/>
      <c r="B537" s="142"/>
      <c r="C537" s="623">
        <v>31</v>
      </c>
      <c r="D537" s="664" t="s">
        <v>158</v>
      </c>
      <c r="E537" s="625">
        <f t="shared" si="45"/>
        <v>21122</v>
      </c>
      <c r="F537" s="625">
        <v>0</v>
      </c>
      <c r="G537" s="625">
        <v>21122</v>
      </c>
      <c r="H537" s="625">
        <f t="shared" si="47"/>
        <v>5874</v>
      </c>
      <c r="I537" s="625">
        <v>0</v>
      </c>
      <c r="J537" s="625">
        <v>5874</v>
      </c>
      <c r="K537" s="625">
        <f t="shared" si="48"/>
        <v>9177</v>
      </c>
      <c r="L537" s="625">
        <v>0</v>
      </c>
      <c r="M537" s="625">
        <v>9177</v>
      </c>
      <c r="N537" s="625"/>
      <c r="O537" s="625"/>
      <c r="P537" s="625"/>
      <c r="Q537" s="136" t="s">
        <v>334</v>
      </c>
    </row>
    <row r="538" spans="1:17">
      <c r="A538" s="113"/>
      <c r="B538" s="142"/>
      <c r="C538" s="623">
        <v>32</v>
      </c>
      <c r="D538" s="664" t="s">
        <v>192</v>
      </c>
      <c r="E538" s="625">
        <f t="shared" si="45"/>
        <v>20618</v>
      </c>
      <c r="F538" s="625">
        <v>0</v>
      </c>
      <c r="G538" s="625">
        <v>20618</v>
      </c>
      <c r="H538" s="625">
        <f t="shared" si="47"/>
        <v>5824</v>
      </c>
      <c r="I538" s="625">
        <v>0</v>
      </c>
      <c r="J538" s="625">
        <v>5824</v>
      </c>
      <c r="K538" s="625">
        <f t="shared" si="48"/>
        <v>9277</v>
      </c>
      <c r="L538" s="625">
        <v>0</v>
      </c>
      <c r="M538" s="625">
        <v>9277</v>
      </c>
      <c r="N538" s="625"/>
      <c r="O538" s="625"/>
      <c r="P538" s="625"/>
      <c r="Q538" s="136" t="s">
        <v>334</v>
      </c>
    </row>
    <row r="539" spans="1:17">
      <c r="A539" s="113"/>
      <c r="B539" s="142"/>
      <c r="C539" s="623">
        <v>33</v>
      </c>
      <c r="D539" s="664" t="s">
        <v>191</v>
      </c>
      <c r="E539" s="625">
        <f t="shared" si="45"/>
        <v>19652</v>
      </c>
      <c r="F539" s="625">
        <v>0</v>
      </c>
      <c r="G539" s="625">
        <v>19652</v>
      </c>
      <c r="H539" s="625">
        <f t="shared" si="47"/>
        <v>5364</v>
      </c>
      <c r="I539" s="625">
        <v>0</v>
      </c>
      <c r="J539" s="625">
        <v>5364</v>
      </c>
      <c r="K539" s="625">
        <f t="shared" si="48"/>
        <v>8217</v>
      </c>
      <c r="L539" s="625">
        <v>0</v>
      </c>
      <c r="M539" s="625">
        <v>8217</v>
      </c>
      <c r="N539" s="625"/>
      <c r="O539" s="625"/>
      <c r="P539" s="625"/>
      <c r="Q539" s="136" t="s">
        <v>334</v>
      </c>
    </row>
    <row r="540" spans="1:17">
      <c r="A540" s="113"/>
      <c r="B540" s="142"/>
      <c r="C540" s="623">
        <v>34</v>
      </c>
      <c r="D540" s="664" t="s">
        <v>122</v>
      </c>
      <c r="E540" s="625">
        <f t="shared" si="45"/>
        <v>39798</v>
      </c>
      <c r="F540" s="625">
        <v>0</v>
      </c>
      <c r="G540" s="625">
        <v>39798</v>
      </c>
      <c r="H540" s="625">
        <f t="shared" si="47"/>
        <v>8364</v>
      </c>
      <c r="I540" s="625">
        <v>0</v>
      </c>
      <c r="J540" s="625">
        <v>8364</v>
      </c>
      <c r="K540" s="625">
        <f t="shared" si="48"/>
        <v>18067</v>
      </c>
      <c r="L540" s="625">
        <v>0</v>
      </c>
      <c r="M540" s="625">
        <v>18067</v>
      </c>
      <c r="N540" s="625"/>
      <c r="O540" s="625"/>
      <c r="P540" s="625"/>
      <c r="Q540" s="136" t="s">
        <v>334</v>
      </c>
    </row>
    <row r="541" spans="1:17">
      <c r="A541" s="113"/>
      <c r="B541" s="142"/>
      <c r="C541" s="623">
        <v>35</v>
      </c>
      <c r="D541" s="664" t="s">
        <v>189</v>
      </c>
      <c r="E541" s="625">
        <f t="shared" si="45"/>
        <v>16962</v>
      </c>
      <c r="F541" s="625">
        <v>0</v>
      </c>
      <c r="G541" s="625">
        <v>16962</v>
      </c>
      <c r="H541" s="625">
        <v>0</v>
      </c>
      <c r="I541" s="625">
        <v>0</v>
      </c>
      <c r="J541" s="625">
        <v>0</v>
      </c>
      <c r="K541" s="625">
        <f t="shared" si="48"/>
        <v>16962</v>
      </c>
      <c r="L541" s="625">
        <v>0</v>
      </c>
      <c r="M541" s="625">
        <v>16962</v>
      </c>
      <c r="N541" s="625"/>
      <c r="O541" s="625"/>
      <c r="P541" s="625"/>
      <c r="Q541" s="136" t="s">
        <v>334</v>
      </c>
    </row>
    <row r="542" spans="1:17">
      <c r="A542" s="113"/>
      <c r="B542" s="142"/>
      <c r="C542" s="623">
        <v>36</v>
      </c>
      <c r="D542" s="664" t="s">
        <v>156</v>
      </c>
      <c r="E542" s="625">
        <f t="shared" si="45"/>
        <v>19398</v>
      </c>
      <c r="F542" s="625">
        <v>0</v>
      </c>
      <c r="G542" s="625">
        <v>19398</v>
      </c>
      <c r="H542" s="625">
        <f t="shared" si="47"/>
        <v>5314</v>
      </c>
      <c r="I542" s="625">
        <v>0</v>
      </c>
      <c r="J542" s="625">
        <v>5314</v>
      </c>
      <c r="K542" s="625">
        <f t="shared" si="48"/>
        <v>8317</v>
      </c>
      <c r="L542" s="625">
        <v>0</v>
      </c>
      <c r="M542" s="625">
        <v>8317</v>
      </c>
      <c r="N542" s="625"/>
      <c r="O542" s="625"/>
      <c r="P542" s="625"/>
      <c r="Q542" s="136" t="s">
        <v>334</v>
      </c>
    </row>
    <row r="543" spans="1:17">
      <c r="A543" s="113"/>
      <c r="B543" s="142"/>
      <c r="C543" s="623">
        <v>37</v>
      </c>
      <c r="D543" s="664" t="s">
        <v>155</v>
      </c>
      <c r="E543" s="625">
        <f t="shared" si="45"/>
        <v>19652</v>
      </c>
      <c r="F543" s="625">
        <v>0</v>
      </c>
      <c r="G543" s="625">
        <v>19652</v>
      </c>
      <c r="H543" s="625">
        <f t="shared" si="47"/>
        <v>5363</v>
      </c>
      <c r="I543" s="625">
        <v>0</v>
      </c>
      <c r="J543" s="625">
        <v>5363</v>
      </c>
      <c r="K543" s="625">
        <f t="shared" si="48"/>
        <v>8218</v>
      </c>
      <c r="L543" s="625">
        <v>0</v>
      </c>
      <c r="M543" s="625">
        <v>8218</v>
      </c>
      <c r="N543" s="625"/>
      <c r="O543" s="625"/>
      <c r="P543" s="625"/>
      <c r="Q543" s="136" t="s">
        <v>334</v>
      </c>
    </row>
    <row r="544" spans="1:17">
      <c r="A544" s="113"/>
      <c r="B544" s="142"/>
      <c r="C544" s="623">
        <v>38</v>
      </c>
      <c r="D544" s="664" t="s">
        <v>780</v>
      </c>
      <c r="E544" s="625">
        <f t="shared" si="45"/>
        <v>58548</v>
      </c>
      <c r="F544" s="625">
        <v>0</v>
      </c>
      <c r="G544" s="625">
        <v>58548</v>
      </c>
      <c r="H544" s="625">
        <v>0</v>
      </c>
      <c r="I544" s="625">
        <v>0</v>
      </c>
      <c r="J544" s="625">
        <v>0</v>
      </c>
      <c r="K544" s="625">
        <f t="shared" si="48"/>
        <v>32768</v>
      </c>
      <c r="L544" s="625">
        <v>0</v>
      </c>
      <c r="M544" s="625">
        <v>32768</v>
      </c>
      <c r="N544" s="625"/>
      <c r="O544" s="625"/>
      <c r="P544" s="625"/>
      <c r="Q544" s="136" t="s">
        <v>334</v>
      </c>
    </row>
    <row r="545" spans="1:17">
      <c r="A545" s="113"/>
      <c r="B545" s="142"/>
      <c r="C545" s="623">
        <v>39</v>
      </c>
      <c r="D545" s="664" t="s">
        <v>187</v>
      </c>
      <c r="E545" s="625">
        <f t="shared" si="45"/>
        <v>33438</v>
      </c>
      <c r="F545" s="625">
        <v>0</v>
      </c>
      <c r="G545" s="625">
        <v>33438</v>
      </c>
      <c r="H545" s="625">
        <f t="shared" si="47"/>
        <v>10713</v>
      </c>
      <c r="I545" s="625">
        <v>0</v>
      </c>
      <c r="J545" s="625">
        <v>10713</v>
      </c>
      <c r="K545" s="625">
        <f t="shared" si="48"/>
        <v>16687</v>
      </c>
      <c r="L545" s="625">
        <v>0</v>
      </c>
      <c r="M545" s="625">
        <v>16687</v>
      </c>
      <c r="N545" s="625"/>
      <c r="O545" s="625"/>
      <c r="P545" s="625"/>
      <c r="Q545" s="136" t="s">
        <v>334</v>
      </c>
    </row>
    <row r="546" spans="1:17">
      <c r="A546" s="113"/>
      <c r="B546" s="142"/>
      <c r="C546" s="623">
        <v>40</v>
      </c>
      <c r="D546" s="664" t="s">
        <v>328</v>
      </c>
      <c r="E546" s="625">
        <f t="shared" si="45"/>
        <v>58548</v>
      </c>
      <c r="F546" s="625">
        <v>0</v>
      </c>
      <c r="G546" s="625">
        <v>58548</v>
      </c>
      <c r="H546" s="625">
        <f t="shared" si="47"/>
        <v>14264</v>
      </c>
      <c r="I546" s="625">
        <v>0</v>
      </c>
      <c r="J546" s="625">
        <v>14264</v>
      </c>
      <c r="K546" s="625">
        <f t="shared" si="48"/>
        <v>28317</v>
      </c>
      <c r="L546" s="625">
        <v>0</v>
      </c>
      <c r="M546" s="625">
        <v>28317</v>
      </c>
      <c r="N546" s="625"/>
      <c r="O546" s="625"/>
      <c r="P546" s="625"/>
      <c r="Q546" s="136" t="s">
        <v>334</v>
      </c>
    </row>
    <row r="547" spans="1:17">
      <c r="A547" s="113"/>
      <c r="B547" s="142"/>
      <c r="C547" s="623">
        <v>41</v>
      </c>
      <c r="D547" s="664" t="s">
        <v>188</v>
      </c>
      <c r="E547" s="625">
        <f t="shared" si="45"/>
        <v>64428</v>
      </c>
      <c r="F547" s="625">
        <v>0</v>
      </c>
      <c r="G547" s="625">
        <v>64428</v>
      </c>
      <c r="H547" s="625">
        <f t="shared" si="47"/>
        <v>0</v>
      </c>
      <c r="I547" s="625">
        <v>0</v>
      </c>
      <c r="J547" s="625">
        <v>0</v>
      </c>
      <c r="K547" s="625">
        <f t="shared" si="48"/>
        <v>32762</v>
      </c>
      <c r="L547" s="625">
        <v>0</v>
      </c>
      <c r="M547" s="625">
        <v>32762</v>
      </c>
      <c r="N547" s="625"/>
      <c r="O547" s="625"/>
      <c r="P547" s="625"/>
      <c r="Q547" s="136" t="s">
        <v>334</v>
      </c>
    </row>
    <row r="548" spans="1:17">
      <c r="A548" s="113"/>
      <c r="B548" s="142"/>
      <c r="C548" s="623">
        <v>42</v>
      </c>
      <c r="D548" s="664" t="s">
        <v>790</v>
      </c>
      <c r="E548" s="625">
        <f t="shared" si="45"/>
        <v>15672</v>
      </c>
      <c r="F548" s="625">
        <v>0</v>
      </c>
      <c r="G548" s="625">
        <v>15672</v>
      </c>
      <c r="H548" s="625">
        <f t="shared" si="47"/>
        <v>2311</v>
      </c>
      <c r="I548" s="625">
        <v>0</v>
      </c>
      <c r="J548" s="625">
        <v>2311</v>
      </c>
      <c r="K548" s="625">
        <f t="shared" si="48"/>
        <v>5961</v>
      </c>
      <c r="L548" s="625">
        <v>0</v>
      </c>
      <c r="M548" s="625">
        <v>5961</v>
      </c>
      <c r="N548" s="625"/>
      <c r="O548" s="625"/>
      <c r="P548" s="625"/>
      <c r="Q548" s="136" t="s">
        <v>331</v>
      </c>
    </row>
    <row r="549" spans="1:17">
      <c r="A549" s="113"/>
      <c r="B549" s="142"/>
      <c r="C549" s="623">
        <v>43</v>
      </c>
      <c r="D549" s="664" t="s">
        <v>791</v>
      </c>
      <c r="E549" s="625">
        <f t="shared" si="45"/>
        <v>15672</v>
      </c>
      <c r="F549" s="625">
        <v>0</v>
      </c>
      <c r="G549" s="625">
        <v>15672</v>
      </c>
      <c r="H549" s="625">
        <f t="shared" si="47"/>
        <v>2340</v>
      </c>
      <c r="I549" s="625">
        <v>0</v>
      </c>
      <c r="J549" s="625">
        <v>2340</v>
      </c>
      <c r="K549" s="625">
        <f t="shared" si="48"/>
        <v>5961</v>
      </c>
      <c r="L549" s="625">
        <v>0</v>
      </c>
      <c r="M549" s="625">
        <v>5961</v>
      </c>
      <c r="N549" s="625"/>
      <c r="O549" s="625"/>
      <c r="P549" s="625"/>
      <c r="Q549" s="136" t="s">
        <v>331</v>
      </c>
    </row>
    <row r="550" spans="1:17">
      <c r="A550" s="113"/>
      <c r="B550" s="142"/>
      <c r="C550" s="623">
        <v>44</v>
      </c>
      <c r="D550" s="664" t="s">
        <v>160</v>
      </c>
      <c r="E550" s="625">
        <f t="shared" si="45"/>
        <v>24398</v>
      </c>
      <c r="F550" s="625">
        <v>0</v>
      </c>
      <c r="G550" s="625">
        <v>24398</v>
      </c>
      <c r="H550" s="625">
        <f t="shared" si="47"/>
        <v>5361</v>
      </c>
      <c r="I550" s="625">
        <v>0</v>
      </c>
      <c r="J550" s="625">
        <v>5361</v>
      </c>
      <c r="K550" s="625">
        <f t="shared" si="48"/>
        <v>11403</v>
      </c>
      <c r="L550" s="625">
        <v>0</v>
      </c>
      <c r="M550" s="625">
        <v>11403</v>
      </c>
      <c r="N550" s="625"/>
      <c r="O550" s="625"/>
      <c r="P550" s="625"/>
      <c r="Q550" s="136" t="s">
        <v>331</v>
      </c>
    </row>
    <row r="551" spans="1:17">
      <c r="A551" s="113"/>
      <c r="B551" s="142"/>
      <c r="C551" s="623">
        <v>45</v>
      </c>
      <c r="D551" s="664" t="s">
        <v>792</v>
      </c>
      <c r="E551" s="625">
        <f t="shared" si="45"/>
        <v>17678</v>
      </c>
      <c r="F551" s="625">
        <v>0</v>
      </c>
      <c r="G551" s="625">
        <v>17678</v>
      </c>
      <c r="H551" s="625">
        <f t="shared" si="47"/>
        <v>4345</v>
      </c>
      <c r="I551" s="625">
        <v>0</v>
      </c>
      <c r="J551" s="625">
        <v>4345</v>
      </c>
      <c r="K551" s="625">
        <f t="shared" si="48"/>
        <v>7807</v>
      </c>
      <c r="L551" s="625">
        <v>0</v>
      </c>
      <c r="M551" s="625">
        <v>7807</v>
      </c>
      <c r="N551" s="625"/>
      <c r="O551" s="625"/>
      <c r="P551" s="625"/>
      <c r="Q551" s="136" t="s">
        <v>331</v>
      </c>
    </row>
    <row r="552" spans="1:17">
      <c r="A552" s="113"/>
      <c r="B552" s="142"/>
      <c r="C552" s="623">
        <v>46</v>
      </c>
      <c r="D552" s="664" t="s">
        <v>793</v>
      </c>
      <c r="E552" s="625">
        <f t="shared" si="45"/>
        <v>20432</v>
      </c>
      <c r="F552" s="625">
        <v>0</v>
      </c>
      <c r="G552" s="625">
        <v>20432</v>
      </c>
      <c r="H552" s="625">
        <f t="shared" si="47"/>
        <v>4704</v>
      </c>
      <c r="I552" s="625">
        <v>0</v>
      </c>
      <c r="J552" s="625">
        <v>4704</v>
      </c>
      <c r="K552" s="625">
        <f t="shared" si="48"/>
        <v>8207</v>
      </c>
      <c r="L552" s="625">
        <v>0</v>
      </c>
      <c r="M552" s="625">
        <v>8207</v>
      </c>
      <c r="N552" s="625"/>
      <c r="O552" s="625"/>
      <c r="P552" s="625"/>
      <c r="Q552" s="136" t="s">
        <v>331</v>
      </c>
    </row>
    <row r="553" spans="1:17">
      <c r="A553" s="113"/>
      <c r="B553" s="142"/>
      <c r="C553" s="623">
        <v>47</v>
      </c>
      <c r="D553" s="664" t="s">
        <v>794</v>
      </c>
      <c r="E553" s="625">
        <f t="shared" si="45"/>
        <v>20878</v>
      </c>
      <c r="F553" s="625">
        <v>0</v>
      </c>
      <c r="G553" s="625">
        <v>20878</v>
      </c>
      <c r="H553" s="625">
        <f t="shared" si="47"/>
        <v>4654</v>
      </c>
      <c r="I553" s="625">
        <v>0</v>
      </c>
      <c r="J553" s="625">
        <v>4654</v>
      </c>
      <c r="K553" s="625">
        <f t="shared" si="48"/>
        <v>7963</v>
      </c>
      <c r="L553" s="625">
        <v>0</v>
      </c>
      <c r="M553" s="625">
        <v>7963</v>
      </c>
      <c r="N553" s="625"/>
      <c r="O553" s="625"/>
      <c r="P553" s="625"/>
      <c r="Q553" s="136" t="s">
        <v>331</v>
      </c>
    </row>
    <row r="554" spans="1:17">
      <c r="A554" s="113"/>
      <c r="B554" s="142"/>
      <c r="C554" s="623">
        <v>48</v>
      </c>
      <c r="D554" s="664" t="s">
        <v>195</v>
      </c>
      <c r="E554" s="625">
        <f t="shared" si="45"/>
        <v>19832</v>
      </c>
      <c r="F554" s="625">
        <v>0</v>
      </c>
      <c r="G554" s="625">
        <v>19832</v>
      </c>
      <c r="H554" s="625">
        <f t="shared" si="47"/>
        <v>4404</v>
      </c>
      <c r="I554" s="625">
        <v>0</v>
      </c>
      <c r="J554" s="625">
        <v>4404</v>
      </c>
      <c r="K554" s="625">
        <f t="shared" si="48"/>
        <v>7907</v>
      </c>
      <c r="L554" s="625">
        <v>0</v>
      </c>
      <c r="M554" s="625">
        <v>7907</v>
      </c>
      <c r="N554" s="625"/>
      <c r="O554" s="625"/>
      <c r="P554" s="625"/>
      <c r="Q554" s="136" t="s">
        <v>331</v>
      </c>
    </row>
    <row r="555" spans="1:17">
      <c r="A555" s="113"/>
      <c r="B555" s="142"/>
      <c r="C555" s="623">
        <v>49</v>
      </c>
      <c r="D555" s="664" t="s">
        <v>203</v>
      </c>
      <c r="E555" s="625">
        <f t="shared" si="45"/>
        <v>16212</v>
      </c>
      <c r="F555" s="625">
        <v>0</v>
      </c>
      <c r="G555" s="625">
        <v>16212</v>
      </c>
      <c r="H555" s="625">
        <f t="shared" si="47"/>
        <v>2666.13</v>
      </c>
      <c r="I555" s="625">
        <v>0</v>
      </c>
      <c r="J555" s="625">
        <v>2666.13</v>
      </c>
      <c r="K555" s="625">
        <f t="shared" si="48"/>
        <v>4020.87</v>
      </c>
      <c r="L555" s="625">
        <v>0</v>
      </c>
      <c r="M555" s="625">
        <v>4020.87</v>
      </c>
      <c r="N555" s="625"/>
      <c r="O555" s="625"/>
      <c r="P555" s="625"/>
      <c r="Q555" s="136" t="s">
        <v>331</v>
      </c>
    </row>
    <row r="556" spans="1:17">
      <c r="A556" s="113"/>
      <c r="B556" s="142"/>
      <c r="C556" s="623">
        <v>50</v>
      </c>
      <c r="D556" s="664" t="s">
        <v>204</v>
      </c>
      <c r="E556" s="625">
        <f t="shared" si="45"/>
        <v>18928</v>
      </c>
      <c r="F556" s="625">
        <v>0</v>
      </c>
      <c r="G556" s="625">
        <v>18928</v>
      </c>
      <c r="H556" s="625">
        <f t="shared" si="47"/>
        <v>2974</v>
      </c>
      <c r="I556" s="625">
        <v>0</v>
      </c>
      <c r="J556" s="625">
        <v>2974</v>
      </c>
      <c r="K556" s="625">
        <f t="shared" si="48"/>
        <v>7687</v>
      </c>
      <c r="L556" s="625">
        <v>0</v>
      </c>
      <c r="M556" s="625">
        <v>7687</v>
      </c>
      <c r="N556" s="625"/>
      <c r="O556" s="625"/>
      <c r="P556" s="625"/>
      <c r="Q556" s="136" t="s">
        <v>331</v>
      </c>
    </row>
    <row r="557" spans="1:17">
      <c r="A557" s="113"/>
      <c r="B557" s="142"/>
      <c r="C557" s="623">
        <v>51</v>
      </c>
      <c r="D557" s="664" t="s">
        <v>795</v>
      </c>
      <c r="E557" s="625">
        <f t="shared" si="45"/>
        <v>19832</v>
      </c>
      <c r="F557" s="625">
        <v>0</v>
      </c>
      <c r="G557" s="625">
        <v>19832</v>
      </c>
      <c r="H557" s="625">
        <f t="shared" si="47"/>
        <v>4404</v>
      </c>
      <c r="I557" s="625">
        <v>0</v>
      </c>
      <c r="J557" s="625">
        <v>4404</v>
      </c>
      <c r="K557" s="625">
        <f t="shared" si="48"/>
        <v>7907</v>
      </c>
      <c r="L557" s="625">
        <v>0</v>
      </c>
      <c r="M557" s="625">
        <v>7907</v>
      </c>
      <c r="N557" s="625"/>
      <c r="O557" s="625"/>
      <c r="P557" s="625"/>
      <c r="Q557" s="136" t="s">
        <v>331</v>
      </c>
    </row>
    <row r="558" spans="1:17">
      <c r="A558" s="113"/>
      <c r="B558" s="142"/>
      <c r="C558" s="623">
        <v>52</v>
      </c>
      <c r="D558" s="664" t="s">
        <v>200</v>
      </c>
      <c r="E558" s="625">
        <f t="shared" si="45"/>
        <v>19298</v>
      </c>
      <c r="F558" s="625">
        <v>0</v>
      </c>
      <c r="G558" s="625">
        <v>19298</v>
      </c>
      <c r="H558" s="625">
        <f t="shared" si="47"/>
        <v>5318</v>
      </c>
      <c r="I558" s="625">
        <v>0</v>
      </c>
      <c r="J558" s="625">
        <v>5318</v>
      </c>
      <c r="K558" s="625">
        <f t="shared" si="48"/>
        <v>8117</v>
      </c>
      <c r="L558" s="625">
        <v>0</v>
      </c>
      <c r="M558" s="625">
        <v>8117</v>
      </c>
      <c r="N558" s="625"/>
      <c r="O558" s="625"/>
      <c r="P558" s="625"/>
      <c r="Q558" s="136" t="s">
        <v>331</v>
      </c>
    </row>
    <row r="559" spans="1:17">
      <c r="A559" s="113"/>
      <c r="B559" s="142"/>
      <c r="C559" s="623">
        <v>53</v>
      </c>
      <c r="D559" s="664" t="s">
        <v>197</v>
      </c>
      <c r="E559" s="625">
        <f t="shared" si="45"/>
        <v>18928</v>
      </c>
      <c r="F559" s="625">
        <v>0</v>
      </c>
      <c r="G559" s="625">
        <v>18928</v>
      </c>
      <c r="H559" s="625">
        <f t="shared" si="47"/>
        <v>2900</v>
      </c>
      <c r="I559" s="625">
        <v>0</v>
      </c>
      <c r="J559" s="625">
        <v>2900</v>
      </c>
      <c r="K559" s="625">
        <f t="shared" si="48"/>
        <v>7586</v>
      </c>
      <c r="L559" s="625">
        <v>0</v>
      </c>
      <c r="M559" s="625">
        <v>7586</v>
      </c>
      <c r="N559" s="625"/>
      <c r="O559" s="625"/>
      <c r="P559" s="625"/>
      <c r="Q559" s="136" t="s">
        <v>331</v>
      </c>
    </row>
    <row r="560" spans="1:17">
      <c r="A560" s="113"/>
      <c r="B560" s="142"/>
      <c r="C560" s="623">
        <v>54</v>
      </c>
      <c r="D560" s="664" t="s">
        <v>796</v>
      </c>
      <c r="E560" s="625">
        <f t="shared" si="45"/>
        <v>20432</v>
      </c>
      <c r="F560" s="625">
        <v>0</v>
      </c>
      <c r="G560" s="625">
        <v>20432</v>
      </c>
      <c r="H560" s="625">
        <f t="shared" si="47"/>
        <v>4704</v>
      </c>
      <c r="I560" s="625">
        <v>0</v>
      </c>
      <c r="J560" s="625">
        <v>4704</v>
      </c>
      <c r="K560" s="625">
        <f t="shared" si="48"/>
        <v>8207</v>
      </c>
      <c r="L560" s="625">
        <v>0</v>
      </c>
      <c r="M560" s="625">
        <v>8207</v>
      </c>
      <c r="N560" s="625"/>
      <c r="O560" s="625"/>
      <c r="P560" s="625"/>
      <c r="Q560" s="136" t="s">
        <v>331</v>
      </c>
    </row>
    <row r="561" spans="1:17">
      <c r="A561" s="113"/>
      <c r="B561" s="142"/>
      <c r="C561" s="623">
        <v>55</v>
      </c>
      <c r="D561" s="664" t="s">
        <v>199</v>
      </c>
      <c r="E561" s="625">
        <f t="shared" si="45"/>
        <v>60522</v>
      </c>
      <c r="F561" s="625">
        <v>0</v>
      </c>
      <c r="G561" s="625">
        <v>60522</v>
      </c>
      <c r="H561" s="625">
        <f t="shared" si="47"/>
        <v>13494</v>
      </c>
      <c r="I561" s="625">
        <v>0</v>
      </c>
      <c r="J561" s="625">
        <v>13494</v>
      </c>
      <c r="K561" s="625">
        <f t="shared" si="48"/>
        <v>28782</v>
      </c>
      <c r="L561" s="625">
        <v>0</v>
      </c>
      <c r="M561" s="625">
        <v>28782</v>
      </c>
      <c r="N561" s="625"/>
      <c r="O561" s="625"/>
      <c r="P561" s="625"/>
      <c r="Q561" s="136" t="s">
        <v>331</v>
      </c>
    </row>
    <row r="562" spans="1:17">
      <c r="A562" s="113"/>
      <c r="B562" s="142"/>
      <c r="C562" s="623">
        <v>56</v>
      </c>
      <c r="D562" s="664" t="s">
        <v>545</v>
      </c>
      <c r="E562" s="625">
        <f t="shared" si="45"/>
        <v>58548</v>
      </c>
      <c r="F562" s="625">
        <v>0</v>
      </c>
      <c r="G562" s="625">
        <v>58548</v>
      </c>
      <c r="H562" s="625">
        <f t="shared" si="47"/>
        <v>14264</v>
      </c>
      <c r="I562" s="625">
        <v>0</v>
      </c>
      <c r="J562" s="625">
        <v>14264</v>
      </c>
      <c r="K562" s="625">
        <f t="shared" si="48"/>
        <v>28517</v>
      </c>
      <c r="L562" s="625">
        <v>0</v>
      </c>
      <c r="M562" s="625">
        <v>28517</v>
      </c>
      <c r="N562" s="625"/>
      <c r="O562" s="625"/>
      <c r="P562" s="625"/>
      <c r="Q562" s="136" t="s">
        <v>331</v>
      </c>
    </row>
    <row r="563" spans="1:17">
      <c r="A563" s="113"/>
      <c r="B563" s="142"/>
      <c r="C563" s="623">
        <v>57</v>
      </c>
      <c r="D563" s="664" t="s">
        <v>198</v>
      </c>
      <c r="E563" s="625">
        <f t="shared" si="45"/>
        <v>28988</v>
      </c>
      <c r="F563" s="625">
        <v>0</v>
      </c>
      <c r="G563" s="625">
        <v>28988</v>
      </c>
      <c r="H563" s="625">
        <f t="shared" si="47"/>
        <v>10187</v>
      </c>
      <c r="I563" s="625">
        <v>0</v>
      </c>
      <c r="J563" s="625">
        <v>10187</v>
      </c>
      <c r="K563" s="625">
        <f t="shared" si="48"/>
        <v>13487</v>
      </c>
      <c r="L563" s="625">
        <v>0</v>
      </c>
      <c r="M563" s="625">
        <v>13487</v>
      </c>
      <c r="N563" s="625"/>
      <c r="O563" s="625"/>
      <c r="P563" s="625"/>
      <c r="Q563" s="136" t="s">
        <v>331</v>
      </c>
    </row>
    <row r="564" spans="1:17">
      <c r="A564" s="113"/>
      <c r="B564" s="142"/>
      <c r="C564" s="623">
        <v>58</v>
      </c>
      <c r="D564" s="664" t="s">
        <v>797</v>
      </c>
      <c r="E564" s="625">
        <f t="shared" si="45"/>
        <v>19797</v>
      </c>
      <c r="F564" s="625">
        <v>0</v>
      </c>
      <c r="G564" s="625">
        <v>19797</v>
      </c>
      <c r="H564" s="625">
        <f t="shared" si="47"/>
        <v>5314</v>
      </c>
      <c r="I564" s="625">
        <v>0</v>
      </c>
      <c r="J564" s="625">
        <v>5314</v>
      </c>
      <c r="K564" s="625">
        <f t="shared" si="48"/>
        <v>8114</v>
      </c>
      <c r="L564" s="625">
        <v>0</v>
      </c>
      <c r="M564" s="625">
        <v>8114</v>
      </c>
      <c r="N564" s="625"/>
      <c r="O564" s="625"/>
      <c r="P564" s="625"/>
      <c r="Q564" s="136" t="s">
        <v>332</v>
      </c>
    </row>
    <row r="565" spans="1:17">
      <c r="A565" s="113"/>
      <c r="B565" s="142"/>
      <c r="C565" s="623">
        <v>59</v>
      </c>
      <c r="D565" s="664" t="s">
        <v>798</v>
      </c>
      <c r="E565" s="625">
        <f t="shared" si="45"/>
        <v>18962</v>
      </c>
      <c r="F565" s="625">
        <v>0</v>
      </c>
      <c r="G565" s="625">
        <v>18962</v>
      </c>
      <c r="H565" s="625">
        <f t="shared" si="47"/>
        <v>5779</v>
      </c>
      <c r="I565" s="625">
        <v>0</v>
      </c>
      <c r="J565" s="625">
        <v>5779</v>
      </c>
      <c r="K565" s="625">
        <f t="shared" si="48"/>
        <v>7187</v>
      </c>
      <c r="L565" s="625">
        <v>0</v>
      </c>
      <c r="M565" s="625">
        <v>7187</v>
      </c>
      <c r="N565" s="625"/>
      <c r="O565" s="625"/>
      <c r="P565" s="625"/>
      <c r="Q565" s="136" t="s">
        <v>332</v>
      </c>
    </row>
    <row r="566" spans="1:17">
      <c r="A566" s="113"/>
      <c r="B566" s="142"/>
      <c r="C566" s="623">
        <v>60</v>
      </c>
      <c r="D566" s="664" t="s">
        <v>799</v>
      </c>
      <c r="E566" s="625">
        <f t="shared" si="45"/>
        <v>18962</v>
      </c>
      <c r="F566" s="625">
        <v>0</v>
      </c>
      <c r="G566" s="625">
        <v>18962</v>
      </c>
      <c r="H566" s="625">
        <f t="shared" si="47"/>
        <v>3954</v>
      </c>
      <c r="I566" s="625">
        <v>0</v>
      </c>
      <c r="J566" s="625">
        <v>3954</v>
      </c>
      <c r="K566" s="625">
        <f t="shared" si="48"/>
        <v>6687</v>
      </c>
      <c r="L566" s="625">
        <v>0</v>
      </c>
      <c r="M566" s="625">
        <v>6687</v>
      </c>
      <c r="N566" s="625"/>
      <c r="O566" s="625"/>
      <c r="P566" s="625"/>
      <c r="Q566" s="136" t="s">
        <v>332</v>
      </c>
    </row>
    <row r="567" spans="1:17">
      <c r="A567" s="113"/>
      <c r="B567" s="142"/>
      <c r="C567" s="623">
        <v>61</v>
      </c>
      <c r="D567" s="664" t="s">
        <v>800</v>
      </c>
      <c r="E567" s="625">
        <f t="shared" si="45"/>
        <v>19148</v>
      </c>
      <c r="F567" s="625">
        <v>0</v>
      </c>
      <c r="G567" s="625">
        <v>19148</v>
      </c>
      <c r="H567" s="625">
        <f t="shared" si="47"/>
        <v>913</v>
      </c>
      <c r="I567" s="625">
        <v>0</v>
      </c>
      <c r="J567" s="625">
        <v>913</v>
      </c>
      <c r="K567" s="625">
        <f t="shared" si="48"/>
        <v>12768</v>
      </c>
      <c r="L567" s="625">
        <v>0</v>
      </c>
      <c r="M567" s="625">
        <v>12768</v>
      </c>
      <c r="N567" s="625"/>
      <c r="O567" s="625"/>
      <c r="P567" s="625"/>
      <c r="Q567" s="136" t="s">
        <v>332</v>
      </c>
    </row>
    <row r="568" spans="1:17">
      <c r="A568" s="113"/>
      <c r="B568" s="142"/>
      <c r="C568" s="623">
        <v>62</v>
      </c>
      <c r="D568" s="664" t="s">
        <v>801</v>
      </c>
      <c r="E568" s="625">
        <f t="shared" si="45"/>
        <v>65538</v>
      </c>
      <c r="F568" s="625">
        <v>0</v>
      </c>
      <c r="G568" s="625">
        <v>65538</v>
      </c>
      <c r="H568" s="625">
        <f t="shared" si="47"/>
        <v>16234</v>
      </c>
      <c r="I568" s="625">
        <v>0</v>
      </c>
      <c r="J568" s="625">
        <v>16234</v>
      </c>
      <c r="K568" s="625">
        <f t="shared" si="48"/>
        <v>30487</v>
      </c>
      <c r="L568" s="625">
        <v>0</v>
      </c>
      <c r="M568" s="625">
        <v>30487</v>
      </c>
      <c r="N568" s="625"/>
      <c r="O568" s="625"/>
      <c r="P568" s="625"/>
      <c r="Q568" s="136" t="s">
        <v>332</v>
      </c>
    </row>
    <row r="569" spans="1:17">
      <c r="A569" s="113"/>
      <c r="B569" s="104"/>
      <c r="C569" s="623">
        <v>63</v>
      </c>
      <c r="D569" s="664" t="s">
        <v>802</v>
      </c>
      <c r="E569" s="625">
        <f t="shared" si="45"/>
        <v>57078</v>
      </c>
      <c r="F569" s="625">
        <v>0</v>
      </c>
      <c r="G569" s="625">
        <v>57078</v>
      </c>
      <c r="H569" s="625">
        <f t="shared" si="47"/>
        <v>14434</v>
      </c>
      <c r="I569" s="625">
        <v>0</v>
      </c>
      <c r="J569" s="625">
        <v>14434</v>
      </c>
      <c r="K569" s="625">
        <f t="shared" si="48"/>
        <v>26877</v>
      </c>
      <c r="L569" s="625">
        <v>0</v>
      </c>
      <c r="M569" s="625">
        <v>26877</v>
      </c>
      <c r="N569" s="625"/>
      <c r="O569" s="625"/>
      <c r="P569" s="625"/>
      <c r="Q569" s="136" t="s">
        <v>332</v>
      </c>
    </row>
    <row r="570" spans="1:17">
      <c r="A570" s="113"/>
      <c r="B570" s="142"/>
      <c r="C570" s="623">
        <v>64</v>
      </c>
      <c r="D570" s="664" t="s">
        <v>803</v>
      </c>
      <c r="E570" s="625">
        <f t="shared" si="45"/>
        <v>65948</v>
      </c>
      <c r="F570" s="625">
        <v>0</v>
      </c>
      <c r="G570" s="625">
        <v>65948</v>
      </c>
      <c r="H570" s="625">
        <f t="shared" si="47"/>
        <v>31217</v>
      </c>
      <c r="I570" s="625">
        <v>0</v>
      </c>
      <c r="J570" s="625">
        <v>31217</v>
      </c>
      <c r="K570" s="625">
        <f t="shared" si="48"/>
        <v>14814</v>
      </c>
      <c r="L570" s="625">
        <v>0</v>
      </c>
      <c r="M570" s="625">
        <v>14814</v>
      </c>
      <c r="N570" s="625"/>
      <c r="O570" s="625"/>
      <c r="P570" s="625"/>
      <c r="Q570" s="136" t="s">
        <v>332</v>
      </c>
    </row>
    <row r="571" spans="1:17">
      <c r="A571" s="113"/>
      <c r="B571" s="142"/>
      <c r="C571" s="623">
        <v>65</v>
      </c>
      <c r="D571" s="664" t="s">
        <v>804</v>
      </c>
      <c r="E571" s="625">
        <f t="shared" ref="E571:E578" si="49">F571+G571</f>
        <v>17678</v>
      </c>
      <c r="F571" s="625">
        <v>14240</v>
      </c>
      <c r="G571" s="625">
        <v>3438</v>
      </c>
      <c r="H571" s="625">
        <f t="shared" si="47"/>
        <v>0</v>
      </c>
      <c r="I571" s="625">
        <v>0</v>
      </c>
      <c r="J571" s="625">
        <v>0</v>
      </c>
      <c r="K571" s="625">
        <f t="shared" si="48"/>
        <v>5600</v>
      </c>
      <c r="L571" s="625">
        <v>5600</v>
      </c>
      <c r="M571" s="625">
        <v>0</v>
      </c>
      <c r="N571" s="625"/>
      <c r="O571" s="625"/>
      <c r="P571" s="625"/>
      <c r="Q571" s="136" t="s">
        <v>332</v>
      </c>
    </row>
    <row r="572" spans="1:17">
      <c r="A572" s="113"/>
      <c r="B572" s="142"/>
      <c r="C572" s="623">
        <v>66</v>
      </c>
      <c r="D572" s="664" t="s">
        <v>805</v>
      </c>
      <c r="E572" s="625">
        <f t="shared" si="49"/>
        <v>18362</v>
      </c>
      <c r="F572" s="625">
        <v>0</v>
      </c>
      <c r="G572" s="625">
        <v>18362</v>
      </c>
      <c r="H572" s="625">
        <f t="shared" ref="H572:H587" si="50">I572+J572</f>
        <v>3954</v>
      </c>
      <c r="I572" s="625">
        <v>0</v>
      </c>
      <c r="J572" s="625">
        <v>3954</v>
      </c>
      <c r="K572" s="625">
        <f t="shared" si="48"/>
        <v>6887</v>
      </c>
      <c r="L572" s="625">
        <v>0</v>
      </c>
      <c r="M572" s="625">
        <v>6887</v>
      </c>
      <c r="N572" s="625"/>
      <c r="O572" s="625"/>
      <c r="P572" s="625"/>
      <c r="Q572" s="136" t="s">
        <v>332</v>
      </c>
    </row>
    <row r="573" spans="1:17">
      <c r="A573" s="113"/>
      <c r="B573" s="142"/>
      <c r="C573" s="623">
        <v>67</v>
      </c>
      <c r="D573" s="664" t="s">
        <v>806</v>
      </c>
      <c r="E573" s="625">
        <f t="shared" si="49"/>
        <v>15392</v>
      </c>
      <c r="F573" s="625">
        <v>0</v>
      </c>
      <c r="G573" s="625">
        <v>15392</v>
      </c>
      <c r="H573" s="625">
        <f t="shared" si="50"/>
        <v>0</v>
      </c>
      <c r="I573" s="625">
        <v>0</v>
      </c>
      <c r="J573" s="625">
        <v>0</v>
      </c>
      <c r="K573" s="625">
        <f t="shared" si="48"/>
        <v>6037</v>
      </c>
      <c r="L573" s="625">
        <v>0</v>
      </c>
      <c r="M573" s="625">
        <v>6037</v>
      </c>
      <c r="N573" s="625"/>
      <c r="O573" s="625"/>
      <c r="P573" s="625"/>
      <c r="Q573" s="136" t="s">
        <v>332</v>
      </c>
    </row>
    <row r="574" spans="1:17">
      <c r="A574" s="113"/>
      <c r="B574" s="142"/>
      <c r="C574" s="623">
        <v>68</v>
      </c>
      <c r="D574" s="664" t="s">
        <v>807</v>
      </c>
      <c r="E574" s="625">
        <f t="shared" si="49"/>
        <v>16022</v>
      </c>
      <c r="F574" s="625">
        <v>0</v>
      </c>
      <c r="G574" s="625">
        <v>16022</v>
      </c>
      <c r="H574" s="625">
        <f t="shared" si="50"/>
        <v>1458</v>
      </c>
      <c r="I574" s="625">
        <v>0</v>
      </c>
      <c r="J574" s="625">
        <v>1458</v>
      </c>
      <c r="K574" s="625">
        <f t="shared" si="48"/>
        <v>5861</v>
      </c>
      <c r="L574" s="625">
        <v>0</v>
      </c>
      <c r="M574" s="625">
        <v>5861</v>
      </c>
      <c r="N574" s="625"/>
      <c r="O574" s="625"/>
      <c r="P574" s="625"/>
      <c r="Q574" s="136" t="s">
        <v>332</v>
      </c>
    </row>
    <row r="575" spans="1:17">
      <c r="A575" s="113"/>
      <c r="B575" s="142"/>
      <c r="C575" s="623">
        <v>69</v>
      </c>
      <c r="D575" s="664" t="s">
        <v>808</v>
      </c>
      <c r="E575" s="625">
        <f t="shared" si="49"/>
        <v>19138</v>
      </c>
      <c r="F575" s="625">
        <v>0</v>
      </c>
      <c r="G575" s="625">
        <v>19138</v>
      </c>
      <c r="H575" s="625">
        <f t="shared" si="50"/>
        <v>0</v>
      </c>
      <c r="I575" s="625">
        <v>0</v>
      </c>
      <c r="J575" s="625">
        <v>0</v>
      </c>
      <c r="K575" s="625">
        <f t="shared" si="48"/>
        <v>3100</v>
      </c>
      <c r="L575" s="625">
        <v>0</v>
      </c>
      <c r="M575" s="625">
        <v>3100</v>
      </c>
      <c r="N575" s="625"/>
      <c r="O575" s="625"/>
      <c r="P575" s="625"/>
      <c r="Q575" s="136" t="s">
        <v>332</v>
      </c>
    </row>
    <row r="576" spans="1:17">
      <c r="A576" s="159"/>
      <c r="B576" s="302"/>
      <c r="C576" s="623">
        <v>70</v>
      </c>
      <c r="D576" s="664" t="s">
        <v>809</v>
      </c>
      <c r="E576" s="625">
        <f t="shared" si="49"/>
        <v>19142</v>
      </c>
      <c r="F576" s="625">
        <v>2320</v>
      </c>
      <c r="G576" s="625">
        <v>16822</v>
      </c>
      <c r="H576" s="625">
        <f t="shared" si="50"/>
        <v>4148</v>
      </c>
      <c r="I576" s="625">
        <v>1214</v>
      </c>
      <c r="J576" s="625">
        <v>2934</v>
      </c>
      <c r="K576" s="625">
        <f t="shared" si="48"/>
        <v>8143</v>
      </c>
      <c r="L576" s="625">
        <v>1106</v>
      </c>
      <c r="M576" s="625">
        <v>7037</v>
      </c>
      <c r="N576" s="625"/>
      <c r="O576" s="625"/>
      <c r="P576" s="625"/>
      <c r="Q576" s="136" t="s">
        <v>332</v>
      </c>
    </row>
    <row r="577" spans="1:17">
      <c r="A577" s="159"/>
      <c r="B577" s="302"/>
      <c r="C577" s="623">
        <v>71</v>
      </c>
      <c r="D577" s="664" t="s">
        <v>810</v>
      </c>
      <c r="E577" s="625">
        <f t="shared" si="49"/>
        <v>15772</v>
      </c>
      <c r="F577" s="625">
        <v>0</v>
      </c>
      <c r="G577" s="625">
        <v>15772</v>
      </c>
      <c r="H577" s="625">
        <f t="shared" si="50"/>
        <v>2344</v>
      </c>
      <c r="I577" s="625">
        <v>0</v>
      </c>
      <c r="J577" s="625">
        <v>2344</v>
      </c>
      <c r="K577" s="625">
        <f t="shared" si="48"/>
        <v>5357</v>
      </c>
      <c r="L577" s="625">
        <v>0</v>
      </c>
      <c r="M577" s="625">
        <v>5357</v>
      </c>
      <c r="N577" s="625"/>
      <c r="O577" s="625"/>
      <c r="P577" s="625"/>
      <c r="Q577" s="136" t="s">
        <v>332</v>
      </c>
    </row>
    <row r="578" spans="1:17">
      <c r="A578" s="159"/>
      <c r="B578" s="302"/>
      <c r="C578" s="623">
        <v>72</v>
      </c>
      <c r="D578" s="664" t="s">
        <v>811</v>
      </c>
      <c r="E578" s="625">
        <f t="shared" si="49"/>
        <v>24970</v>
      </c>
      <c r="F578" s="625">
        <v>0</v>
      </c>
      <c r="G578" s="625">
        <v>24970</v>
      </c>
      <c r="H578" s="625">
        <f t="shared" si="50"/>
        <v>2200</v>
      </c>
      <c r="I578" s="625">
        <v>0</v>
      </c>
      <c r="J578" s="625">
        <v>2200</v>
      </c>
      <c r="K578" s="625">
        <f t="shared" si="48"/>
        <v>8100</v>
      </c>
      <c r="L578" s="625">
        <v>0</v>
      </c>
      <c r="M578" s="625">
        <v>8100</v>
      </c>
      <c r="N578" s="625"/>
      <c r="O578" s="625"/>
      <c r="P578" s="625"/>
      <c r="Q578" s="136" t="s">
        <v>332</v>
      </c>
    </row>
    <row r="579" spans="1:17">
      <c r="A579" s="159"/>
      <c r="B579" s="302"/>
      <c r="C579" s="623">
        <v>73</v>
      </c>
      <c r="D579" s="794" t="s">
        <v>46</v>
      </c>
      <c r="E579" s="625">
        <f>F579+G579</f>
        <v>64018</v>
      </c>
      <c r="F579" s="625">
        <v>0</v>
      </c>
      <c r="G579" s="625">
        <v>64018</v>
      </c>
      <c r="H579" s="625">
        <f t="shared" si="50"/>
        <v>0</v>
      </c>
      <c r="I579" s="625">
        <v>0</v>
      </c>
      <c r="J579" s="625">
        <v>0</v>
      </c>
      <c r="K579" s="625">
        <f t="shared" si="48"/>
        <v>31307</v>
      </c>
      <c r="L579" s="625">
        <v>0</v>
      </c>
      <c r="M579" s="625">
        <v>31307</v>
      </c>
      <c r="N579" s="625"/>
      <c r="O579" s="625"/>
      <c r="P579" s="625"/>
      <c r="Q579" s="136" t="s">
        <v>336</v>
      </c>
    </row>
    <row r="580" spans="1:17">
      <c r="A580" s="159"/>
      <c r="B580" s="302"/>
      <c r="C580" s="623">
        <v>74</v>
      </c>
      <c r="D580" s="794" t="s">
        <v>219</v>
      </c>
      <c r="E580" s="625">
        <f t="shared" ref="E580:E587" si="51">F580+G580</f>
        <v>57078</v>
      </c>
      <c r="F580" s="625">
        <v>0</v>
      </c>
      <c r="G580" s="625">
        <v>57078</v>
      </c>
      <c r="H580" s="625">
        <f t="shared" si="50"/>
        <v>15705</v>
      </c>
      <c r="I580" s="625">
        <v>0</v>
      </c>
      <c r="J580" s="625">
        <v>15705</v>
      </c>
      <c r="K580" s="625">
        <f t="shared" si="48"/>
        <v>31328</v>
      </c>
      <c r="L580" s="625">
        <v>0</v>
      </c>
      <c r="M580" s="625">
        <v>31328</v>
      </c>
      <c r="N580" s="625"/>
      <c r="O580" s="625"/>
      <c r="P580" s="625"/>
      <c r="Q580" s="136" t="s">
        <v>336</v>
      </c>
    </row>
    <row r="581" spans="1:17">
      <c r="A581" s="159"/>
      <c r="B581" s="302"/>
      <c r="C581" s="623">
        <v>75</v>
      </c>
      <c r="D581" s="794" t="s">
        <v>48</v>
      </c>
      <c r="E581" s="625">
        <f t="shared" si="51"/>
        <v>17112</v>
      </c>
      <c r="F581" s="625">
        <v>0</v>
      </c>
      <c r="G581" s="625">
        <v>17112</v>
      </c>
      <c r="H581" s="625">
        <f t="shared" si="50"/>
        <v>3994</v>
      </c>
      <c r="I581" s="625">
        <v>0</v>
      </c>
      <c r="J581" s="625">
        <v>3994</v>
      </c>
      <c r="K581" s="625">
        <f t="shared" si="48"/>
        <v>6487</v>
      </c>
      <c r="L581" s="625">
        <v>0</v>
      </c>
      <c r="M581" s="625">
        <v>6487</v>
      </c>
      <c r="N581" s="625"/>
      <c r="O581" s="625"/>
      <c r="P581" s="625"/>
      <c r="Q581" s="136" t="s">
        <v>336</v>
      </c>
    </row>
    <row r="582" spans="1:17">
      <c r="A582" s="159"/>
      <c r="B582" s="302"/>
      <c r="C582" s="623">
        <v>76</v>
      </c>
      <c r="D582" s="794" t="s">
        <v>812</v>
      </c>
      <c r="E582" s="625">
        <f t="shared" si="51"/>
        <v>17678</v>
      </c>
      <c r="F582" s="625">
        <v>0</v>
      </c>
      <c r="G582" s="625">
        <v>17678</v>
      </c>
      <c r="H582" s="625">
        <f t="shared" si="50"/>
        <v>3034</v>
      </c>
      <c r="I582" s="625">
        <v>0</v>
      </c>
      <c r="J582" s="625">
        <v>3034</v>
      </c>
      <c r="K582" s="625">
        <f t="shared" si="48"/>
        <v>7687</v>
      </c>
      <c r="L582" s="625">
        <v>0</v>
      </c>
      <c r="M582" s="625">
        <v>7687</v>
      </c>
      <c r="N582" s="625"/>
      <c r="O582" s="625"/>
      <c r="P582" s="625"/>
      <c r="Q582" s="136" t="s">
        <v>336</v>
      </c>
    </row>
    <row r="583" spans="1:17">
      <c r="A583" s="159"/>
      <c r="B583" s="302"/>
      <c r="C583" s="623">
        <v>77</v>
      </c>
      <c r="D583" s="794" t="s">
        <v>49</v>
      </c>
      <c r="E583" s="625">
        <f t="shared" si="51"/>
        <v>16212</v>
      </c>
      <c r="F583" s="625">
        <v>0</v>
      </c>
      <c r="G583" s="625">
        <v>16212</v>
      </c>
      <c r="H583" s="625">
        <f t="shared" si="50"/>
        <v>3954</v>
      </c>
      <c r="I583" s="625">
        <v>0</v>
      </c>
      <c r="J583" s="625">
        <v>3954</v>
      </c>
      <c r="K583" s="625">
        <f t="shared" si="48"/>
        <v>6687</v>
      </c>
      <c r="L583" s="625">
        <v>0</v>
      </c>
      <c r="M583" s="625">
        <v>6687</v>
      </c>
      <c r="N583" s="625"/>
      <c r="O583" s="625"/>
      <c r="P583" s="625"/>
      <c r="Q583" s="136" t="s">
        <v>336</v>
      </c>
    </row>
    <row r="584" spans="1:17">
      <c r="A584" s="159"/>
      <c r="B584" s="302"/>
      <c r="C584" s="623">
        <v>78</v>
      </c>
      <c r="D584" s="794" t="s">
        <v>813</v>
      </c>
      <c r="E584" s="625">
        <f t="shared" si="51"/>
        <v>15492</v>
      </c>
      <c r="F584" s="625">
        <v>0</v>
      </c>
      <c r="G584" s="625">
        <v>15492</v>
      </c>
      <c r="H584" s="625">
        <f t="shared" si="50"/>
        <v>2934</v>
      </c>
      <c r="I584" s="625">
        <v>0</v>
      </c>
      <c r="J584" s="625">
        <v>2934</v>
      </c>
      <c r="K584" s="625">
        <f t="shared" si="48"/>
        <v>6237</v>
      </c>
      <c r="L584" s="625">
        <v>0</v>
      </c>
      <c r="M584" s="625">
        <v>6237</v>
      </c>
      <c r="N584" s="625"/>
      <c r="O584" s="625"/>
      <c r="P584" s="625"/>
      <c r="Q584" s="136" t="s">
        <v>336</v>
      </c>
    </row>
    <row r="585" spans="1:17">
      <c r="A585" s="159"/>
      <c r="B585" s="302"/>
      <c r="C585" s="623">
        <v>79</v>
      </c>
      <c r="D585" s="794" t="s">
        <v>814</v>
      </c>
      <c r="E585" s="625">
        <f t="shared" si="51"/>
        <v>15492</v>
      </c>
      <c r="F585" s="625">
        <v>11920</v>
      </c>
      <c r="G585" s="625">
        <v>3572</v>
      </c>
      <c r="H585" s="625">
        <f t="shared" si="50"/>
        <v>2934</v>
      </c>
      <c r="I585" s="625">
        <v>22.6</v>
      </c>
      <c r="J585" s="625">
        <v>2911.4</v>
      </c>
      <c r="K585" s="625">
        <f t="shared" si="48"/>
        <v>6237</v>
      </c>
      <c r="L585" s="625">
        <v>5060</v>
      </c>
      <c r="M585" s="625">
        <v>1177</v>
      </c>
      <c r="N585" s="625"/>
      <c r="O585" s="625"/>
      <c r="P585" s="625"/>
      <c r="Q585" s="136" t="s">
        <v>336</v>
      </c>
    </row>
    <row r="586" spans="1:17">
      <c r="A586" s="159"/>
      <c r="B586" s="302"/>
      <c r="C586" s="623">
        <v>80</v>
      </c>
      <c r="D586" s="794" t="s">
        <v>217</v>
      </c>
      <c r="E586" s="625">
        <f t="shared" si="51"/>
        <v>15638</v>
      </c>
      <c r="F586" s="625">
        <v>0</v>
      </c>
      <c r="G586" s="625">
        <v>15638</v>
      </c>
      <c r="H586" s="625">
        <f t="shared" si="50"/>
        <v>2884</v>
      </c>
      <c r="I586" s="625">
        <v>0</v>
      </c>
      <c r="J586" s="625">
        <v>2884</v>
      </c>
      <c r="K586" s="625">
        <f t="shared" si="48"/>
        <v>6137</v>
      </c>
      <c r="L586" s="625">
        <v>0</v>
      </c>
      <c r="M586" s="625">
        <v>6137</v>
      </c>
      <c r="N586" s="625"/>
      <c r="O586" s="625"/>
      <c r="P586" s="625"/>
      <c r="Q586" s="136" t="s">
        <v>336</v>
      </c>
    </row>
    <row r="587" spans="1:17">
      <c r="A587" s="159"/>
      <c r="B587" s="302"/>
      <c r="C587" s="623">
        <v>81</v>
      </c>
      <c r="D587" s="794" t="s">
        <v>50</v>
      </c>
      <c r="E587" s="625">
        <f t="shared" si="51"/>
        <v>14892</v>
      </c>
      <c r="F587" s="625">
        <v>0</v>
      </c>
      <c r="G587" s="625">
        <v>14892</v>
      </c>
      <c r="H587" s="625">
        <f t="shared" si="50"/>
        <v>2934</v>
      </c>
      <c r="I587" s="625">
        <v>0</v>
      </c>
      <c r="J587" s="625">
        <v>2934</v>
      </c>
      <c r="K587" s="625">
        <f t="shared" si="48"/>
        <v>6037</v>
      </c>
      <c r="L587" s="625">
        <v>0</v>
      </c>
      <c r="M587" s="625">
        <v>6037</v>
      </c>
      <c r="N587" s="625"/>
      <c r="O587" s="625"/>
      <c r="P587" s="625"/>
      <c r="Q587" s="136"/>
    </row>
    <row r="588" spans="1:17">
      <c r="A588" s="160"/>
      <c r="B588" s="310"/>
      <c r="C588" s="311">
        <f>C587</f>
        <v>81</v>
      </c>
      <c r="D588" s="125" t="s">
        <v>815</v>
      </c>
      <c r="E588" s="57">
        <f>SUM(E507:E587)</f>
        <v>2124773</v>
      </c>
      <c r="F588" s="57">
        <f t="shared" ref="F588:P588" si="52">SUM(F507:F587)</f>
        <v>166640</v>
      </c>
      <c r="G588" s="57">
        <f t="shared" si="52"/>
        <v>1958133</v>
      </c>
      <c r="H588" s="57">
        <f t="shared" si="52"/>
        <v>355361.13</v>
      </c>
      <c r="I588" s="57">
        <f>SUM(I507:I587)</f>
        <v>16181.6</v>
      </c>
      <c r="J588" s="57">
        <f t="shared" si="52"/>
        <v>339179.53</v>
      </c>
      <c r="K588" s="57">
        <f t="shared" si="52"/>
        <v>931741.20000000007</v>
      </c>
      <c r="L588" s="57">
        <f t="shared" si="52"/>
        <v>79184.66</v>
      </c>
      <c r="M588" s="57">
        <f t="shared" si="52"/>
        <v>852556.54</v>
      </c>
      <c r="N588" s="57">
        <f t="shared" si="52"/>
        <v>0</v>
      </c>
      <c r="O588" s="57">
        <f t="shared" si="52"/>
        <v>0</v>
      </c>
      <c r="P588" s="57">
        <f t="shared" si="52"/>
        <v>0</v>
      </c>
      <c r="Q588" s="136"/>
    </row>
    <row r="589" spans="1:17" ht="39">
      <c r="A589" s="152">
        <v>12</v>
      </c>
      <c r="B589" s="144" t="s">
        <v>80</v>
      </c>
      <c r="C589" s="6">
        <f>A589</f>
        <v>12</v>
      </c>
      <c r="D589" s="312" t="s">
        <v>437</v>
      </c>
      <c r="E589" s="89">
        <v>0</v>
      </c>
      <c r="F589" s="89">
        <v>0</v>
      </c>
      <c r="G589" s="89">
        <v>0</v>
      </c>
      <c r="H589" s="88">
        <v>0</v>
      </c>
      <c r="I589" s="88">
        <v>0</v>
      </c>
      <c r="J589" s="88">
        <v>0</v>
      </c>
      <c r="K589" s="88">
        <v>0</v>
      </c>
      <c r="L589" s="88">
        <v>0</v>
      </c>
      <c r="M589" s="88">
        <v>0</v>
      </c>
      <c r="N589" s="88">
        <v>0</v>
      </c>
      <c r="O589" s="54">
        <v>0</v>
      </c>
      <c r="P589" s="54">
        <v>0</v>
      </c>
      <c r="Q589" s="137" t="s">
        <v>377</v>
      </c>
    </row>
    <row r="590" spans="1:17">
      <c r="A590" s="113"/>
      <c r="B590" s="302"/>
      <c r="C590" s="623">
        <v>1</v>
      </c>
      <c r="D590" s="689" t="s">
        <v>125</v>
      </c>
      <c r="E590" s="625">
        <v>95475</v>
      </c>
      <c r="F590" s="625">
        <v>40000</v>
      </c>
      <c r="G590" s="625">
        <v>55475</v>
      </c>
      <c r="H590" s="625">
        <v>17133.5</v>
      </c>
      <c r="I590" s="625">
        <v>100</v>
      </c>
      <c r="J590" s="625">
        <v>17033.5</v>
      </c>
      <c r="K590" s="625">
        <v>63390.2</v>
      </c>
      <c r="L590" s="625">
        <v>39900</v>
      </c>
      <c r="M590" s="625">
        <v>23490.2</v>
      </c>
      <c r="N590" s="625">
        <v>14951.3</v>
      </c>
      <c r="O590" s="625">
        <v>0</v>
      </c>
      <c r="P590" s="625">
        <v>14951.3</v>
      </c>
      <c r="Q590" s="136" t="s">
        <v>333</v>
      </c>
    </row>
    <row r="591" spans="1:17">
      <c r="A591" s="113"/>
      <c r="B591" s="144"/>
      <c r="C591" s="692">
        <v>2</v>
      </c>
      <c r="D591" s="689" t="s">
        <v>171</v>
      </c>
      <c r="E591" s="625">
        <v>477</v>
      </c>
      <c r="F591" s="625">
        <v>0</v>
      </c>
      <c r="G591" s="625">
        <v>477</v>
      </c>
      <c r="H591" s="626">
        <v>105</v>
      </c>
      <c r="I591" s="626">
        <v>0</v>
      </c>
      <c r="J591" s="625">
        <v>105</v>
      </c>
      <c r="K591" s="626">
        <v>210</v>
      </c>
      <c r="L591" s="626">
        <v>0</v>
      </c>
      <c r="M591" s="625">
        <v>210</v>
      </c>
      <c r="N591" s="625">
        <v>162</v>
      </c>
      <c r="O591" s="626">
        <v>0</v>
      </c>
      <c r="P591" s="625">
        <v>162</v>
      </c>
      <c r="Q591" s="136" t="s">
        <v>335</v>
      </c>
    </row>
    <row r="592" spans="1:17">
      <c r="A592" s="113"/>
      <c r="B592" s="144"/>
      <c r="C592" s="623">
        <v>3</v>
      </c>
      <c r="D592" s="689" t="s">
        <v>172</v>
      </c>
      <c r="E592" s="625">
        <v>477</v>
      </c>
      <c r="F592" s="625">
        <v>0</v>
      </c>
      <c r="G592" s="625">
        <v>477</v>
      </c>
      <c r="H592" s="626">
        <v>105</v>
      </c>
      <c r="I592" s="626">
        <v>0</v>
      </c>
      <c r="J592" s="625">
        <v>105</v>
      </c>
      <c r="K592" s="626">
        <v>210</v>
      </c>
      <c r="L592" s="626">
        <v>0</v>
      </c>
      <c r="M592" s="625">
        <v>210</v>
      </c>
      <c r="N592" s="625">
        <v>162</v>
      </c>
      <c r="O592" s="626">
        <v>0</v>
      </c>
      <c r="P592" s="625">
        <v>162</v>
      </c>
      <c r="Q592" s="136" t="s">
        <v>334</v>
      </c>
    </row>
    <row r="593" spans="1:17">
      <c r="A593" s="113"/>
      <c r="B593" s="144"/>
      <c r="C593" s="692">
        <v>4</v>
      </c>
      <c r="D593" s="689" t="s">
        <v>112</v>
      </c>
      <c r="E593" s="625">
        <v>477</v>
      </c>
      <c r="F593" s="625">
        <v>0</v>
      </c>
      <c r="G593" s="625">
        <v>477</v>
      </c>
      <c r="H593" s="626">
        <v>105</v>
      </c>
      <c r="I593" s="626">
        <v>0</v>
      </c>
      <c r="J593" s="625">
        <v>105</v>
      </c>
      <c r="K593" s="626">
        <v>210</v>
      </c>
      <c r="L593" s="626">
        <v>0</v>
      </c>
      <c r="M593" s="625">
        <v>210</v>
      </c>
      <c r="N593" s="625">
        <v>162</v>
      </c>
      <c r="O593" s="626">
        <v>0</v>
      </c>
      <c r="P593" s="625">
        <v>162</v>
      </c>
      <c r="Q593" s="136" t="s">
        <v>331</v>
      </c>
    </row>
    <row r="594" spans="1:17">
      <c r="A594" s="113"/>
      <c r="B594" s="22"/>
      <c r="C594" s="623">
        <v>5</v>
      </c>
      <c r="D594" s="689" t="s">
        <v>326</v>
      </c>
      <c r="E594" s="625">
        <v>477</v>
      </c>
      <c r="F594" s="625">
        <v>0</v>
      </c>
      <c r="G594" s="625">
        <v>477</v>
      </c>
      <c r="H594" s="626">
        <v>105</v>
      </c>
      <c r="I594" s="626">
        <v>0</v>
      </c>
      <c r="J594" s="625">
        <v>105</v>
      </c>
      <c r="K594" s="626">
        <v>210</v>
      </c>
      <c r="L594" s="626">
        <v>0</v>
      </c>
      <c r="M594" s="625">
        <v>210</v>
      </c>
      <c r="N594" s="625">
        <v>162</v>
      </c>
      <c r="O594" s="626">
        <v>0</v>
      </c>
      <c r="P594" s="625">
        <v>162</v>
      </c>
      <c r="Q594" s="136" t="s">
        <v>332</v>
      </c>
    </row>
    <row r="595" spans="1:17">
      <c r="A595" s="113"/>
      <c r="B595" s="22"/>
      <c r="C595" s="692">
        <v>6</v>
      </c>
      <c r="D595" s="689" t="s">
        <v>40</v>
      </c>
      <c r="E595" s="625">
        <v>977</v>
      </c>
      <c r="F595" s="625">
        <v>0</v>
      </c>
      <c r="G595" s="625">
        <v>977</v>
      </c>
      <c r="H595" s="626">
        <v>105</v>
      </c>
      <c r="I595" s="626">
        <v>0</v>
      </c>
      <c r="J595" s="625">
        <v>105</v>
      </c>
      <c r="K595" s="626">
        <v>710</v>
      </c>
      <c r="L595" s="626">
        <v>0</v>
      </c>
      <c r="M595" s="625">
        <v>710</v>
      </c>
      <c r="N595" s="625">
        <v>162</v>
      </c>
      <c r="O595" s="626">
        <v>0</v>
      </c>
      <c r="P595" s="625">
        <v>162</v>
      </c>
      <c r="Q595" s="136" t="s">
        <v>336</v>
      </c>
    </row>
    <row r="596" spans="1:17">
      <c r="A596" s="113"/>
      <c r="B596" s="22"/>
      <c r="C596" s="623">
        <v>7</v>
      </c>
      <c r="D596" s="689" t="s">
        <v>227</v>
      </c>
      <c r="E596" s="625">
        <v>4677</v>
      </c>
      <c r="F596" s="625">
        <v>0</v>
      </c>
      <c r="G596" s="625">
        <v>4677</v>
      </c>
      <c r="H596" s="626">
        <v>1117</v>
      </c>
      <c r="I596" s="626">
        <v>0</v>
      </c>
      <c r="J596" s="625">
        <v>1117</v>
      </c>
      <c r="K596" s="626">
        <v>1817</v>
      </c>
      <c r="L596" s="626">
        <v>0</v>
      </c>
      <c r="M596" s="625">
        <v>1817</v>
      </c>
      <c r="N596" s="625">
        <v>1743</v>
      </c>
      <c r="O596" s="626">
        <v>0</v>
      </c>
      <c r="P596" s="625">
        <v>1743</v>
      </c>
      <c r="Q596" s="136" t="s">
        <v>335</v>
      </c>
    </row>
    <row r="597" spans="1:17">
      <c r="A597" s="113"/>
      <c r="B597" s="22"/>
      <c r="C597" s="692">
        <v>8</v>
      </c>
      <c r="D597" s="689" t="s">
        <v>276</v>
      </c>
      <c r="E597" s="625">
        <v>2298</v>
      </c>
      <c r="F597" s="625">
        <v>0</v>
      </c>
      <c r="G597" s="625">
        <v>2298</v>
      </c>
      <c r="H597" s="626">
        <v>146</v>
      </c>
      <c r="I597" s="626">
        <v>0</v>
      </c>
      <c r="J597" s="625">
        <v>146</v>
      </c>
      <c r="K597" s="626">
        <v>1693</v>
      </c>
      <c r="L597" s="626">
        <v>0</v>
      </c>
      <c r="M597" s="625">
        <v>1693</v>
      </c>
      <c r="N597" s="625">
        <v>459</v>
      </c>
      <c r="O597" s="626">
        <v>0</v>
      </c>
      <c r="P597" s="625">
        <v>459</v>
      </c>
      <c r="Q597" s="136" t="s">
        <v>335</v>
      </c>
    </row>
    <row r="598" spans="1:17">
      <c r="A598" s="113"/>
      <c r="B598" s="22"/>
      <c r="C598" s="623">
        <v>9</v>
      </c>
      <c r="D598" s="689" t="s">
        <v>225</v>
      </c>
      <c r="E598" s="625">
        <v>2318</v>
      </c>
      <c r="F598" s="625">
        <v>0</v>
      </c>
      <c r="G598" s="625">
        <v>2318</v>
      </c>
      <c r="H598" s="625">
        <v>392</v>
      </c>
      <c r="I598" s="625">
        <v>0</v>
      </c>
      <c r="J598" s="625">
        <v>392</v>
      </c>
      <c r="K598" s="625">
        <v>1360.6</v>
      </c>
      <c r="L598" s="625">
        <v>0</v>
      </c>
      <c r="M598" s="625">
        <v>1360.6</v>
      </c>
      <c r="N598" s="625">
        <v>565.4</v>
      </c>
      <c r="O598" s="625">
        <v>0</v>
      </c>
      <c r="P598" s="625">
        <v>565.4</v>
      </c>
      <c r="Q598" s="136" t="s">
        <v>334</v>
      </c>
    </row>
    <row r="599" spans="1:17">
      <c r="A599" s="113"/>
      <c r="B599" s="22"/>
      <c r="C599" s="692">
        <v>10</v>
      </c>
      <c r="D599" s="689" t="s">
        <v>325</v>
      </c>
      <c r="E599" s="625">
        <v>2544</v>
      </c>
      <c r="F599" s="625">
        <v>0</v>
      </c>
      <c r="G599" s="625">
        <v>2544</v>
      </c>
      <c r="H599" s="625">
        <v>220</v>
      </c>
      <c r="I599" s="625">
        <v>0</v>
      </c>
      <c r="J599" s="625">
        <v>220</v>
      </c>
      <c r="K599" s="625">
        <v>1575</v>
      </c>
      <c r="L599" s="625">
        <v>0</v>
      </c>
      <c r="M599" s="625">
        <v>1575</v>
      </c>
      <c r="N599" s="625">
        <v>749</v>
      </c>
      <c r="O599" s="625">
        <v>0</v>
      </c>
      <c r="P599" s="625">
        <v>749</v>
      </c>
      <c r="Q599" s="136" t="s">
        <v>334</v>
      </c>
    </row>
    <row r="600" spans="1:17">
      <c r="A600" s="113"/>
      <c r="B600" s="22"/>
      <c r="C600" s="623">
        <v>11</v>
      </c>
      <c r="D600" s="689" t="s">
        <v>302</v>
      </c>
      <c r="E600" s="625">
        <v>2399</v>
      </c>
      <c r="F600" s="625">
        <v>0</v>
      </c>
      <c r="G600" s="625">
        <v>2399</v>
      </c>
      <c r="H600" s="625">
        <v>440</v>
      </c>
      <c r="I600" s="625">
        <v>0</v>
      </c>
      <c r="J600" s="625">
        <v>440</v>
      </c>
      <c r="K600" s="625">
        <v>1254</v>
      </c>
      <c r="L600" s="625">
        <v>0</v>
      </c>
      <c r="M600" s="625">
        <v>1254</v>
      </c>
      <c r="N600" s="625">
        <v>705</v>
      </c>
      <c r="O600" s="625">
        <v>0</v>
      </c>
      <c r="P600" s="625">
        <v>705</v>
      </c>
      <c r="Q600" s="136" t="s">
        <v>331</v>
      </c>
    </row>
    <row r="601" spans="1:17">
      <c r="A601" s="113"/>
      <c r="B601" s="22"/>
      <c r="C601" s="692">
        <v>12</v>
      </c>
      <c r="D601" s="689" t="s">
        <v>233</v>
      </c>
      <c r="E601" s="625">
        <v>4122</v>
      </c>
      <c r="F601" s="625">
        <v>0</v>
      </c>
      <c r="G601" s="625">
        <v>4122</v>
      </c>
      <c r="H601" s="625">
        <v>730</v>
      </c>
      <c r="I601" s="625">
        <v>0</v>
      </c>
      <c r="J601" s="625">
        <v>730</v>
      </c>
      <c r="K601" s="625">
        <v>1810</v>
      </c>
      <c r="L601" s="625">
        <v>0</v>
      </c>
      <c r="M601" s="625">
        <v>1810</v>
      </c>
      <c r="N601" s="625">
        <v>1582</v>
      </c>
      <c r="O601" s="625">
        <v>0</v>
      </c>
      <c r="P601" s="625">
        <v>1582</v>
      </c>
      <c r="Q601" s="136" t="s">
        <v>331</v>
      </c>
    </row>
    <row r="602" spans="1:17">
      <c r="A602" s="113"/>
      <c r="B602" s="22"/>
      <c r="C602" s="623">
        <v>13</v>
      </c>
      <c r="D602" s="689" t="s">
        <v>284</v>
      </c>
      <c r="E602" s="625">
        <v>2602</v>
      </c>
      <c r="F602" s="625">
        <v>0</v>
      </c>
      <c r="G602" s="625">
        <v>2602</v>
      </c>
      <c r="H602" s="625">
        <v>340</v>
      </c>
      <c r="I602" s="625">
        <v>0</v>
      </c>
      <c r="J602" s="625">
        <v>340</v>
      </c>
      <c r="K602" s="625">
        <v>1468</v>
      </c>
      <c r="L602" s="625">
        <v>0</v>
      </c>
      <c r="M602" s="625">
        <v>1468</v>
      </c>
      <c r="N602" s="625">
        <v>794</v>
      </c>
      <c r="O602" s="625">
        <v>0</v>
      </c>
      <c r="P602" s="625">
        <v>794</v>
      </c>
      <c r="Q602" s="136" t="s">
        <v>331</v>
      </c>
    </row>
    <row r="603" spans="1:17">
      <c r="A603" s="113"/>
      <c r="B603" s="22"/>
      <c r="C603" s="692">
        <v>14</v>
      </c>
      <c r="D603" s="689" t="s">
        <v>137</v>
      </c>
      <c r="E603" s="625">
        <v>4160</v>
      </c>
      <c r="F603" s="625">
        <v>0</v>
      </c>
      <c r="G603" s="625">
        <v>4160</v>
      </c>
      <c r="H603" s="625">
        <v>1090</v>
      </c>
      <c r="I603" s="625">
        <v>0</v>
      </c>
      <c r="J603" s="625">
        <v>1090</v>
      </c>
      <c r="K603" s="625">
        <v>1814</v>
      </c>
      <c r="L603" s="625">
        <v>0</v>
      </c>
      <c r="M603" s="625">
        <v>1814</v>
      </c>
      <c r="N603" s="625">
        <v>1256</v>
      </c>
      <c r="O603" s="625">
        <v>0</v>
      </c>
      <c r="P603" s="625">
        <v>1256</v>
      </c>
      <c r="Q603" s="136" t="s">
        <v>332</v>
      </c>
    </row>
    <row r="604" spans="1:17">
      <c r="A604" s="113"/>
      <c r="B604" s="22"/>
      <c r="C604" s="623">
        <v>15</v>
      </c>
      <c r="D604" s="689" t="s">
        <v>230</v>
      </c>
      <c r="E604" s="625">
        <v>2232</v>
      </c>
      <c r="F604" s="625">
        <v>0</v>
      </c>
      <c r="G604" s="625">
        <v>2232</v>
      </c>
      <c r="H604" s="625">
        <v>319</v>
      </c>
      <c r="I604" s="625">
        <v>0</v>
      </c>
      <c r="J604" s="625">
        <v>319</v>
      </c>
      <c r="K604" s="625">
        <v>1388</v>
      </c>
      <c r="L604" s="625">
        <v>0</v>
      </c>
      <c r="M604" s="625">
        <v>1388</v>
      </c>
      <c r="N604" s="625">
        <v>525</v>
      </c>
      <c r="O604" s="625">
        <v>0</v>
      </c>
      <c r="P604" s="625">
        <v>525</v>
      </c>
      <c r="Q604" s="136" t="s">
        <v>332</v>
      </c>
    </row>
    <row r="605" spans="1:17">
      <c r="A605" s="113"/>
      <c r="B605" s="22"/>
      <c r="C605" s="692">
        <v>16</v>
      </c>
      <c r="D605" s="689" t="s">
        <v>228</v>
      </c>
      <c r="E605" s="625">
        <v>2113</v>
      </c>
      <c r="F605" s="625">
        <v>0</v>
      </c>
      <c r="G605" s="625">
        <v>2113</v>
      </c>
      <c r="H605" s="625">
        <v>330</v>
      </c>
      <c r="I605" s="625">
        <v>0</v>
      </c>
      <c r="J605" s="625">
        <v>330</v>
      </c>
      <c r="K605" s="625">
        <v>1208</v>
      </c>
      <c r="L605" s="625">
        <v>0</v>
      </c>
      <c r="M605" s="625">
        <v>1208</v>
      </c>
      <c r="N605" s="625">
        <v>575</v>
      </c>
      <c r="O605" s="625">
        <v>0</v>
      </c>
      <c r="P605" s="625">
        <v>575</v>
      </c>
      <c r="Q605" s="136" t="s">
        <v>332</v>
      </c>
    </row>
    <row r="606" spans="1:17">
      <c r="A606" s="113"/>
      <c r="B606" s="22"/>
      <c r="C606" s="623">
        <v>17</v>
      </c>
      <c r="D606" s="689" t="s">
        <v>229</v>
      </c>
      <c r="E606" s="625">
        <v>2604</v>
      </c>
      <c r="F606" s="625">
        <v>0</v>
      </c>
      <c r="G606" s="625">
        <v>2604</v>
      </c>
      <c r="H606" s="625">
        <v>556</v>
      </c>
      <c r="I606" s="625">
        <v>0</v>
      </c>
      <c r="J606" s="625">
        <v>556</v>
      </c>
      <c r="K606" s="625">
        <v>1191</v>
      </c>
      <c r="L606" s="625">
        <v>0</v>
      </c>
      <c r="M606" s="625">
        <v>1191</v>
      </c>
      <c r="N606" s="625">
        <v>857</v>
      </c>
      <c r="O606" s="625">
        <v>0</v>
      </c>
      <c r="P606" s="625">
        <v>857</v>
      </c>
      <c r="Q606" s="136" t="s">
        <v>336</v>
      </c>
    </row>
    <row r="607" spans="1:17">
      <c r="A607" s="113"/>
      <c r="B607" s="22"/>
      <c r="C607" s="692">
        <v>18</v>
      </c>
      <c r="D607" s="689" t="s">
        <v>138</v>
      </c>
      <c r="E607" s="625">
        <v>5377</v>
      </c>
      <c r="F607" s="625">
        <v>0</v>
      </c>
      <c r="G607" s="625">
        <v>5377</v>
      </c>
      <c r="H607" s="625">
        <v>1217</v>
      </c>
      <c r="I607" s="625">
        <v>0</v>
      </c>
      <c r="J607" s="625">
        <v>1217</v>
      </c>
      <c r="K607" s="625">
        <v>2347</v>
      </c>
      <c r="L607" s="625">
        <v>0</v>
      </c>
      <c r="M607" s="625">
        <v>2347</v>
      </c>
      <c r="N607" s="625">
        <v>1813</v>
      </c>
      <c r="O607" s="625">
        <v>0</v>
      </c>
      <c r="P607" s="625">
        <v>1813</v>
      </c>
      <c r="Q607" s="136" t="s">
        <v>336</v>
      </c>
    </row>
    <row r="608" spans="1:17">
      <c r="A608" s="113"/>
      <c r="B608" s="22"/>
      <c r="C608" s="623">
        <v>19</v>
      </c>
      <c r="D608" s="689" t="s">
        <v>113</v>
      </c>
      <c r="E608" s="625">
        <v>1178</v>
      </c>
      <c r="F608" s="625">
        <v>0</v>
      </c>
      <c r="G608" s="625">
        <v>1178</v>
      </c>
      <c r="H608" s="625">
        <v>180</v>
      </c>
      <c r="I608" s="625">
        <v>0</v>
      </c>
      <c r="J608" s="625">
        <v>180</v>
      </c>
      <c r="K608" s="625">
        <v>393</v>
      </c>
      <c r="L608" s="625">
        <v>0</v>
      </c>
      <c r="M608" s="625">
        <v>393</v>
      </c>
      <c r="N608" s="625">
        <v>605</v>
      </c>
      <c r="O608" s="625">
        <v>0</v>
      </c>
      <c r="P608" s="625">
        <v>605</v>
      </c>
      <c r="Q608" s="136" t="s">
        <v>331</v>
      </c>
    </row>
    <row r="609" spans="1:17">
      <c r="A609" s="113"/>
      <c r="B609" s="22"/>
      <c r="C609" s="692">
        <v>20</v>
      </c>
      <c r="D609" s="689" t="s">
        <v>114</v>
      </c>
      <c r="E609" s="625">
        <v>1056</v>
      </c>
      <c r="F609" s="625">
        <v>0</v>
      </c>
      <c r="G609" s="625">
        <v>1056</v>
      </c>
      <c r="H609" s="625">
        <v>160</v>
      </c>
      <c r="I609" s="625">
        <v>0</v>
      </c>
      <c r="J609" s="625">
        <v>160</v>
      </c>
      <c r="K609" s="625">
        <v>587</v>
      </c>
      <c r="L609" s="625">
        <v>0</v>
      </c>
      <c r="M609" s="625">
        <v>587</v>
      </c>
      <c r="N609" s="625">
        <v>309</v>
      </c>
      <c r="O609" s="625">
        <v>0</v>
      </c>
      <c r="P609" s="625">
        <v>309</v>
      </c>
      <c r="Q609" s="136" t="s">
        <v>331</v>
      </c>
    </row>
    <row r="610" spans="1:17">
      <c r="A610" s="113"/>
      <c r="B610" s="22"/>
      <c r="C610" s="623">
        <v>21</v>
      </c>
      <c r="D610" s="689" t="s">
        <v>116</v>
      </c>
      <c r="E610" s="625">
        <v>1135</v>
      </c>
      <c r="F610" s="625">
        <v>0</v>
      </c>
      <c r="G610" s="625">
        <v>1135</v>
      </c>
      <c r="H610" s="625">
        <v>239</v>
      </c>
      <c r="I610" s="625">
        <v>0</v>
      </c>
      <c r="J610" s="625">
        <v>239</v>
      </c>
      <c r="K610" s="625">
        <v>547</v>
      </c>
      <c r="L610" s="625">
        <v>0</v>
      </c>
      <c r="M610" s="625">
        <v>547</v>
      </c>
      <c r="N610" s="625">
        <v>349</v>
      </c>
      <c r="O610" s="625">
        <v>0</v>
      </c>
      <c r="P610" s="625">
        <v>349</v>
      </c>
      <c r="Q610" s="136" t="s">
        <v>332</v>
      </c>
    </row>
    <row r="611" spans="1:17">
      <c r="A611" s="113"/>
      <c r="B611" s="22"/>
      <c r="C611" s="692">
        <v>22</v>
      </c>
      <c r="D611" s="689" t="s">
        <v>119</v>
      </c>
      <c r="E611" s="625">
        <v>1237</v>
      </c>
      <c r="F611" s="625">
        <v>0</v>
      </c>
      <c r="G611" s="625">
        <v>1237</v>
      </c>
      <c r="H611" s="625">
        <v>188</v>
      </c>
      <c r="I611" s="625">
        <v>0</v>
      </c>
      <c r="J611" s="625">
        <v>188</v>
      </c>
      <c r="K611" s="625">
        <v>594</v>
      </c>
      <c r="L611" s="625">
        <v>0</v>
      </c>
      <c r="M611" s="625">
        <v>594</v>
      </c>
      <c r="N611" s="625">
        <v>455</v>
      </c>
      <c r="O611" s="625">
        <v>0</v>
      </c>
      <c r="P611" s="625">
        <v>455</v>
      </c>
      <c r="Q611" s="136" t="s">
        <v>332</v>
      </c>
    </row>
    <row r="612" spans="1:17">
      <c r="A612" s="113"/>
      <c r="B612" s="22"/>
      <c r="C612" s="623">
        <v>23</v>
      </c>
      <c r="D612" s="689" t="s">
        <v>115</v>
      </c>
      <c r="E612" s="625">
        <v>1030</v>
      </c>
      <c r="F612" s="625">
        <v>0</v>
      </c>
      <c r="G612" s="625">
        <v>1030</v>
      </c>
      <c r="H612" s="625">
        <v>154</v>
      </c>
      <c r="I612" s="625">
        <v>0</v>
      </c>
      <c r="J612" s="625">
        <v>154</v>
      </c>
      <c r="K612" s="625">
        <v>537</v>
      </c>
      <c r="L612" s="625">
        <v>0</v>
      </c>
      <c r="M612" s="625">
        <v>537</v>
      </c>
      <c r="N612" s="625">
        <v>339</v>
      </c>
      <c r="O612" s="625">
        <v>0</v>
      </c>
      <c r="P612" s="625">
        <v>339</v>
      </c>
      <c r="Q612" s="136" t="s">
        <v>332</v>
      </c>
    </row>
    <row r="613" spans="1:17">
      <c r="A613" s="113"/>
      <c r="B613" s="22"/>
      <c r="C613" s="692">
        <v>24</v>
      </c>
      <c r="D613" s="689" t="s">
        <v>118</v>
      </c>
      <c r="E613" s="625">
        <v>1136</v>
      </c>
      <c r="F613" s="625">
        <v>0</v>
      </c>
      <c r="G613" s="625">
        <v>1136</v>
      </c>
      <c r="H613" s="625">
        <v>164</v>
      </c>
      <c r="I613" s="625">
        <v>0</v>
      </c>
      <c r="J613" s="625">
        <v>164</v>
      </c>
      <c r="K613" s="625">
        <v>693</v>
      </c>
      <c r="L613" s="625">
        <v>0</v>
      </c>
      <c r="M613" s="625">
        <v>693</v>
      </c>
      <c r="N613" s="625">
        <v>279</v>
      </c>
      <c r="O613" s="625">
        <v>0</v>
      </c>
      <c r="P613" s="625">
        <v>279</v>
      </c>
      <c r="Q613" s="136" t="s">
        <v>332</v>
      </c>
    </row>
    <row r="614" spans="1:17">
      <c r="A614" s="113"/>
      <c r="B614" s="22"/>
      <c r="C614" s="623">
        <v>25</v>
      </c>
      <c r="D614" s="689" t="s">
        <v>303</v>
      </c>
      <c r="E614" s="625">
        <v>1107</v>
      </c>
      <c r="F614" s="625">
        <v>0</v>
      </c>
      <c r="G614" s="625">
        <v>1107</v>
      </c>
      <c r="H614" s="625">
        <v>170</v>
      </c>
      <c r="I614" s="625">
        <v>0</v>
      </c>
      <c r="J614" s="625">
        <v>170</v>
      </c>
      <c r="K614" s="625">
        <v>578</v>
      </c>
      <c r="L614" s="625">
        <v>0</v>
      </c>
      <c r="M614" s="625">
        <v>578</v>
      </c>
      <c r="N614" s="625">
        <v>359</v>
      </c>
      <c r="O614" s="625">
        <v>0</v>
      </c>
      <c r="P614" s="625">
        <v>359</v>
      </c>
      <c r="Q614" s="136" t="s">
        <v>332</v>
      </c>
    </row>
    <row r="615" spans="1:17">
      <c r="A615" s="113"/>
      <c r="B615" s="22"/>
      <c r="C615" s="692">
        <v>26</v>
      </c>
      <c r="D615" s="689" t="s">
        <v>132</v>
      </c>
      <c r="E615" s="625">
        <v>1118</v>
      </c>
      <c r="F615" s="625">
        <v>0</v>
      </c>
      <c r="G615" s="625">
        <v>1118</v>
      </c>
      <c r="H615" s="625">
        <v>176</v>
      </c>
      <c r="I615" s="625">
        <v>0</v>
      </c>
      <c r="J615" s="625">
        <v>176</v>
      </c>
      <c r="K615" s="625">
        <v>555</v>
      </c>
      <c r="L615" s="625">
        <v>0</v>
      </c>
      <c r="M615" s="625">
        <v>555</v>
      </c>
      <c r="N615" s="625">
        <v>387</v>
      </c>
      <c r="O615" s="625">
        <v>0</v>
      </c>
      <c r="P615" s="625">
        <v>387</v>
      </c>
      <c r="Q615" s="136" t="s">
        <v>336</v>
      </c>
    </row>
    <row r="616" spans="1:17">
      <c r="A616" s="113"/>
      <c r="B616" s="22"/>
      <c r="C616" s="623">
        <v>27</v>
      </c>
      <c r="D616" s="689" t="s">
        <v>101</v>
      </c>
      <c r="E616" s="625">
        <v>1609</v>
      </c>
      <c r="F616" s="625">
        <v>0</v>
      </c>
      <c r="G616" s="625">
        <v>1609</v>
      </c>
      <c r="H616" s="625">
        <v>310</v>
      </c>
      <c r="I616" s="625">
        <v>0</v>
      </c>
      <c r="J616" s="625">
        <v>310</v>
      </c>
      <c r="K616" s="625">
        <v>809</v>
      </c>
      <c r="L616" s="625">
        <v>0</v>
      </c>
      <c r="M616" s="625">
        <v>809</v>
      </c>
      <c r="N616" s="625">
        <v>490</v>
      </c>
      <c r="O616" s="625">
        <v>0</v>
      </c>
      <c r="P616" s="625">
        <v>490</v>
      </c>
      <c r="Q616" s="136" t="s">
        <v>336</v>
      </c>
    </row>
    <row r="617" spans="1:17">
      <c r="A617" s="113"/>
      <c r="B617" s="22"/>
      <c r="C617" s="692">
        <v>28</v>
      </c>
      <c r="D617" s="689" t="s">
        <v>282</v>
      </c>
      <c r="E617" s="625">
        <v>1279</v>
      </c>
      <c r="F617" s="625">
        <v>0</v>
      </c>
      <c r="G617" s="625">
        <v>1279</v>
      </c>
      <c r="H617" s="625">
        <v>192</v>
      </c>
      <c r="I617" s="625">
        <v>0</v>
      </c>
      <c r="J617" s="625">
        <v>192</v>
      </c>
      <c r="K617" s="625">
        <v>686</v>
      </c>
      <c r="L617" s="625">
        <v>0</v>
      </c>
      <c r="M617" s="625">
        <v>686</v>
      </c>
      <c r="N617" s="625">
        <v>401</v>
      </c>
      <c r="O617" s="625">
        <v>0</v>
      </c>
      <c r="P617" s="625">
        <v>401</v>
      </c>
      <c r="Q617" s="136" t="s">
        <v>336</v>
      </c>
    </row>
    <row r="618" spans="1:17">
      <c r="A618" s="113"/>
      <c r="B618" s="22"/>
      <c r="C618" s="623">
        <v>29</v>
      </c>
      <c r="D618" s="689" t="s">
        <v>136</v>
      </c>
      <c r="E618" s="625">
        <v>1460</v>
      </c>
      <c r="F618" s="625">
        <v>0</v>
      </c>
      <c r="G618" s="625">
        <v>1460</v>
      </c>
      <c r="H618" s="625">
        <v>520</v>
      </c>
      <c r="I618" s="625">
        <v>0</v>
      </c>
      <c r="J618" s="625">
        <v>520</v>
      </c>
      <c r="K618" s="625">
        <v>435</v>
      </c>
      <c r="L618" s="625">
        <v>0</v>
      </c>
      <c r="M618" s="625">
        <v>435</v>
      </c>
      <c r="N618" s="625">
        <v>505</v>
      </c>
      <c r="O618" s="625">
        <v>0</v>
      </c>
      <c r="P618" s="625">
        <v>505</v>
      </c>
      <c r="Q618" s="136" t="s">
        <v>336</v>
      </c>
    </row>
    <row r="619" spans="1:17">
      <c r="A619" s="113"/>
      <c r="B619" s="22"/>
      <c r="C619" s="692">
        <v>30</v>
      </c>
      <c r="D619" s="689" t="s">
        <v>139</v>
      </c>
      <c r="E619" s="625">
        <v>1257</v>
      </c>
      <c r="F619" s="625">
        <v>0</v>
      </c>
      <c r="G619" s="625">
        <v>1257</v>
      </c>
      <c r="H619" s="625">
        <v>229</v>
      </c>
      <c r="I619" s="625">
        <v>0</v>
      </c>
      <c r="J619" s="625">
        <v>229</v>
      </c>
      <c r="K619" s="625">
        <v>550</v>
      </c>
      <c r="L619" s="625">
        <v>0</v>
      </c>
      <c r="M619" s="625">
        <v>550</v>
      </c>
      <c r="N619" s="625">
        <v>478</v>
      </c>
      <c r="O619" s="625">
        <v>0</v>
      </c>
      <c r="P619" s="625">
        <v>478</v>
      </c>
      <c r="Q619" s="136" t="s">
        <v>336</v>
      </c>
    </row>
    <row r="620" spans="1:17">
      <c r="A620" s="113"/>
      <c r="B620" s="22"/>
      <c r="C620" s="623">
        <v>31</v>
      </c>
      <c r="D620" s="689" t="s">
        <v>134</v>
      </c>
      <c r="E620" s="625">
        <v>890</v>
      </c>
      <c r="F620" s="625">
        <v>0</v>
      </c>
      <c r="G620" s="625">
        <v>890</v>
      </c>
      <c r="H620" s="625">
        <v>213</v>
      </c>
      <c r="I620" s="625">
        <v>0</v>
      </c>
      <c r="J620" s="625">
        <v>213</v>
      </c>
      <c r="K620" s="625">
        <v>405</v>
      </c>
      <c r="L620" s="625">
        <v>0</v>
      </c>
      <c r="M620" s="625">
        <v>405</v>
      </c>
      <c r="N620" s="625">
        <v>272</v>
      </c>
      <c r="O620" s="625">
        <v>0</v>
      </c>
      <c r="P620" s="625">
        <v>272</v>
      </c>
      <c r="Q620" s="136" t="s">
        <v>336</v>
      </c>
    </row>
    <row r="621" spans="1:17">
      <c r="A621" s="113"/>
      <c r="B621" s="22"/>
      <c r="C621" s="692">
        <v>32</v>
      </c>
      <c r="D621" s="689" t="s">
        <v>120</v>
      </c>
      <c r="E621" s="625">
        <v>1122</v>
      </c>
      <c r="F621" s="625">
        <v>0</v>
      </c>
      <c r="G621" s="625">
        <v>1122</v>
      </c>
      <c r="H621" s="625">
        <v>305</v>
      </c>
      <c r="I621" s="625">
        <v>0</v>
      </c>
      <c r="J621" s="625">
        <v>305</v>
      </c>
      <c r="K621" s="625">
        <v>529</v>
      </c>
      <c r="L621" s="625">
        <v>0</v>
      </c>
      <c r="M621" s="625">
        <v>529</v>
      </c>
      <c r="N621" s="625">
        <v>288</v>
      </c>
      <c r="O621" s="625">
        <v>0</v>
      </c>
      <c r="P621" s="625">
        <v>288</v>
      </c>
      <c r="Q621" s="136" t="s">
        <v>336</v>
      </c>
    </row>
    <row r="622" spans="1:17">
      <c r="A622" s="113"/>
      <c r="B622" s="22"/>
      <c r="C622" s="623">
        <v>33</v>
      </c>
      <c r="D622" s="689" t="s">
        <v>95</v>
      </c>
      <c r="E622" s="625">
        <v>2358</v>
      </c>
      <c r="F622" s="625">
        <v>0</v>
      </c>
      <c r="G622" s="625">
        <v>2358</v>
      </c>
      <c r="H622" s="625">
        <v>207</v>
      </c>
      <c r="I622" s="625">
        <v>0</v>
      </c>
      <c r="J622" s="625">
        <v>207</v>
      </c>
      <c r="K622" s="625">
        <v>1197</v>
      </c>
      <c r="L622" s="625">
        <v>0</v>
      </c>
      <c r="M622" s="625">
        <v>1197</v>
      </c>
      <c r="N622" s="625">
        <v>954</v>
      </c>
      <c r="O622" s="625">
        <v>0</v>
      </c>
      <c r="P622" s="625">
        <v>954</v>
      </c>
      <c r="Q622" s="136" t="s">
        <v>332</v>
      </c>
    </row>
    <row r="623" spans="1:17">
      <c r="A623" s="113"/>
      <c r="B623" s="22"/>
      <c r="C623" s="692">
        <v>34</v>
      </c>
      <c r="D623" s="689" t="s">
        <v>129</v>
      </c>
      <c r="E623" s="625">
        <v>1359</v>
      </c>
      <c r="F623" s="625">
        <v>0</v>
      </c>
      <c r="G623" s="625">
        <v>1359</v>
      </c>
      <c r="H623" s="625">
        <v>234</v>
      </c>
      <c r="I623" s="625">
        <v>0</v>
      </c>
      <c r="J623" s="625">
        <v>234</v>
      </c>
      <c r="K623" s="625">
        <v>652</v>
      </c>
      <c r="L623" s="625">
        <v>0</v>
      </c>
      <c r="M623" s="625">
        <v>652</v>
      </c>
      <c r="N623" s="625">
        <v>473</v>
      </c>
      <c r="O623" s="625">
        <v>0</v>
      </c>
      <c r="P623" s="625">
        <v>473</v>
      </c>
      <c r="Q623" s="136" t="s">
        <v>332</v>
      </c>
    </row>
    <row r="624" spans="1:17">
      <c r="A624" s="113"/>
      <c r="B624" s="22"/>
      <c r="C624" s="623">
        <v>35</v>
      </c>
      <c r="D624" s="689" t="s">
        <v>98</v>
      </c>
      <c r="E624" s="625">
        <v>1148</v>
      </c>
      <c r="F624" s="625">
        <v>0</v>
      </c>
      <c r="G624" s="625">
        <v>1148</v>
      </c>
      <c r="H624" s="625">
        <v>214</v>
      </c>
      <c r="I624" s="625">
        <v>0</v>
      </c>
      <c r="J624" s="625">
        <v>214</v>
      </c>
      <c r="K624" s="625">
        <v>491</v>
      </c>
      <c r="L624" s="625">
        <v>0</v>
      </c>
      <c r="M624" s="625">
        <v>491</v>
      </c>
      <c r="N624" s="625">
        <v>443</v>
      </c>
      <c r="O624" s="625">
        <v>0</v>
      </c>
      <c r="P624" s="625">
        <v>443</v>
      </c>
      <c r="Q624" s="136" t="s">
        <v>332</v>
      </c>
    </row>
    <row r="625" spans="1:17">
      <c r="A625" s="113"/>
      <c r="B625" s="22"/>
      <c r="C625" s="692">
        <v>36</v>
      </c>
      <c r="D625" s="689" t="s">
        <v>130</v>
      </c>
      <c r="E625" s="625">
        <v>1774</v>
      </c>
      <c r="F625" s="625">
        <v>0</v>
      </c>
      <c r="G625" s="625">
        <v>1774</v>
      </c>
      <c r="H625" s="625">
        <v>400</v>
      </c>
      <c r="I625" s="625">
        <v>0</v>
      </c>
      <c r="J625" s="625">
        <v>400</v>
      </c>
      <c r="K625" s="625">
        <v>844</v>
      </c>
      <c r="L625" s="625">
        <v>0</v>
      </c>
      <c r="M625" s="625">
        <v>844</v>
      </c>
      <c r="N625" s="625">
        <v>530</v>
      </c>
      <c r="O625" s="625">
        <v>0</v>
      </c>
      <c r="P625" s="625">
        <v>530</v>
      </c>
      <c r="Q625" s="136" t="s">
        <v>332</v>
      </c>
    </row>
    <row r="626" spans="1:17">
      <c r="A626" s="113"/>
      <c r="B626" s="22"/>
      <c r="C626" s="623">
        <v>37</v>
      </c>
      <c r="D626" s="689" t="s">
        <v>222</v>
      </c>
      <c r="E626" s="625">
        <v>1446</v>
      </c>
      <c r="F626" s="625">
        <v>0</v>
      </c>
      <c r="G626" s="625">
        <v>1446</v>
      </c>
      <c r="H626" s="625">
        <v>273</v>
      </c>
      <c r="I626" s="625">
        <v>0</v>
      </c>
      <c r="J626" s="625">
        <v>273</v>
      </c>
      <c r="K626" s="625">
        <v>747</v>
      </c>
      <c r="L626" s="625">
        <v>0</v>
      </c>
      <c r="M626" s="625">
        <v>747</v>
      </c>
      <c r="N626" s="625">
        <v>426</v>
      </c>
      <c r="O626" s="625">
        <v>0</v>
      </c>
      <c r="P626" s="625">
        <v>426</v>
      </c>
      <c r="Q626" s="136" t="s">
        <v>332</v>
      </c>
    </row>
    <row r="627" spans="1:17">
      <c r="A627" s="113"/>
      <c r="B627" s="22"/>
      <c r="C627" s="692">
        <v>38</v>
      </c>
      <c r="D627" s="689" t="s">
        <v>131</v>
      </c>
      <c r="E627" s="625">
        <v>1178</v>
      </c>
      <c r="F627" s="625">
        <v>0</v>
      </c>
      <c r="G627" s="625">
        <v>1178</v>
      </c>
      <c r="H627" s="625">
        <v>170</v>
      </c>
      <c r="I627" s="625">
        <v>0</v>
      </c>
      <c r="J627" s="625">
        <v>170</v>
      </c>
      <c r="K627" s="625">
        <v>733</v>
      </c>
      <c r="L627" s="625">
        <v>0</v>
      </c>
      <c r="M627" s="625">
        <v>733</v>
      </c>
      <c r="N627" s="625">
        <v>275</v>
      </c>
      <c r="O627" s="625">
        <v>0</v>
      </c>
      <c r="P627" s="625">
        <v>275</v>
      </c>
      <c r="Q627" s="136" t="s">
        <v>332</v>
      </c>
    </row>
    <row r="628" spans="1:17">
      <c r="A628" s="113"/>
      <c r="B628" s="22"/>
      <c r="C628" s="623">
        <v>39</v>
      </c>
      <c r="D628" s="689" t="s">
        <v>135</v>
      </c>
      <c r="E628" s="625">
        <v>1244</v>
      </c>
      <c r="F628" s="625">
        <v>0</v>
      </c>
      <c r="G628" s="625">
        <v>1244</v>
      </c>
      <c r="H628" s="625">
        <v>179</v>
      </c>
      <c r="I628" s="625">
        <v>0</v>
      </c>
      <c r="J628" s="625">
        <v>179</v>
      </c>
      <c r="K628" s="625">
        <v>635</v>
      </c>
      <c r="L628" s="625">
        <v>0</v>
      </c>
      <c r="M628" s="625">
        <v>635</v>
      </c>
      <c r="N628" s="625">
        <v>430</v>
      </c>
      <c r="O628" s="625">
        <v>0</v>
      </c>
      <c r="P628" s="625">
        <v>430</v>
      </c>
      <c r="Q628" s="136" t="s">
        <v>332</v>
      </c>
    </row>
    <row r="629" spans="1:17">
      <c r="A629" s="113"/>
      <c r="B629" s="22"/>
      <c r="C629" s="692">
        <v>40</v>
      </c>
      <c r="D629" s="689" t="s">
        <v>100</v>
      </c>
      <c r="E629" s="625">
        <v>1454</v>
      </c>
      <c r="F629" s="625">
        <v>0</v>
      </c>
      <c r="G629" s="625">
        <v>1454</v>
      </c>
      <c r="H629" s="625">
        <v>187</v>
      </c>
      <c r="I629" s="625">
        <v>0</v>
      </c>
      <c r="J629" s="625">
        <v>187</v>
      </c>
      <c r="K629" s="625">
        <v>649.6</v>
      </c>
      <c r="L629" s="625">
        <v>0</v>
      </c>
      <c r="M629" s="625">
        <v>649.6</v>
      </c>
      <c r="N629" s="625">
        <v>617.4</v>
      </c>
      <c r="O629" s="625">
        <v>0</v>
      </c>
      <c r="P629" s="625">
        <v>617.4</v>
      </c>
      <c r="Q629" s="136" t="s">
        <v>331</v>
      </c>
    </row>
    <row r="630" spans="1:17">
      <c r="A630" s="113"/>
      <c r="B630" s="22"/>
      <c r="C630" s="623">
        <v>41</v>
      </c>
      <c r="D630" s="689" t="s">
        <v>111</v>
      </c>
      <c r="E630" s="625">
        <v>1319</v>
      </c>
      <c r="F630" s="625">
        <v>0</v>
      </c>
      <c r="G630" s="625">
        <v>1319</v>
      </c>
      <c r="H630" s="625">
        <v>204</v>
      </c>
      <c r="I630" s="625">
        <v>0</v>
      </c>
      <c r="J630" s="625">
        <v>204</v>
      </c>
      <c r="K630" s="625">
        <v>697</v>
      </c>
      <c r="L630" s="625">
        <v>0</v>
      </c>
      <c r="M630" s="625">
        <v>697</v>
      </c>
      <c r="N630" s="625">
        <v>418</v>
      </c>
      <c r="O630" s="625">
        <v>0</v>
      </c>
      <c r="P630" s="625">
        <v>418</v>
      </c>
      <c r="Q630" s="136" t="s">
        <v>331</v>
      </c>
    </row>
    <row r="631" spans="1:17">
      <c r="A631" s="113"/>
      <c r="B631" s="22"/>
      <c r="C631" s="692">
        <v>42</v>
      </c>
      <c r="D631" s="689" t="s">
        <v>106</v>
      </c>
      <c r="E631" s="625">
        <v>1174</v>
      </c>
      <c r="F631" s="625">
        <v>0</v>
      </c>
      <c r="G631" s="625">
        <v>1174</v>
      </c>
      <c r="H631" s="625">
        <v>235</v>
      </c>
      <c r="I631" s="625">
        <v>0</v>
      </c>
      <c r="J631" s="625">
        <v>235</v>
      </c>
      <c r="K631" s="625">
        <v>577</v>
      </c>
      <c r="L631" s="625">
        <v>0</v>
      </c>
      <c r="M631" s="625">
        <v>577</v>
      </c>
      <c r="N631" s="625">
        <v>362</v>
      </c>
      <c r="O631" s="625">
        <v>0</v>
      </c>
      <c r="P631" s="625">
        <v>362</v>
      </c>
      <c r="Q631" s="136" t="s">
        <v>331</v>
      </c>
    </row>
    <row r="632" spans="1:17">
      <c r="A632" s="113"/>
      <c r="B632" s="22"/>
      <c r="C632" s="623">
        <v>43</v>
      </c>
      <c r="D632" s="689" t="s">
        <v>340</v>
      </c>
      <c r="E632" s="625">
        <v>1360</v>
      </c>
      <c r="F632" s="625">
        <v>0</v>
      </c>
      <c r="G632" s="625">
        <v>1360</v>
      </c>
      <c r="H632" s="625">
        <v>252</v>
      </c>
      <c r="I632" s="625">
        <v>0</v>
      </c>
      <c r="J632" s="625">
        <v>252</v>
      </c>
      <c r="K632" s="625">
        <v>783</v>
      </c>
      <c r="L632" s="625">
        <v>0</v>
      </c>
      <c r="M632" s="625">
        <v>783</v>
      </c>
      <c r="N632" s="625">
        <v>325</v>
      </c>
      <c r="O632" s="625">
        <v>0</v>
      </c>
      <c r="P632" s="625">
        <v>325</v>
      </c>
      <c r="Q632" s="136" t="s">
        <v>331</v>
      </c>
    </row>
    <row r="633" spans="1:17">
      <c r="A633" s="113"/>
      <c r="B633" s="22"/>
      <c r="C633" s="692">
        <v>44</v>
      </c>
      <c r="D633" s="689" t="s">
        <v>96</v>
      </c>
      <c r="E633" s="625">
        <v>2587</v>
      </c>
      <c r="F633" s="625">
        <v>0</v>
      </c>
      <c r="G633" s="625">
        <v>2587</v>
      </c>
      <c r="H633" s="625">
        <v>359</v>
      </c>
      <c r="I633" s="625">
        <v>0</v>
      </c>
      <c r="J633" s="625">
        <v>359</v>
      </c>
      <c r="K633" s="625">
        <v>1360</v>
      </c>
      <c r="L633" s="625">
        <v>0</v>
      </c>
      <c r="M633" s="625">
        <v>1360</v>
      </c>
      <c r="N633" s="625">
        <v>868</v>
      </c>
      <c r="O633" s="625">
        <v>0</v>
      </c>
      <c r="P633" s="625">
        <v>868</v>
      </c>
      <c r="Q633" s="136" t="s">
        <v>331</v>
      </c>
    </row>
    <row r="634" spans="1:17">
      <c r="A634" s="113"/>
      <c r="B634" s="22"/>
      <c r="C634" s="623">
        <v>45</v>
      </c>
      <c r="D634" s="689" t="s">
        <v>97</v>
      </c>
      <c r="E634" s="625">
        <v>1592</v>
      </c>
      <c r="F634" s="625">
        <v>0</v>
      </c>
      <c r="G634" s="625">
        <v>1592</v>
      </c>
      <c r="H634" s="625">
        <v>244</v>
      </c>
      <c r="I634" s="625">
        <v>0</v>
      </c>
      <c r="J634" s="625">
        <v>244</v>
      </c>
      <c r="K634" s="625">
        <v>875</v>
      </c>
      <c r="L634" s="625">
        <v>0</v>
      </c>
      <c r="M634" s="625">
        <v>875</v>
      </c>
      <c r="N634" s="625">
        <v>473</v>
      </c>
      <c r="O634" s="625">
        <v>0</v>
      </c>
      <c r="P634" s="625">
        <v>473</v>
      </c>
      <c r="Q634" s="136" t="s">
        <v>331</v>
      </c>
    </row>
    <row r="635" spans="1:17">
      <c r="A635" s="113"/>
      <c r="B635" s="22"/>
      <c r="C635" s="692">
        <v>46</v>
      </c>
      <c r="D635" s="689" t="s">
        <v>107</v>
      </c>
      <c r="E635" s="625">
        <v>3458</v>
      </c>
      <c r="F635" s="625">
        <v>0</v>
      </c>
      <c r="G635" s="625">
        <v>3458</v>
      </c>
      <c r="H635" s="625">
        <v>894</v>
      </c>
      <c r="I635" s="625">
        <v>0</v>
      </c>
      <c r="J635" s="625">
        <v>894</v>
      </c>
      <c r="K635" s="625">
        <v>1431</v>
      </c>
      <c r="L635" s="625">
        <v>0</v>
      </c>
      <c r="M635" s="625">
        <v>1431</v>
      </c>
      <c r="N635" s="625">
        <v>1133</v>
      </c>
      <c r="O635" s="625">
        <v>0</v>
      </c>
      <c r="P635" s="625">
        <v>1133</v>
      </c>
      <c r="Q635" s="136" t="s">
        <v>331</v>
      </c>
    </row>
    <row r="636" spans="1:17">
      <c r="A636" s="113"/>
      <c r="B636" s="22"/>
      <c r="C636" s="623">
        <v>47</v>
      </c>
      <c r="D636" s="689" t="s">
        <v>108</v>
      </c>
      <c r="E636" s="625">
        <v>1889</v>
      </c>
      <c r="F636" s="625">
        <v>0</v>
      </c>
      <c r="G636" s="625">
        <v>1889</v>
      </c>
      <c r="H636" s="625">
        <v>340</v>
      </c>
      <c r="I636" s="625">
        <v>0</v>
      </c>
      <c r="J636" s="625">
        <v>340</v>
      </c>
      <c r="K636" s="625">
        <v>1029</v>
      </c>
      <c r="L636" s="625">
        <v>0</v>
      </c>
      <c r="M636" s="625">
        <v>1029</v>
      </c>
      <c r="N636" s="625">
        <v>520</v>
      </c>
      <c r="O636" s="625">
        <v>0</v>
      </c>
      <c r="P636" s="625">
        <v>520</v>
      </c>
      <c r="Q636" s="136" t="s">
        <v>331</v>
      </c>
    </row>
    <row r="637" spans="1:17">
      <c r="A637" s="113"/>
      <c r="B637" s="22"/>
      <c r="C637" s="692">
        <v>48</v>
      </c>
      <c r="D637" s="689" t="s">
        <v>103</v>
      </c>
      <c r="E637" s="625">
        <v>1532</v>
      </c>
      <c r="F637" s="625">
        <v>0</v>
      </c>
      <c r="G637" s="625">
        <v>1532</v>
      </c>
      <c r="H637" s="625">
        <v>299</v>
      </c>
      <c r="I637" s="625">
        <v>0</v>
      </c>
      <c r="J637" s="625">
        <v>299</v>
      </c>
      <c r="K637" s="625">
        <v>849</v>
      </c>
      <c r="L637" s="625">
        <v>0</v>
      </c>
      <c r="M637" s="625">
        <v>849</v>
      </c>
      <c r="N637" s="625">
        <v>384</v>
      </c>
      <c r="O637" s="625">
        <v>0</v>
      </c>
      <c r="P637" s="625">
        <v>384</v>
      </c>
      <c r="Q637" s="136" t="s">
        <v>331</v>
      </c>
    </row>
    <row r="638" spans="1:17">
      <c r="A638" s="113"/>
      <c r="B638" s="22"/>
      <c r="C638" s="623">
        <v>49</v>
      </c>
      <c r="D638" s="689" t="s">
        <v>99</v>
      </c>
      <c r="E638" s="625">
        <v>1158</v>
      </c>
      <c r="F638" s="625">
        <v>0</v>
      </c>
      <c r="G638" s="625">
        <v>1158</v>
      </c>
      <c r="H638" s="625">
        <v>274</v>
      </c>
      <c r="I638" s="625">
        <v>0</v>
      </c>
      <c r="J638" s="625">
        <v>274</v>
      </c>
      <c r="K638" s="625">
        <v>511</v>
      </c>
      <c r="L638" s="625">
        <v>0</v>
      </c>
      <c r="M638" s="625">
        <v>511</v>
      </c>
      <c r="N638" s="625">
        <v>373</v>
      </c>
      <c r="O638" s="625">
        <v>0</v>
      </c>
      <c r="P638" s="625">
        <v>373</v>
      </c>
      <c r="Q638" s="136" t="s">
        <v>331</v>
      </c>
    </row>
    <row r="639" spans="1:17">
      <c r="A639" s="113"/>
      <c r="B639" s="22"/>
      <c r="C639" s="623">
        <v>50</v>
      </c>
      <c r="D639" s="689" t="s">
        <v>104</v>
      </c>
      <c r="E639" s="625">
        <v>1513</v>
      </c>
      <c r="F639" s="625">
        <v>0</v>
      </c>
      <c r="G639" s="625">
        <v>1513</v>
      </c>
      <c r="H639" s="625">
        <v>134</v>
      </c>
      <c r="I639" s="625">
        <v>0</v>
      </c>
      <c r="J639" s="625">
        <v>134</v>
      </c>
      <c r="K639" s="625">
        <v>834</v>
      </c>
      <c r="L639" s="625">
        <v>0</v>
      </c>
      <c r="M639" s="625">
        <v>834</v>
      </c>
      <c r="N639" s="625">
        <v>545</v>
      </c>
      <c r="O639" s="625">
        <v>0</v>
      </c>
      <c r="P639" s="625">
        <v>545</v>
      </c>
      <c r="Q639" s="136" t="s">
        <v>331</v>
      </c>
    </row>
    <row r="640" spans="1:17">
      <c r="A640" s="113"/>
      <c r="B640" s="142"/>
      <c r="C640" s="33">
        <f>C639</f>
        <v>50</v>
      </c>
      <c r="D640" s="122" t="s">
        <v>438</v>
      </c>
      <c r="E640" s="57">
        <f>SUM(E590:E639)</f>
        <v>181963</v>
      </c>
      <c r="F640" s="57">
        <f t="shared" ref="F640:P640" si="53">SUM(F590:F639)</f>
        <v>40000</v>
      </c>
      <c r="G640" s="57">
        <f t="shared" si="53"/>
        <v>141963</v>
      </c>
      <c r="H640" s="57">
        <f t="shared" si="53"/>
        <v>32854.5</v>
      </c>
      <c r="I640" s="57">
        <f t="shared" si="53"/>
        <v>100</v>
      </c>
      <c r="J640" s="57">
        <f t="shared" si="53"/>
        <v>32754.5</v>
      </c>
      <c r="K640" s="57">
        <f t="shared" si="53"/>
        <v>106658.40000000001</v>
      </c>
      <c r="L640" s="57">
        <f t="shared" si="53"/>
        <v>39900</v>
      </c>
      <c r="M640" s="57">
        <f t="shared" si="53"/>
        <v>66758.399999999994</v>
      </c>
      <c r="N640" s="57">
        <f t="shared" si="53"/>
        <v>42450.1</v>
      </c>
      <c r="O640" s="57">
        <f t="shared" si="53"/>
        <v>0</v>
      </c>
      <c r="P640" s="57">
        <f t="shared" si="53"/>
        <v>42450.1</v>
      </c>
      <c r="Q640" s="136"/>
    </row>
    <row r="641" spans="1:17">
      <c r="A641" s="150">
        <v>13</v>
      </c>
      <c r="B641" s="149" t="s">
        <v>309</v>
      </c>
      <c r="C641" s="14">
        <f>A641</f>
        <v>13</v>
      </c>
      <c r="D641" s="167" t="s">
        <v>439</v>
      </c>
      <c r="E641" s="89">
        <v>0</v>
      </c>
      <c r="F641" s="89">
        <v>0</v>
      </c>
      <c r="G641" s="89">
        <v>0</v>
      </c>
      <c r="H641" s="88">
        <v>0</v>
      </c>
      <c r="I641" s="88">
        <v>0</v>
      </c>
      <c r="J641" s="88">
        <v>0</v>
      </c>
      <c r="K641" s="88">
        <v>0</v>
      </c>
      <c r="L641" s="88">
        <v>0</v>
      </c>
      <c r="M641" s="88">
        <v>0</v>
      </c>
      <c r="N641" s="88">
        <v>0</v>
      </c>
      <c r="O641" s="88">
        <v>0</v>
      </c>
      <c r="P641" s="88">
        <v>0</v>
      </c>
      <c r="Q641" s="136" t="s">
        <v>377</v>
      </c>
    </row>
    <row r="642" spans="1:17" ht="39">
      <c r="A642" s="128"/>
      <c r="B642" s="65"/>
      <c r="C642" s="313">
        <v>1</v>
      </c>
      <c r="D642" s="232" t="s">
        <v>140</v>
      </c>
      <c r="E642" s="710">
        <v>68691</v>
      </c>
      <c r="F642" s="710">
        <v>3900</v>
      </c>
      <c r="G642" s="710">
        <v>64791</v>
      </c>
      <c r="H642" s="710">
        <v>26015</v>
      </c>
      <c r="I642" s="710">
        <v>200</v>
      </c>
      <c r="J642" s="710">
        <v>25815</v>
      </c>
      <c r="K642" s="710">
        <v>27771</v>
      </c>
      <c r="L642" s="710">
        <v>3000</v>
      </c>
      <c r="M642" s="710">
        <v>24771</v>
      </c>
      <c r="N642" s="710">
        <f>E642-H642-K642</f>
        <v>14905</v>
      </c>
      <c r="O642" s="710">
        <f>F642-I642-L642</f>
        <v>700</v>
      </c>
      <c r="P642" s="710">
        <f>G642-J642-M642</f>
        <v>14205</v>
      </c>
      <c r="Q642" s="136" t="s">
        <v>333</v>
      </c>
    </row>
    <row r="643" spans="1:17">
      <c r="A643" s="128"/>
      <c r="B643" s="65"/>
      <c r="C643" s="786">
        <f>C642</f>
        <v>1</v>
      </c>
      <c r="D643" s="122" t="s">
        <v>39</v>
      </c>
      <c r="E643" s="57">
        <f>E642</f>
        <v>68691</v>
      </c>
      <c r="F643" s="57">
        <f t="shared" ref="F643:P643" si="54">F642</f>
        <v>3900</v>
      </c>
      <c r="G643" s="57">
        <f t="shared" si="54"/>
        <v>64791</v>
      </c>
      <c r="H643" s="57">
        <f t="shared" si="54"/>
        <v>26015</v>
      </c>
      <c r="I643" s="57">
        <f t="shared" si="54"/>
        <v>200</v>
      </c>
      <c r="J643" s="57">
        <f t="shared" si="54"/>
        <v>25815</v>
      </c>
      <c r="K643" s="57">
        <v>27771</v>
      </c>
      <c r="L643" s="57">
        <f t="shared" si="54"/>
        <v>3000</v>
      </c>
      <c r="M643" s="57">
        <v>24771</v>
      </c>
      <c r="N643" s="57">
        <f t="shared" si="54"/>
        <v>14905</v>
      </c>
      <c r="O643" s="57">
        <f t="shared" si="54"/>
        <v>700</v>
      </c>
      <c r="P643" s="57">
        <f t="shared" si="54"/>
        <v>14205</v>
      </c>
      <c r="Q643" s="136"/>
    </row>
    <row r="644" spans="1:17">
      <c r="A644" s="150">
        <v>14</v>
      </c>
      <c r="B644" s="149" t="s">
        <v>310</v>
      </c>
      <c r="C644" s="11">
        <f>A644</f>
        <v>14</v>
      </c>
      <c r="D644" s="789" t="s">
        <v>440</v>
      </c>
      <c r="F644" s="57"/>
      <c r="G644" s="57"/>
      <c r="H644" s="34"/>
      <c r="I644" s="34"/>
      <c r="J644" s="34"/>
      <c r="K644" s="34"/>
      <c r="L644" s="34"/>
      <c r="M644" s="34"/>
      <c r="N644" s="34"/>
      <c r="O644" s="34"/>
      <c r="P644" s="34"/>
      <c r="Q644" s="143" t="s">
        <v>377</v>
      </c>
    </row>
    <row r="645" spans="1:17">
      <c r="A645" s="152"/>
      <c r="B645" s="144"/>
      <c r="C645" s="759"/>
      <c r="D645" s="790" t="s">
        <v>469</v>
      </c>
      <c r="E645" s="34"/>
      <c r="F645" s="34"/>
      <c r="G645" s="34"/>
      <c r="H645" s="34"/>
      <c r="I645" s="34"/>
      <c r="J645" s="34"/>
      <c r="K645" s="34"/>
      <c r="L645" s="34"/>
      <c r="M645" s="34"/>
      <c r="N645" s="34"/>
      <c r="O645" s="34"/>
      <c r="P645" s="34"/>
      <c r="Q645" s="136" t="s">
        <v>377</v>
      </c>
    </row>
    <row r="646" spans="1:17">
      <c r="A646" s="152"/>
      <c r="B646" s="144"/>
      <c r="C646" s="11">
        <v>1</v>
      </c>
      <c r="D646" s="791" t="s">
        <v>146</v>
      </c>
      <c r="E646" s="710">
        <v>734</v>
      </c>
      <c r="F646" s="710">
        <v>0</v>
      </c>
      <c r="G646" s="710">
        <v>734</v>
      </c>
      <c r="H646" s="710">
        <v>78</v>
      </c>
      <c r="I646" s="710">
        <v>0</v>
      </c>
      <c r="J646" s="710">
        <v>78</v>
      </c>
      <c r="K646" s="710">
        <v>278</v>
      </c>
      <c r="L646" s="710">
        <v>0</v>
      </c>
      <c r="M646" s="710">
        <v>278</v>
      </c>
      <c r="N646" s="710">
        <v>378</v>
      </c>
      <c r="O646" s="710">
        <v>0</v>
      </c>
      <c r="P646" s="710">
        <v>378</v>
      </c>
      <c r="Q646" s="136" t="s">
        <v>333</v>
      </c>
    </row>
    <row r="647" spans="1:17">
      <c r="A647" s="152"/>
      <c r="B647" s="144"/>
      <c r="C647" s="11"/>
      <c r="D647" s="790" t="s">
        <v>475</v>
      </c>
      <c r="E647" s="788"/>
      <c r="F647" s="788"/>
      <c r="G647" s="788"/>
      <c r="H647" s="788"/>
      <c r="I647" s="34"/>
      <c r="J647" s="34"/>
      <c r="K647" s="34"/>
      <c r="L647" s="34"/>
      <c r="M647" s="34"/>
      <c r="N647" s="34"/>
      <c r="O647" s="34"/>
      <c r="P647" s="34"/>
      <c r="Q647" s="136" t="s">
        <v>377</v>
      </c>
    </row>
    <row r="648" spans="1:17">
      <c r="A648" s="128"/>
      <c r="B648" s="65"/>
      <c r="C648" s="11">
        <v>2</v>
      </c>
      <c r="D648" s="791" t="s">
        <v>143</v>
      </c>
      <c r="E648" s="34">
        <v>2661</v>
      </c>
      <c r="F648" s="710">
        <v>0</v>
      </c>
      <c r="G648" s="710">
        <v>2661</v>
      </c>
      <c r="H648" s="710">
        <v>795</v>
      </c>
      <c r="I648" s="710">
        <v>0</v>
      </c>
      <c r="J648" s="710">
        <v>795</v>
      </c>
      <c r="K648" s="710">
        <v>1071</v>
      </c>
      <c r="L648" s="710">
        <v>0</v>
      </c>
      <c r="M648" s="710">
        <v>1071</v>
      </c>
      <c r="N648" s="710">
        <v>795</v>
      </c>
      <c r="O648" s="710">
        <v>0</v>
      </c>
      <c r="P648" s="710">
        <v>795</v>
      </c>
      <c r="Q648" s="136" t="s">
        <v>333</v>
      </c>
    </row>
    <row r="649" spans="1:17" hidden="1">
      <c r="A649" s="128"/>
      <c r="B649" s="65"/>
      <c r="C649" s="11">
        <v>3</v>
      </c>
      <c r="D649" s="791" t="s">
        <v>148</v>
      </c>
      <c r="E649" s="34"/>
      <c r="F649" s="34"/>
      <c r="G649" s="34"/>
      <c r="H649" s="34"/>
      <c r="I649" s="34"/>
      <c r="J649" s="34"/>
      <c r="K649" s="34"/>
      <c r="L649" s="34"/>
      <c r="M649" s="34"/>
      <c r="N649" s="34"/>
      <c r="O649" s="34"/>
      <c r="P649" s="34"/>
      <c r="Q649" s="136" t="s">
        <v>335</v>
      </c>
    </row>
    <row r="650" spans="1:17" hidden="1">
      <c r="A650" s="128"/>
      <c r="B650" s="65"/>
      <c r="C650" s="11">
        <v>4</v>
      </c>
      <c r="D650" s="791" t="s">
        <v>465</v>
      </c>
      <c r="E650" s="34"/>
      <c r="F650" s="34"/>
      <c r="G650" s="34"/>
      <c r="H650" s="34"/>
      <c r="I650" s="34"/>
      <c r="J650" s="34"/>
      <c r="K650" s="34"/>
      <c r="L650" s="34"/>
      <c r="M650" s="34"/>
      <c r="N650" s="34"/>
      <c r="O650" s="34"/>
      <c r="P650" s="34"/>
      <c r="Q650" s="136" t="s">
        <v>335</v>
      </c>
    </row>
    <row r="651" spans="1:17" hidden="1">
      <c r="A651" s="128"/>
      <c r="B651" s="65"/>
      <c r="C651" s="11">
        <v>5</v>
      </c>
      <c r="D651" s="791" t="s">
        <v>173</v>
      </c>
      <c r="E651" s="34"/>
      <c r="F651" s="34"/>
      <c r="G651" s="34"/>
      <c r="H651" s="34"/>
      <c r="I651" s="34"/>
      <c r="J651" s="34"/>
      <c r="K651" s="34"/>
      <c r="L651" s="34"/>
      <c r="M651" s="34"/>
      <c r="N651" s="34"/>
      <c r="O651" s="34"/>
      <c r="P651" s="34"/>
      <c r="Q651" s="136" t="s">
        <v>335</v>
      </c>
    </row>
    <row r="652" spans="1:17" hidden="1">
      <c r="A652" s="128"/>
      <c r="B652" s="65"/>
      <c r="C652" s="11">
        <v>6</v>
      </c>
      <c r="D652" s="791" t="s">
        <v>155</v>
      </c>
      <c r="E652" s="34"/>
      <c r="F652" s="34"/>
      <c r="G652" s="34"/>
      <c r="H652" s="34"/>
      <c r="I652" s="34"/>
      <c r="J652" s="34"/>
      <c r="K652" s="34"/>
      <c r="L652" s="34"/>
      <c r="M652" s="34"/>
      <c r="N652" s="34"/>
      <c r="O652" s="34"/>
      <c r="P652" s="34"/>
      <c r="Q652" s="136" t="s">
        <v>334</v>
      </c>
    </row>
    <row r="653" spans="1:17" hidden="1">
      <c r="A653" s="128"/>
      <c r="B653" s="65"/>
      <c r="C653" s="11">
        <v>7</v>
      </c>
      <c r="D653" s="791" t="s">
        <v>199</v>
      </c>
      <c r="E653" s="34"/>
      <c r="F653" s="34"/>
      <c r="G653" s="34"/>
      <c r="H653" s="34"/>
      <c r="I653" s="34"/>
      <c r="J653" s="34"/>
      <c r="K653" s="34"/>
      <c r="L653" s="34"/>
      <c r="M653" s="34"/>
      <c r="N653" s="34"/>
      <c r="O653" s="34"/>
      <c r="P653" s="34"/>
      <c r="Q653" s="136" t="s">
        <v>331</v>
      </c>
    </row>
    <row r="654" spans="1:17" hidden="1">
      <c r="A654" s="128"/>
      <c r="B654" s="65"/>
      <c r="C654" s="11">
        <v>8</v>
      </c>
      <c r="D654" s="791" t="s">
        <v>196</v>
      </c>
      <c r="E654" s="34"/>
      <c r="F654" s="34"/>
      <c r="G654" s="34"/>
      <c r="H654" s="34"/>
      <c r="I654" s="34"/>
      <c r="J654" s="34"/>
      <c r="K654" s="34"/>
      <c r="L654" s="34"/>
      <c r="M654" s="34"/>
      <c r="N654" s="34"/>
      <c r="O654" s="34"/>
      <c r="P654" s="34"/>
      <c r="Q654" s="136" t="s">
        <v>331</v>
      </c>
    </row>
    <row r="655" spans="1:17" hidden="1">
      <c r="A655" s="128"/>
      <c r="B655" s="65"/>
      <c r="C655" s="11">
        <v>9</v>
      </c>
      <c r="D655" s="791" t="s">
        <v>466</v>
      </c>
      <c r="E655" s="34"/>
      <c r="F655" s="34"/>
      <c r="G655" s="34"/>
      <c r="H655" s="34"/>
      <c r="I655" s="34"/>
      <c r="J655" s="34"/>
      <c r="K655" s="34"/>
      <c r="L655" s="34"/>
      <c r="M655" s="34"/>
      <c r="N655" s="34"/>
      <c r="O655" s="34"/>
      <c r="P655" s="34"/>
      <c r="Q655" s="136" t="s">
        <v>331</v>
      </c>
    </row>
    <row r="656" spans="1:17" hidden="1">
      <c r="A656" s="128"/>
      <c r="B656" s="65"/>
      <c r="C656" s="11">
        <v>10</v>
      </c>
      <c r="D656" s="791" t="s">
        <v>467</v>
      </c>
      <c r="E656" s="34"/>
      <c r="F656" s="34"/>
      <c r="G656" s="34"/>
      <c r="H656" s="34"/>
      <c r="I656" s="34"/>
      <c r="J656" s="34"/>
      <c r="K656" s="34"/>
      <c r="L656" s="34"/>
      <c r="M656" s="34"/>
      <c r="N656" s="34"/>
      <c r="O656" s="34"/>
      <c r="P656" s="34"/>
      <c r="Q656" s="136" t="s">
        <v>331</v>
      </c>
    </row>
    <row r="657" spans="1:17" hidden="1">
      <c r="A657" s="128"/>
      <c r="B657" s="65"/>
      <c r="C657" s="11">
        <v>11</v>
      </c>
      <c r="D657" s="791" t="s">
        <v>468</v>
      </c>
      <c r="E657" s="34"/>
      <c r="F657" s="34"/>
      <c r="G657" s="34"/>
      <c r="H657" s="34"/>
      <c r="I657" s="34"/>
      <c r="J657" s="34"/>
      <c r="K657" s="34"/>
      <c r="L657" s="34"/>
      <c r="M657" s="34"/>
      <c r="N657" s="34"/>
      <c r="O657" s="34"/>
      <c r="P657" s="34"/>
      <c r="Q657" s="136" t="s">
        <v>331</v>
      </c>
    </row>
    <row r="658" spans="1:17" hidden="1">
      <c r="A658" s="128"/>
      <c r="B658" s="65"/>
      <c r="C658" s="11">
        <v>12</v>
      </c>
      <c r="D658" s="791" t="s">
        <v>315</v>
      </c>
      <c r="E658" s="34"/>
      <c r="F658" s="34"/>
      <c r="G658" s="34"/>
      <c r="H658" s="34"/>
      <c r="I658" s="34"/>
      <c r="J658" s="34"/>
      <c r="K658" s="34"/>
      <c r="L658" s="34"/>
      <c r="M658" s="34"/>
      <c r="N658" s="34"/>
      <c r="O658" s="34"/>
      <c r="P658" s="34"/>
      <c r="Q658" s="136" t="s">
        <v>332</v>
      </c>
    </row>
    <row r="659" spans="1:17" hidden="1">
      <c r="A659" s="128"/>
      <c r="B659" s="65"/>
      <c r="C659" s="11">
        <v>13</v>
      </c>
      <c r="D659" s="791" t="s">
        <v>208</v>
      </c>
      <c r="E659" s="34"/>
      <c r="F659" s="34"/>
      <c r="G659" s="34"/>
      <c r="H659" s="34"/>
      <c r="I659" s="34"/>
      <c r="J659" s="34"/>
      <c r="K659" s="34"/>
      <c r="L659" s="34"/>
      <c r="M659" s="34"/>
      <c r="N659" s="34"/>
      <c r="O659" s="34"/>
      <c r="P659" s="34"/>
      <c r="Q659" s="136" t="s">
        <v>332</v>
      </c>
    </row>
    <row r="660" spans="1:17" hidden="1">
      <c r="A660" s="128"/>
      <c r="B660" s="65"/>
      <c r="C660" s="11">
        <v>14</v>
      </c>
      <c r="D660" s="791" t="s">
        <v>43</v>
      </c>
      <c r="E660" s="34"/>
      <c r="F660" s="34"/>
      <c r="G660" s="34"/>
      <c r="H660" s="34"/>
      <c r="I660" s="34"/>
      <c r="J660" s="34"/>
      <c r="K660" s="34"/>
      <c r="L660" s="34"/>
      <c r="M660" s="34"/>
      <c r="N660" s="34"/>
      <c r="O660" s="34"/>
      <c r="P660" s="34"/>
      <c r="Q660" s="136" t="s">
        <v>332</v>
      </c>
    </row>
    <row r="661" spans="1:17" hidden="1">
      <c r="A661" s="128"/>
      <c r="B661" s="65"/>
      <c r="C661" s="11">
        <v>15</v>
      </c>
      <c r="D661" s="791" t="s">
        <v>46</v>
      </c>
      <c r="E661" s="213"/>
      <c r="F661" s="34"/>
      <c r="G661" s="34"/>
      <c r="H661" s="34"/>
      <c r="I661" s="34"/>
      <c r="J661" s="34"/>
      <c r="K661" s="34"/>
      <c r="L661" s="34"/>
      <c r="M661" s="34"/>
      <c r="N661" s="34"/>
      <c r="O661" s="34"/>
      <c r="P661" s="34"/>
      <c r="Q661" s="136" t="s">
        <v>336</v>
      </c>
    </row>
    <row r="662" spans="1:17" hidden="1">
      <c r="A662" s="128"/>
      <c r="B662" s="65"/>
      <c r="C662" s="11">
        <v>16</v>
      </c>
      <c r="D662" s="791" t="s">
        <v>48</v>
      </c>
      <c r="E662" s="34"/>
      <c r="F662" s="34"/>
      <c r="G662" s="34"/>
      <c r="H662" s="34"/>
      <c r="I662" s="34"/>
      <c r="J662" s="34"/>
      <c r="K662" s="34"/>
      <c r="L662" s="34"/>
      <c r="M662" s="34"/>
      <c r="N662" s="34"/>
      <c r="O662" s="34"/>
      <c r="P662" s="34"/>
      <c r="Q662" s="136" t="s">
        <v>336</v>
      </c>
    </row>
    <row r="663" spans="1:17">
      <c r="A663" s="152"/>
      <c r="B663" s="144"/>
      <c r="C663" s="11"/>
      <c r="D663" s="792" t="s">
        <v>476</v>
      </c>
      <c r="E663" s="34"/>
      <c r="F663" s="34"/>
      <c r="G663" s="34"/>
      <c r="H663" s="34"/>
      <c r="I663" s="34"/>
      <c r="J663" s="34"/>
      <c r="K663" s="34"/>
      <c r="L663" s="34"/>
      <c r="M663" s="34"/>
      <c r="N663" s="34"/>
      <c r="O663" s="34"/>
      <c r="P663" s="34"/>
      <c r="Q663" s="136" t="s">
        <v>377</v>
      </c>
    </row>
    <row r="664" spans="1:17">
      <c r="A664" s="152"/>
      <c r="B664" s="144"/>
      <c r="C664" s="11">
        <v>17</v>
      </c>
      <c r="D664" s="791" t="s">
        <v>477</v>
      </c>
      <c r="E664" s="710">
        <v>3101</v>
      </c>
      <c r="F664" s="710">
        <v>0</v>
      </c>
      <c r="G664" s="710">
        <v>3101</v>
      </c>
      <c r="H664" s="710">
        <v>724</v>
      </c>
      <c r="I664" s="710">
        <v>0</v>
      </c>
      <c r="J664" s="710">
        <v>724</v>
      </c>
      <c r="K664" s="710">
        <v>1653</v>
      </c>
      <c r="L664" s="710">
        <v>0</v>
      </c>
      <c r="M664" s="710">
        <v>1653</v>
      </c>
      <c r="N664" s="710">
        <v>724</v>
      </c>
      <c r="O664" s="710">
        <v>0</v>
      </c>
      <c r="P664" s="710">
        <v>724</v>
      </c>
      <c r="Q664" s="136" t="s">
        <v>333</v>
      </c>
    </row>
    <row r="665" spans="1:17" ht="15.75" customHeight="1">
      <c r="A665" s="152"/>
      <c r="B665" s="144"/>
      <c r="C665" s="11"/>
      <c r="D665" s="792" t="s">
        <v>478</v>
      </c>
      <c r="E665" s="34"/>
      <c r="F665" s="34"/>
      <c r="G665" s="34"/>
      <c r="H665" s="34"/>
      <c r="I665" s="34"/>
      <c r="J665" s="34"/>
      <c r="K665" s="34"/>
      <c r="L665" s="34"/>
      <c r="M665" s="34"/>
      <c r="N665" s="34"/>
      <c r="O665" s="34"/>
      <c r="P665" s="34"/>
      <c r="Q665" s="136" t="s">
        <v>377</v>
      </c>
    </row>
    <row r="666" spans="1:17">
      <c r="A666" s="152"/>
      <c r="B666" s="144"/>
      <c r="C666" s="11">
        <v>18</v>
      </c>
      <c r="D666" s="719" t="s">
        <v>142</v>
      </c>
      <c r="E666" s="710">
        <v>4174</v>
      </c>
      <c r="F666" s="710">
        <v>0</v>
      </c>
      <c r="G666" s="710">
        <v>4174</v>
      </c>
      <c r="H666" s="710">
        <v>2108</v>
      </c>
      <c r="I666" s="710">
        <v>0</v>
      </c>
      <c r="J666" s="710">
        <v>2108</v>
      </c>
      <c r="K666" s="710">
        <v>1958</v>
      </c>
      <c r="L666" s="710">
        <v>0</v>
      </c>
      <c r="M666" s="710">
        <v>1958</v>
      </c>
      <c r="N666" s="710">
        <v>108</v>
      </c>
      <c r="O666" s="710">
        <v>0</v>
      </c>
      <c r="P666" s="710">
        <v>108</v>
      </c>
      <c r="Q666" s="136" t="s">
        <v>333</v>
      </c>
    </row>
    <row r="667" spans="1:17">
      <c r="A667" s="128"/>
      <c r="B667" s="65"/>
      <c r="C667" s="11">
        <f>C666</f>
        <v>18</v>
      </c>
      <c r="D667" s="125" t="s">
        <v>479</v>
      </c>
      <c r="E667" s="57">
        <f t="shared" ref="E667:P667" si="55">SUM(E645:E666)</f>
        <v>10670</v>
      </c>
      <c r="F667" s="57">
        <f t="shared" si="55"/>
        <v>0</v>
      </c>
      <c r="G667" s="57">
        <f t="shared" si="55"/>
        <v>10670</v>
      </c>
      <c r="H667" s="57">
        <f t="shared" si="55"/>
        <v>3705</v>
      </c>
      <c r="I667" s="57">
        <f t="shared" si="55"/>
        <v>0</v>
      </c>
      <c r="J667" s="57">
        <f t="shared" si="55"/>
        <v>3705</v>
      </c>
      <c r="K667" s="57">
        <f t="shared" si="55"/>
        <v>4960</v>
      </c>
      <c r="L667" s="57">
        <f t="shared" si="55"/>
        <v>0</v>
      </c>
      <c r="M667" s="57">
        <f t="shared" si="55"/>
        <v>4960</v>
      </c>
      <c r="N667" s="57">
        <f t="shared" si="55"/>
        <v>2005</v>
      </c>
      <c r="O667" s="57">
        <f t="shared" si="55"/>
        <v>0</v>
      </c>
      <c r="P667" s="57">
        <f t="shared" si="55"/>
        <v>2005</v>
      </c>
      <c r="Q667" s="136"/>
    </row>
    <row r="668" spans="1:17">
      <c r="A668" s="150">
        <v>15</v>
      </c>
      <c r="B668" s="149" t="s">
        <v>313</v>
      </c>
      <c r="C668" s="11">
        <f>A668</f>
        <v>15</v>
      </c>
      <c r="D668" s="121" t="s">
        <v>421</v>
      </c>
      <c r="E668" s="57"/>
      <c r="F668" s="57"/>
      <c r="G668" s="57"/>
      <c r="H668" s="34"/>
      <c r="I668" s="34"/>
      <c r="J668" s="34"/>
      <c r="K668" s="34">
        <v>0</v>
      </c>
      <c r="L668" s="34">
        <v>0</v>
      </c>
      <c r="M668" s="34">
        <v>0</v>
      </c>
      <c r="N668" s="34">
        <v>0</v>
      </c>
      <c r="O668" s="34">
        <v>0</v>
      </c>
      <c r="P668" s="34">
        <v>0</v>
      </c>
      <c r="Q668" s="136" t="s">
        <v>377</v>
      </c>
    </row>
    <row r="669" spans="1:17">
      <c r="A669" s="152"/>
      <c r="B669" s="144"/>
      <c r="C669" s="11">
        <v>1</v>
      </c>
      <c r="D669" s="712" t="s">
        <v>38</v>
      </c>
      <c r="E669" s="710">
        <f>F669+G669</f>
        <v>300</v>
      </c>
      <c r="F669" s="710">
        <v>0</v>
      </c>
      <c r="G669" s="710">
        <v>300</v>
      </c>
      <c r="H669" s="710">
        <v>100</v>
      </c>
      <c r="I669" s="710">
        <v>0</v>
      </c>
      <c r="J669" s="710">
        <v>100</v>
      </c>
      <c r="K669" s="710">
        <v>100</v>
      </c>
      <c r="L669" s="710">
        <v>0</v>
      </c>
      <c r="M669" s="710">
        <v>100</v>
      </c>
      <c r="N669" s="710">
        <v>100</v>
      </c>
      <c r="O669" s="710">
        <v>0</v>
      </c>
      <c r="P669" s="710">
        <v>100</v>
      </c>
      <c r="Q669" s="136"/>
    </row>
    <row r="670" spans="1:17">
      <c r="A670" s="152"/>
      <c r="B670" s="144"/>
      <c r="C670" s="11">
        <v>2</v>
      </c>
      <c r="D670" s="712" t="s">
        <v>692</v>
      </c>
      <c r="E670" s="710">
        <f t="shared" ref="E670:E691" si="56">F670+G670</f>
        <v>100</v>
      </c>
      <c r="F670" s="710">
        <v>0</v>
      </c>
      <c r="G670" s="710">
        <v>100</v>
      </c>
      <c r="H670" s="710">
        <f t="shared" ref="H670:H675" si="57">I670+J670</f>
        <v>30</v>
      </c>
      <c r="I670" s="710">
        <v>0</v>
      </c>
      <c r="J670" s="710">
        <v>30</v>
      </c>
      <c r="K670" s="710">
        <f>L670+M670</f>
        <v>30</v>
      </c>
      <c r="L670" s="710">
        <v>0</v>
      </c>
      <c r="M670" s="710">
        <v>30</v>
      </c>
      <c r="N670" s="710">
        <v>40</v>
      </c>
      <c r="O670" s="710">
        <v>0</v>
      </c>
      <c r="P670" s="710">
        <v>40</v>
      </c>
      <c r="Q670" s="136"/>
    </row>
    <row r="671" spans="1:17">
      <c r="A671" s="152"/>
      <c r="B671" s="144"/>
      <c r="C671" s="11">
        <v>3</v>
      </c>
      <c r="D671" s="712" t="s">
        <v>693</v>
      </c>
      <c r="E671" s="710">
        <f t="shared" si="56"/>
        <v>100</v>
      </c>
      <c r="F671" s="710">
        <v>0</v>
      </c>
      <c r="G671" s="710">
        <v>100</v>
      </c>
      <c r="H671" s="710">
        <v>30</v>
      </c>
      <c r="I671" s="710">
        <v>0</v>
      </c>
      <c r="J671" s="710">
        <v>30</v>
      </c>
      <c r="K671" s="710">
        <f>L671+M671</f>
        <v>30</v>
      </c>
      <c r="L671" s="710">
        <v>0</v>
      </c>
      <c r="M671" s="710">
        <v>30</v>
      </c>
      <c r="N671" s="710">
        <v>40</v>
      </c>
      <c r="O671" s="710">
        <v>0</v>
      </c>
      <c r="P671" s="710">
        <v>40</v>
      </c>
      <c r="Q671" s="136"/>
    </row>
    <row r="672" spans="1:17">
      <c r="A672" s="152"/>
      <c r="B672" s="144"/>
      <c r="C672" s="11">
        <v>4</v>
      </c>
      <c r="D672" s="712" t="s">
        <v>694</v>
      </c>
      <c r="E672" s="710">
        <f t="shared" si="56"/>
        <v>100</v>
      </c>
      <c r="F672" s="710">
        <v>0</v>
      </c>
      <c r="G672" s="710">
        <v>100</v>
      </c>
      <c r="H672" s="710">
        <v>30</v>
      </c>
      <c r="I672" s="710">
        <v>0</v>
      </c>
      <c r="J672" s="710">
        <v>30</v>
      </c>
      <c r="K672" s="710">
        <f>L672+M672</f>
        <v>30</v>
      </c>
      <c r="L672" s="710">
        <v>0</v>
      </c>
      <c r="M672" s="710">
        <v>30</v>
      </c>
      <c r="N672" s="710">
        <v>40</v>
      </c>
      <c r="O672" s="710">
        <v>0</v>
      </c>
      <c r="P672" s="710">
        <v>40</v>
      </c>
      <c r="Q672" s="136"/>
    </row>
    <row r="673" spans="1:17">
      <c r="A673" s="152"/>
      <c r="B673" s="144"/>
      <c r="C673" s="11">
        <v>5</v>
      </c>
      <c r="D673" s="712" t="s">
        <v>695</v>
      </c>
      <c r="E673" s="710">
        <f t="shared" si="56"/>
        <v>50</v>
      </c>
      <c r="F673" s="710">
        <v>0</v>
      </c>
      <c r="G673" s="710">
        <v>50</v>
      </c>
      <c r="H673" s="710">
        <f t="shared" si="57"/>
        <v>15</v>
      </c>
      <c r="I673" s="710">
        <v>0</v>
      </c>
      <c r="J673" s="710">
        <v>15</v>
      </c>
      <c r="K673" s="710">
        <v>20</v>
      </c>
      <c r="L673" s="710">
        <v>0</v>
      </c>
      <c r="M673" s="710">
        <v>20</v>
      </c>
      <c r="N673" s="710">
        <v>15</v>
      </c>
      <c r="O673" s="710">
        <v>0</v>
      </c>
      <c r="P673" s="710">
        <v>15</v>
      </c>
      <c r="Q673" s="136"/>
    </row>
    <row r="674" spans="1:17">
      <c r="A674" s="152"/>
      <c r="B674" s="144"/>
      <c r="C674" s="11">
        <v>6</v>
      </c>
      <c r="D674" s="712" t="s">
        <v>696</v>
      </c>
      <c r="E674" s="710">
        <f t="shared" si="56"/>
        <v>50</v>
      </c>
      <c r="F674" s="710">
        <v>0</v>
      </c>
      <c r="G674" s="710">
        <v>50</v>
      </c>
      <c r="H674" s="710">
        <f>I674+J674</f>
        <v>15</v>
      </c>
      <c r="I674" s="710">
        <v>0</v>
      </c>
      <c r="J674" s="710">
        <v>15</v>
      </c>
      <c r="K674" s="710">
        <v>20</v>
      </c>
      <c r="L674" s="710">
        <v>0</v>
      </c>
      <c r="M674" s="710">
        <v>20</v>
      </c>
      <c r="N674" s="710">
        <v>15</v>
      </c>
      <c r="O674" s="710">
        <v>0</v>
      </c>
      <c r="P674" s="710">
        <v>15</v>
      </c>
      <c r="Q674" s="136"/>
    </row>
    <row r="675" spans="1:17">
      <c r="A675" s="152"/>
      <c r="B675" s="144"/>
      <c r="C675" s="11">
        <v>7</v>
      </c>
      <c r="D675" s="717" t="s">
        <v>47</v>
      </c>
      <c r="E675" s="710">
        <f t="shared" si="56"/>
        <v>1310</v>
      </c>
      <c r="F675" s="710">
        <v>110</v>
      </c>
      <c r="G675" s="718">
        <v>1200</v>
      </c>
      <c r="H675" s="710">
        <f t="shared" si="57"/>
        <v>252</v>
      </c>
      <c r="I675" s="718">
        <v>230</v>
      </c>
      <c r="J675" s="710">
        <v>22</v>
      </c>
      <c r="K675" s="710">
        <v>354</v>
      </c>
      <c r="L675" s="710">
        <v>44</v>
      </c>
      <c r="M675" s="718">
        <v>310</v>
      </c>
      <c r="N675" s="710">
        <v>704</v>
      </c>
      <c r="O675" s="710">
        <v>44</v>
      </c>
      <c r="P675" s="718">
        <v>660</v>
      </c>
      <c r="Q675" s="136" t="s">
        <v>336</v>
      </c>
    </row>
    <row r="676" spans="1:17">
      <c r="A676" s="152"/>
      <c r="B676" s="144"/>
      <c r="C676" s="11">
        <v>8</v>
      </c>
      <c r="D676" s="719" t="s">
        <v>46</v>
      </c>
      <c r="E676" s="710">
        <f t="shared" si="56"/>
        <v>321</v>
      </c>
      <c r="F676" s="718">
        <v>210</v>
      </c>
      <c r="G676" s="718">
        <v>111</v>
      </c>
      <c r="H676" s="710">
        <f t="shared" ref="H676:H691" si="58">I676+J676</f>
        <v>327</v>
      </c>
      <c r="I676" s="718">
        <v>305</v>
      </c>
      <c r="J676" s="710">
        <v>22</v>
      </c>
      <c r="K676" s="710">
        <v>589</v>
      </c>
      <c r="L676" s="710">
        <v>144</v>
      </c>
      <c r="M676" s="718">
        <v>445</v>
      </c>
      <c r="N676" s="718">
        <v>404</v>
      </c>
      <c r="O676" s="718">
        <v>44</v>
      </c>
      <c r="P676" s="718">
        <v>360</v>
      </c>
      <c r="Q676" s="136" t="s">
        <v>336</v>
      </c>
    </row>
    <row r="677" spans="1:17">
      <c r="A677" s="152"/>
      <c r="B677" s="144"/>
      <c r="C677" s="11">
        <v>9</v>
      </c>
      <c r="D677" s="719" t="s">
        <v>42</v>
      </c>
      <c r="E677" s="710">
        <f t="shared" si="56"/>
        <v>1380</v>
      </c>
      <c r="F677" s="718">
        <v>210</v>
      </c>
      <c r="G677" s="718">
        <v>1170</v>
      </c>
      <c r="H677" s="710">
        <f t="shared" si="58"/>
        <v>397</v>
      </c>
      <c r="I677" s="718">
        <v>275</v>
      </c>
      <c r="J677" s="710">
        <v>122</v>
      </c>
      <c r="K677" s="710">
        <v>459</v>
      </c>
      <c r="L677" s="710">
        <v>44</v>
      </c>
      <c r="M677" s="718">
        <v>415.00000000000006</v>
      </c>
      <c r="N677" s="779">
        <v>524</v>
      </c>
      <c r="O677" s="779">
        <v>44</v>
      </c>
      <c r="P677" s="718">
        <v>480</v>
      </c>
      <c r="Q677" s="136" t="s">
        <v>332</v>
      </c>
    </row>
    <row r="678" spans="1:17">
      <c r="A678" s="152"/>
      <c r="B678" s="144"/>
      <c r="C678" s="11">
        <v>10</v>
      </c>
      <c r="D678" s="719" t="s">
        <v>699</v>
      </c>
      <c r="E678" s="710">
        <f t="shared" si="56"/>
        <v>3250</v>
      </c>
      <c r="F678" s="718">
        <v>310</v>
      </c>
      <c r="G678" s="718">
        <v>2940</v>
      </c>
      <c r="H678" s="710">
        <f t="shared" si="58"/>
        <v>517</v>
      </c>
      <c r="I678" s="718">
        <v>495</v>
      </c>
      <c r="J678" s="710">
        <v>22</v>
      </c>
      <c r="K678" s="710">
        <v>1654</v>
      </c>
      <c r="L678" s="710">
        <v>244</v>
      </c>
      <c r="M678" s="718">
        <v>1410</v>
      </c>
      <c r="N678" s="779">
        <v>1079</v>
      </c>
      <c r="O678" s="779">
        <v>44</v>
      </c>
      <c r="P678" s="718">
        <v>1035</v>
      </c>
      <c r="Q678" s="136" t="s">
        <v>332</v>
      </c>
    </row>
    <row r="679" spans="1:17">
      <c r="A679" s="152"/>
      <c r="B679" s="144"/>
      <c r="C679" s="11">
        <v>11</v>
      </c>
      <c r="D679" s="719" t="s">
        <v>700</v>
      </c>
      <c r="E679" s="710">
        <f t="shared" si="56"/>
        <v>2060</v>
      </c>
      <c r="F679" s="718">
        <v>210</v>
      </c>
      <c r="G679" s="718">
        <v>1850</v>
      </c>
      <c r="H679" s="710">
        <f t="shared" si="58"/>
        <v>477</v>
      </c>
      <c r="I679" s="718">
        <v>455</v>
      </c>
      <c r="J679" s="710">
        <v>22</v>
      </c>
      <c r="K679" s="710">
        <v>1029</v>
      </c>
      <c r="L679" s="710">
        <v>44</v>
      </c>
      <c r="M679" s="718">
        <v>985</v>
      </c>
      <c r="N679" s="779">
        <v>554</v>
      </c>
      <c r="O679" s="779">
        <v>144</v>
      </c>
      <c r="P679" s="718">
        <v>409.99999999999994</v>
      </c>
      <c r="Q679" s="136" t="s">
        <v>331</v>
      </c>
    </row>
    <row r="680" spans="1:17">
      <c r="A680" s="128"/>
      <c r="B680" s="65"/>
      <c r="C680" s="11">
        <v>12</v>
      </c>
      <c r="D680" s="719" t="s">
        <v>545</v>
      </c>
      <c r="E680" s="710">
        <f t="shared" si="56"/>
        <v>2390</v>
      </c>
      <c r="F680" s="718">
        <v>310</v>
      </c>
      <c r="G680" s="718">
        <v>2080</v>
      </c>
      <c r="H680" s="710">
        <f t="shared" si="58"/>
        <v>722</v>
      </c>
      <c r="I680" s="718">
        <v>700</v>
      </c>
      <c r="J680" s="710">
        <v>22</v>
      </c>
      <c r="K680" s="710">
        <v>1104</v>
      </c>
      <c r="L680" s="710">
        <v>244</v>
      </c>
      <c r="M680" s="718">
        <v>850</v>
      </c>
      <c r="N680" s="779">
        <v>564</v>
      </c>
      <c r="O680" s="779">
        <v>44</v>
      </c>
      <c r="P680" s="718">
        <v>52</v>
      </c>
      <c r="Q680" s="136" t="s">
        <v>331</v>
      </c>
    </row>
    <row r="681" spans="1:17">
      <c r="A681" s="128"/>
      <c r="B681" s="65"/>
      <c r="C681" s="11">
        <v>13</v>
      </c>
      <c r="D681" s="719" t="s">
        <v>199</v>
      </c>
      <c r="E681" s="710">
        <f t="shared" si="56"/>
        <v>1675</v>
      </c>
      <c r="F681" s="710">
        <v>110.00000000000001</v>
      </c>
      <c r="G681" s="718">
        <v>1565</v>
      </c>
      <c r="H681" s="710">
        <f t="shared" si="58"/>
        <v>122</v>
      </c>
      <c r="I681" s="718">
        <v>100</v>
      </c>
      <c r="J681" s="710">
        <v>22</v>
      </c>
      <c r="K681" s="710">
        <v>1303</v>
      </c>
      <c r="L681" s="710">
        <v>44</v>
      </c>
      <c r="M681" s="718">
        <v>1259</v>
      </c>
      <c r="N681" s="710">
        <v>250</v>
      </c>
      <c r="O681" s="710">
        <v>44</v>
      </c>
      <c r="P681" s="718">
        <v>206</v>
      </c>
      <c r="Q681" s="136" t="s">
        <v>331</v>
      </c>
    </row>
    <row r="682" spans="1:17">
      <c r="A682" s="128"/>
      <c r="B682" s="65"/>
      <c r="C682" s="11">
        <v>14</v>
      </c>
      <c r="D682" s="719" t="s">
        <v>697</v>
      </c>
      <c r="E682" s="710">
        <f t="shared" si="56"/>
        <v>5620</v>
      </c>
      <c r="F682" s="710">
        <v>320</v>
      </c>
      <c r="G682" s="718">
        <v>5300</v>
      </c>
      <c r="H682" s="710">
        <f t="shared" si="58"/>
        <v>944</v>
      </c>
      <c r="I682" s="718">
        <v>900</v>
      </c>
      <c r="J682" s="710">
        <v>44</v>
      </c>
      <c r="K682" s="710">
        <v>2044.0000000000002</v>
      </c>
      <c r="L682" s="710">
        <v>144</v>
      </c>
      <c r="M682" s="710">
        <v>1900</v>
      </c>
      <c r="N682" s="710">
        <v>1544</v>
      </c>
      <c r="O682" s="710">
        <v>44</v>
      </c>
      <c r="P682" s="718">
        <v>1500</v>
      </c>
      <c r="Q682" s="136" t="s">
        <v>334</v>
      </c>
    </row>
    <row r="683" spans="1:17">
      <c r="A683" s="128"/>
      <c r="B683" s="65"/>
      <c r="C683" s="11">
        <v>15</v>
      </c>
      <c r="D683" s="719" t="s">
        <v>706</v>
      </c>
      <c r="E683" s="710">
        <f t="shared" si="56"/>
        <v>5355</v>
      </c>
      <c r="F683" s="710">
        <v>520</v>
      </c>
      <c r="G683" s="710">
        <v>4835</v>
      </c>
      <c r="H683" s="710">
        <f t="shared" si="58"/>
        <v>859</v>
      </c>
      <c r="I683" s="710">
        <v>815</v>
      </c>
      <c r="J683" s="710">
        <v>44</v>
      </c>
      <c r="K683" s="710">
        <v>1773.9999999999998</v>
      </c>
      <c r="L683" s="710">
        <v>244</v>
      </c>
      <c r="M683" s="710">
        <v>1530</v>
      </c>
      <c r="N683" s="710">
        <v>1574</v>
      </c>
      <c r="O683" s="710">
        <v>44</v>
      </c>
      <c r="P683" s="718">
        <v>1530</v>
      </c>
      <c r="Q683" s="136" t="s">
        <v>334</v>
      </c>
    </row>
    <row r="684" spans="1:17">
      <c r="A684" s="128"/>
      <c r="B684" s="65"/>
      <c r="C684" s="11">
        <v>16</v>
      </c>
      <c r="D684" s="719" t="s">
        <v>707</v>
      </c>
      <c r="E684" s="710">
        <f t="shared" si="56"/>
        <v>5700</v>
      </c>
      <c r="F684" s="710">
        <v>220</v>
      </c>
      <c r="G684" s="710">
        <v>5480</v>
      </c>
      <c r="H684" s="710">
        <f t="shared" si="58"/>
        <v>984</v>
      </c>
      <c r="I684" s="710">
        <v>940</v>
      </c>
      <c r="J684" s="710">
        <v>44</v>
      </c>
      <c r="K684" s="710">
        <v>803.99999999999989</v>
      </c>
      <c r="L684" s="710">
        <v>44</v>
      </c>
      <c r="M684" s="710">
        <v>760</v>
      </c>
      <c r="N684" s="710">
        <v>404</v>
      </c>
      <c r="O684" s="710">
        <v>44</v>
      </c>
      <c r="P684" s="718">
        <v>360</v>
      </c>
      <c r="Q684" s="136" t="s">
        <v>334</v>
      </c>
    </row>
    <row r="685" spans="1:17">
      <c r="A685" s="128"/>
      <c r="B685" s="65"/>
      <c r="C685" s="11">
        <v>17</v>
      </c>
      <c r="D685" s="719" t="s">
        <v>186</v>
      </c>
      <c r="E685" s="710">
        <f t="shared" si="56"/>
        <v>3850</v>
      </c>
      <c r="F685" s="720">
        <v>210</v>
      </c>
      <c r="G685" s="710">
        <v>3640</v>
      </c>
      <c r="H685" s="710">
        <f t="shared" si="58"/>
        <v>682</v>
      </c>
      <c r="I685" s="710">
        <v>660</v>
      </c>
      <c r="J685" s="710">
        <v>22</v>
      </c>
      <c r="K685" s="710">
        <v>1909</v>
      </c>
      <c r="L685" s="710">
        <v>144</v>
      </c>
      <c r="M685" s="710">
        <v>1764.9999999999998</v>
      </c>
      <c r="N685" s="710">
        <v>1259</v>
      </c>
      <c r="O685" s="710">
        <v>44</v>
      </c>
      <c r="P685" s="718">
        <v>1215</v>
      </c>
      <c r="Q685" s="136" t="s">
        <v>334</v>
      </c>
    </row>
    <row r="686" spans="1:17">
      <c r="A686" s="128"/>
      <c r="B686" s="65"/>
      <c r="C686" s="11">
        <v>18</v>
      </c>
      <c r="D686" s="719" t="s">
        <v>184</v>
      </c>
      <c r="E686" s="710">
        <f t="shared" si="56"/>
        <v>3860</v>
      </c>
      <c r="F686" s="720">
        <v>210</v>
      </c>
      <c r="G686" s="710">
        <v>3650</v>
      </c>
      <c r="H686" s="710">
        <f t="shared" si="58"/>
        <v>562</v>
      </c>
      <c r="I686" s="710">
        <v>540</v>
      </c>
      <c r="J686" s="710">
        <v>22</v>
      </c>
      <c r="K686" s="710">
        <v>2074</v>
      </c>
      <c r="L686" s="710">
        <v>144</v>
      </c>
      <c r="M686" s="710">
        <v>1930</v>
      </c>
      <c r="N686" s="710">
        <v>1224</v>
      </c>
      <c r="O686" s="710">
        <v>44</v>
      </c>
      <c r="P686" s="718">
        <v>1180</v>
      </c>
      <c r="Q686" s="136" t="s">
        <v>334</v>
      </c>
    </row>
    <row r="687" spans="1:17">
      <c r="A687" s="128"/>
      <c r="B687" s="65"/>
      <c r="C687" s="11">
        <v>19</v>
      </c>
      <c r="D687" s="719" t="s">
        <v>154</v>
      </c>
      <c r="E687" s="710">
        <f t="shared" si="56"/>
        <v>5640</v>
      </c>
      <c r="F687" s="720">
        <v>520</v>
      </c>
      <c r="G687" s="710">
        <v>5120</v>
      </c>
      <c r="H687" s="710">
        <f t="shared" si="58"/>
        <v>584</v>
      </c>
      <c r="I687" s="710">
        <v>540</v>
      </c>
      <c r="J687" s="710">
        <v>44</v>
      </c>
      <c r="K687" s="710">
        <v>2204</v>
      </c>
      <c r="L687" s="710">
        <v>144</v>
      </c>
      <c r="M687" s="710">
        <v>2060</v>
      </c>
      <c r="N687" s="710">
        <v>744</v>
      </c>
      <c r="O687" s="710">
        <v>44</v>
      </c>
      <c r="P687" s="718">
        <v>700</v>
      </c>
      <c r="Q687" s="136" t="s">
        <v>334</v>
      </c>
    </row>
    <row r="688" spans="1:17">
      <c r="A688" s="128"/>
      <c r="B688" s="65"/>
      <c r="C688" s="11">
        <v>20</v>
      </c>
      <c r="D688" s="719" t="s">
        <v>185</v>
      </c>
      <c r="E688" s="710">
        <f t="shared" si="56"/>
        <v>5190</v>
      </c>
      <c r="F688" s="720">
        <v>630</v>
      </c>
      <c r="G688" s="710">
        <v>4560</v>
      </c>
      <c r="H688" s="710">
        <f t="shared" si="58"/>
        <v>806</v>
      </c>
      <c r="I688" s="710">
        <v>740</v>
      </c>
      <c r="J688" s="710">
        <v>66</v>
      </c>
      <c r="K688" s="710">
        <v>604</v>
      </c>
      <c r="L688" s="710">
        <v>44</v>
      </c>
      <c r="M688" s="710">
        <v>560</v>
      </c>
      <c r="N688" s="710">
        <v>604</v>
      </c>
      <c r="O688" s="710">
        <v>44</v>
      </c>
      <c r="P688" s="718">
        <v>560</v>
      </c>
      <c r="Q688" s="136" t="s">
        <v>334</v>
      </c>
    </row>
    <row r="689" spans="1:17">
      <c r="A689" s="128"/>
      <c r="B689" s="65"/>
      <c r="C689" s="11">
        <v>21</v>
      </c>
      <c r="D689" s="719" t="s">
        <v>698</v>
      </c>
      <c r="E689" s="710">
        <f t="shared" si="56"/>
        <v>3062</v>
      </c>
      <c r="F689" s="720">
        <v>110.00000000000001</v>
      </c>
      <c r="G689" s="710">
        <v>2952</v>
      </c>
      <c r="H689" s="710">
        <f t="shared" si="58"/>
        <v>302</v>
      </c>
      <c r="I689" s="710">
        <v>280</v>
      </c>
      <c r="J689" s="710">
        <v>22</v>
      </c>
      <c r="K689" s="710">
        <v>2106</v>
      </c>
      <c r="L689" s="710">
        <v>44</v>
      </c>
      <c r="M689" s="710">
        <v>2062</v>
      </c>
      <c r="N689" s="710">
        <v>654</v>
      </c>
      <c r="O689" s="710">
        <v>44</v>
      </c>
      <c r="P689" s="718">
        <v>610</v>
      </c>
      <c r="Q689" s="136" t="s">
        <v>335</v>
      </c>
    </row>
    <row r="690" spans="1:17">
      <c r="A690" s="128"/>
      <c r="B690" s="65"/>
      <c r="C690" s="11">
        <v>22</v>
      </c>
      <c r="D690" s="719" t="s">
        <v>708</v>
      </c>
      <c r="E690" s="710">
        <f t="shared" si="56"/>
        <v>5388</v>
      </c>
      <c r="F690" s="720">
        <v>420</v>
      </c>
      <c r="G690" s="710">
        <v>4968</v>
      </c>
      <c r="H690" s="710">
        <f t="shared" si="58"/>
        <v>724</v>
      </c>
      <c r="I690" s="710">
        <v>680</v>
      </c>
      <c r="J690" s="710">
        <v>44</v>
      </c>
      <c r="K690" s="710">
        <v>2447</v>
      </c>
      <c r="L690" s="710">
        <v>244</v>
      </c>
      <c r="M690" s="710">
        <v>2203</v>
      </c>
      <c r="N690" s="710">
        <v>1224</v>
      </c>
      <c r="O690" s="710">
        <v>44</v>
      </c>
      <c r="P690" s="718">
        <v>1180</v>
      </c>
      <c r="Q690" s="136" t="s">
        <v>335</v>
      </c>
    </row>
    <row r="691" spans="1:17">
      <c r="A691" s="128"/>
      <c r="B691" s="65"/>
      <c r="C691" s="11">
        <v>23</v>
      </c>
      <c r="D691" s="719" t="s">
        <v>709</v>
      </c>
      <c r="E691" s="710">
        <f t="shared" si="56"/>
        <v>8281</v>
      </c>
      <c r="F691" s="720">
        <v>420</v>
      </c>
      <c r="G691" s="710">
        <v>7861</v>
      </c>
      <c r="H691" s="710">
        <f t="shared" si="58"/>
        <v>1064</v>
      </c>
      <c r="I691" s="710">
        <v>1020</v>
      </c>
      <c r="J691" s="710">
        <v>44</v>
      </c>
      <c r="K691" s="710">
        <v>529</v>
      </c>
      <c r="L691" s="710">
        <v>44</v>
      </c>
      <c r="M691" s="710">
        <v>484.99999999999994</v>
      </c>
      <c r="N691" s="710">
        <v>454</v>
      </c>
      <c r="O691" s="710">
        <v>44</v>
      </c>
      <c r="P691" s="718">
        <v>409.99999999999994</v>
      </c>
      <c r="Q691" s="136" t="s">
        <v>335</v>
      </c>
    </row>
    <row r="692" spans="1:17">
      <c r="A692" s="128"/>
      <c r="B692" s="65"/>
      <c r="C692" s="11">
        <v>23</v>
      </c>
      <c r="D692" s="125" t="s">
        <v>414</v>
      </c>
      <c r="E692" s="57">
        <f>SUM(E669:E691)</f>
        <v>65032</v>
      </c>
      <c r="F692" s="57">
        <f>SUM(F669:F691)</f>
        <v>5050</v>
      </c>
      <c r="G692" s="57">
        <f>SUM(G669:G691)</f>
        <v>59982</v>
      </c>
      <c r="H692" s="57">
        <f>SUM(H675:H691)</f>
        <v>10325</v>
      </c>
      <c r="I692" s="57">
        <f>SUM(I675:I691)</f>
        <v>9675</v>
      </c>
      <c r="J692" s="57">
        <f t="shared" ref="J692:P692" si="59">SUM(J675:J691)</f>
        <v>650</v>
      </c>
      <c r="K692" s="57">
        <f t="shared" si="59"/>
        <v>22987</v>
      </c>
      <c r="L692" s="57">
        <f t="shared" si="59"/>
        <v>2048</v>
      </c>
      <c r="M692" s="57">
        <f t="shared" si="59"/>
        <v>20929</v>
      </c>
      <c r="N692" s="57">
        <f t="shared" si="59"/>
        <v>13764</v>
      </c>
      <c r="O692" s="57">
        <f t="shared" si="59"/>
        <v>848</v>
      </c>
      <c r="P692" s="57">
        <f t="shared" si="59"/>
        <v>12448</v>
      </c>
      <c r="Q692" s="136"/>
    </row>
    <row r="693" spans="1:17">
      <c r="A693" s="314">
        <v>16</v>
      </c>
      <c r="B693" s="360" t="s">
        <v>463</v>
      </c>
      <c r="C693" s="11">
        <v>17</v>
      </c>
      <c r="D693" s="243" t="s">
        <v>412</v>
      </c>
      <c r="E693" s="57"/>
      <c r="F693" s="57"/>
      <c r="G693" s="57"/>
      <c r="H693" s="57"/>
      <c r="I693" s="57"/>
      <c r="J693" s="57"/>
      <c r="K693" s="34">
        <v>0</v>
      </c>
      <c r="L693" s="34"/>
      <c r="M693" s="34"/>
      <c r="N693" s="57">
        <v>0</v>
      </c>
      <c r="O693" s="57">
        <v>0</v>
      </c>
      <c r="P693" s="57">
        <v>0</v>
      </c>
      <c r="Q693" s="143" t="s">
        <v>377</v>
      </c>
    </row>
    <row r="694" spans="1:17">
      <c r="A694" s="217"/>
      <c r="B694" s="244"/>
      <c r="C694" s="768">
        <v>1</v>
      </c>
      <c r="D694" s="768" t="s">
        <v>161</v>
      </c>
      <c r="E694" s="625">
        <v>1292</v>
      </c>
      <c r="F694" s="625">
        <v>0</v>
      </c>
      <c r="G694" s="625">
        <v>1292</v>
      </c>
      <c r="H694" s="625">
        <v>460</v>
      </c>
      <c r="I694" s="625">
        <v>0</v>
      </c>
      <c r="J694" s="625">
        <v>460</v>
      </c>
      <c r="K694" s="625">
        <v>472</v>
      </c>
      <c r="L694" s="625">
        <v>0</v>
      </c>
      <c r="M694" s="625">
        <v>932</v>
      </c>
      <c r="N694" s="625">
        <f>G694-K694-J694</f>
        <v>360</v>
      </c>
      <c r="O694" s="625">
        <v>0</v>
      </c>
      <c r="P694" s="625">
        <v>360</v>
      </c>
      <c r="Q694" s="136" t="s">
        <v>334</v>
      </c>
    </row>
    <row r="695" spans="1:17">
      <c r="A695" s="217"/>
      <c r="B695" s="244"/>
      <c r="C695" s="768">
        <v>2</v>
      </c>
      <c r="D695" s="768" t="s">
        <v>736</v>
      </c>
      <c r="E695" s="625">
        <v>1231.2</v>
      </c>
      <c r="F695" s="625">
        <v>0</v>
      </c>
      <c r="G695" s="625">
        <v>1231.2</v>
      </c>
      <c r="H695" s="625">
        <v>0</v>
      </c>
      <c r="I695" s="625">
        <v>0</v>
      </c>
      <c r="J695" s="625">
        <v>0</v>
      </c>
      <c r="K695" s="625">
        <v>602.5</v>
      </c>
      <c r="L695" s="625">
        <v>0</v>
      </c>
      <c r="M695" s="625">
        <v>602.5</v>
      </c>
      <c r="N695" s="625">
        <f t="shared" ref="N695:N714" si="60">G695-K695</f>
        <v>628.70000000000005</v>
      </c>
      <c r="O695" s="625">
        <v>0</v>
      </c>
      <c r="P695" s="625">
        <v>628.70000000000005</v>
      </c>
      <c r="Q695" s="136" t="s">
        <v>335</v>
      </c>
    </row>
    <row r="696" spans="1:17">
      <c r="A696" s="217"/>
      <c r="B696" s="244"/>
      <c r="C696" s="768">
        <v>3</v>
      </c>
      <c r="D696" s="768" t="s">
        <v>750</v>
      </c>
      <c r="E696" s="625">
        <v>1231.2</v>
      </c>
      <c r="F696" s="625">
        <v>0</v>
      </c>
      <c r="G696" s="625">
        <v>1231.2</v>
      </c>
      <c r="H696" s="625">
        <v>0</v>
      </c>
      <c r="I696" s="625">
        <v>0</v>
      </c>
      <c r="J696" s="625">
        <v>0</v>
      </c>
      <c r="K696" s="625">
        <v>602.5</v>
      </c>
      <c r="L696" s="625">
        <v>0</v>
      </c>
      <c r="M696" s="625">
        <v>602.5</v>
      </c>
      <c r="N696" s="625">
        <f t="shared" si="60"/>
        <v>628.70000000000005</v>
      </c>
      <c r="O696" s="625">
        <v>0</v>
      </c>
      <c r="P696" s="625">
        <v>628.70000000000005</v>
      </c>
      <c r="Q696" s="136" t="s">
        <v>335</v>
      </c>
    </row>
    <row r="697" spans="1:17">
      <c r="A697" s="217"/>
      <c r="B697" s="244"/>
      <c r="C697" s="768">
        <v>4</v>
      </c>
      <c r="D697" s="768" t="s">
        <v>751</v>
      </c>
      <c r="E697" s="625">
        <v>1231.2</v>
      </c>
      <c r="F697" s="625">
        <v>0</v>
      </c>
      <c r="G697" s="625">
        <v>1231.2</v>
      </c>
      <c r="H697" s="625">
        <v>0</v>
      </c>
      <c r="I697" s="625">
        <v>0</v>
      </c>
      <c r="J697" s="625">
        <v>0</v>
      </c>
      <c r="K697" s="625">
        <v>602.5</v>
      </c>
      <c r="L697" s="625">
        <v>0</v>
      </c>
      <c r="M697" s="625">
        <v>602.5</v>
      </c>
      <c r="N697" s="625">
        <f t="shared" si="60"/>
        <v>628.70000000000005</v>
      </c>
      <c r="O697" s="625">
        <v>0</v>
      </c>
      <c r="P697" s="625">
        <v>628.70000000000005</v>
      </c>
      <c r="Q697" s="136" t="s">
        <v>334</v>
      </c>
    </row>
    <row r="698" spans="1:17">
      <c r="A698" s="217"/>
      <c r="B698" s="244"/>
      <c r="C698" s="768">
        <v>5</v>
      </c>
      <c r="D698" s="768" t="s">
        <v>739</v>
      </c>
      <c r="E698" s="625">
        <v>1231.2</v>
      </c>
      <c r="F698" s="625">
        <v>0</v>
      </c>
      <c r="G698" s="625">
        <v>1231.2</v>
      </c>
      <c r="H698" s="625">
        <v>0</v>
      </c>
      <c r="I698" s="625">
        <v>0</v>
      </c>
      <c r="J698" s="625">
        <v>0</v>
      </c>
      <c r="K698" s="625">
        <v>602.5</v>
      </c>
      <c r="L698" s="625">
        <v>0</v>
      </c>
      <c r="M698" s="625">
        <v>602.5</v>
      </c>
      <c r="N698" s="625">
        <f t="shared" si="60"/>
        <v>628.70000000000005</v>
      </c>
      <c r="O698" s="625">
        <v>0</v>
      </c>
      <c r="P698" s="625">
        <v>628.70000000000005</v>
      </c>
      <c r="Q698" s="136" t="s">
        <v>334</v>
      </c>
    </row>
    <row r="699" spans="1:17">
      <c r="A699" s="217"/>
      <c r="B699" s="244"/>
      <c r="C699" s="768">
        <v>6</v>
      </c>
      <c r="D699" s="768" t="s">
        <v>743</v>
      </c>
      <c r="E699" s="625">
        <v>1231.2</v>
      </c>
      <c r="F699" s="625">
        <v>0</v>
      </c>
      <c r="G699" s="625">
        <v>1231.2</v>
      </c>
      <c r="H699" s="625">
        <v>0</v>
      </c>
      <c r="I699" s="625">
        <v>0</v>
      </c>
      <c r="J699" s="625">
        <v>0</v>
      </c>
      <c r="K699" s="625">
        <v>602.5</v>
      </c>
      <c r="L699" s="625">
        <v>0</v>
      </c>
      <c r="M699" s="625">
        <v>602.5</v>
      </c>
      <c r="N699" s="625">
        <f t="shared" si="60"/>
        <v>628.70000000000005</v>
      </c>
      <c r="O699" s="625">
        <v>0</v>
      </c>
      <c r="P699" s="625">
        <v>628.70000000000005</v>
      </c>
      <c r="Q699" s="136" t="s">
        <v>334</v>
      </c>
    </row>
    <row r="700" spans="1:17">
      <c r="A700" s="217"/>
      <c r="B700" s="244"/>
      <c r="C700" s="768">
        <v>7</v>
      </c>
      <c r="D700" s="768" t="s">
        <v>747</v>
      </c>
      <c r="E700" s="625">
        <v>1231.2</v>
      </c>
      <c r="F700" s="625">
        <v>0</v>
      </c>
      <c r="G700" s="625">
        <v>1231.2</v>
      </c>
      <c r="H700" s="625">
        <v>0</v>
      </c>
      <c r="I700" s="625">
        <v>0</v>
      </c>
      <c r="J700" s="625">
        <v>0</v>
      </c>
      <c r="K700" s="625">
        <v>602.5</v>
      </c>
      <c r="L700" s="625">
        <v>0</v>
      </c>
      <c r="M700" s="625">
        <v>602.5</v>
      </c>
      <c r="N700" s="625">
        <f t="shared" si="60"/>
        <v>628.70000000000005</v>
      </c>
      <c r="O700" s="625">
        <v>0</v>
      </c>
      <c r="P700" s="625">
        <v>628.70000000000005</v>
      </c>
      <c r="Q700" s="136" t="s">
        <v>335</v>
      </c>
    </row>
    <row r="701" spans="1:17">
      <c r="A701" s="217"/>
      <c r="B701" s="244"/>
      <c r="C701" s="768">
        <v>8</v>
      </c>
      <c r="D701" s="768" t="s">
        <v>752</v>
      </c>
      <c r="E701" s="625">
        <v>1231.2</v>
      </c>
      <c r="F701" s="625">
        <v>0</v>
      </c>
      <c r="G701" s="625">
        <v>1231.2</v>
      </c>
      <c r="H701" s="625">
        <v>0</v>
      </c>
      <c r="I701" s="625">
        <v>0</v>
      </c>
      <c r="J701" s="625">
        <v>0</v>
      </c>
      <c r="K701" s="625">
        <v>602.5</v>
      </c>
      <c r="L701" s="625">
        <v>0</v>
      </c>
      <c r="M701" s="625">
        <v>602.5</v>
      </c>
      <c r="N701" s="625">
        <f t="shared" si="60"/>
        <v>628.70000000000005</v>
      </c>
      <c r="O701" s="625">
        <v>0</v>
      </c>
      <c r="P701" s="625">
        <v>628.70000000000005</v>
      </c>
      <c r="Q701" s="136" t="s">
        <v>332</v>
      </c>
    </row>
    <row r="702" spans="1:17">
      <c r="A702" s="217"/>
      <c r="B702" s="244"/>
      <c r="C702" s="768">
        <v>9</v>
      </c>
      <c r="D702" s="768" t="s">
        <v>753</v>
      </c>
      <c r="E702" s="625">
        <v>1231.2</v>
      </c>
      <c r="F702" s="625">
        <v>0</v>
      </c>
      <c r="G702" s="625">
        <v>1231.2</v>
      </c>
      <c r="H702" s="625">
        <v>0</v>
      </c>
      <c r="I702" s="625">
        <v>0</v>
      </c>
      <c r="J702" s="625">
        <v>0</v>
      </c>
      <c r="K702" s="625">
        <v>602.5</v>
      </c>
      <c r="L702" s="625">
        <v>0</v>
      </c>
      <c r="M702" s="625">
        <v>602.5</v>
      </c>
      <c r="N702" s="625">
        <f t="shared" si="60"/>
        <v>628.70000000000005</v>
      </c>
      <c r="O702" s="625">
        <v>0</v>
      </c>
      <c r="P702" s="625">
        <v>628.70000000000005</v>
      </c>
      <c r="Q702" s="136" t="s">
        <v>332</v>
      </c>
    </row>
    <row r="703" spans="1:17">
      <c r="A703" s="217"/>
      <c r="B703" s="244"/>
      <c r="C703" s="768">
        <v>10</v>
      </c>
      <c r="D703" s="768" t="s">
        <v>738</v>
      </c>
      <c r="E703" s="625">
        <v>1231.2</v>
      </c>
      <c r="F703" s="625">
        <v>0</v>
      </c>
      <c r="G703" s="625">
        <v>1231.2</v>
      </c>
      <c r="H703" s="625">
        <v>0</v>
      </c>
      <c r="I703" s="625">
        <v>0</v>
      </c>
      <c r="J703" s="625">
        <v>0</v>
      </c>
      <c r="K703" s="625">
        <v>602.5</v>
      </c>
      <c r="L703" s="625">
        <v>0</v>
      </c>
      <c r="M703" s="625">
        <v>602.5</v>
      </c>
      <c r="N703" s="625">
        <f t="shared" si="60"/>
        <v>628.70000000000005</v>
      </c>
      <c r="O703" s="625">
        <v>0</v>
      </c>
      <c r="P703" s="625">
        <v>628.70000000000005</v>
      </c>
      <c r="Q703" s="136" t="s">
        <v>332</v>
      </c>
    </row>
    <row r="704" spans="1:17" s="106" customFormat="1">
      <c r="A704" s="472"/>
      <c r="B704" s="473"/>
      <c r="C704" s="768">
        <v>11</v>
      </c>
      <c r="D704" s="768" t="s">
        <v>754</v>
      </c>
      <c r="E704" s="625">
        <v>1231.2</v>
      </c>
      <c r="F704" s="660">
        <v>0</v>
      </c>
      <c r="G704" s="625">
        <v>1231.2</v>
      </c>
      <c r="H704" s="625">
        <v>0</v>
      </c>
      <c r="I704" s="625">
        <v>0</v>
      </c>
      <c r="J704" s="625">
        <v>0</v>
      </c>
      <c r="K704" s="625">
        <v>602.5</v>
      </c>
      <c r="L704" s="625">
        <v>0</v>
      </c>
      <c r="M704" s="625">
        <v>602.5</v>
      </c>
      <c r="N704" s="625">
        <f t="shared" si="60"/>
        <v>628.70000000000005</v>
      </c>
      <c r="O704" s="625">
        <v>0</v>
      </c>
      <c r="P704" s="660">
        <v>628.70000000000005</v>
      </c>
      <c r="Q704" s="235" t="s">
        <v>332</v>
      </c>
    </row>
    <row r="705" spans="1:17" s="106" customFormat="1">
      <c r="A705" s="472"/>
      <c r="B705" s="473"/>
      <c r="C705" s="768">
        <v>12</v>
      </c>
      <c r="D705" s="768" t="s">
        <v>733</v>
      </c>
      <c r="E705" s="625">
        <v>1231.2</v>
      </c>
      <c r="F705" s="660">
        <v>0</v>
      </c>
      <c r="G705" s="625">
        <v>1231.2</v>
      </c>
      <c r="H705" s="625">
        <v>0</v>
      </c>
      <c r="I705" s="625">
        <v>0</v>
      </c>
      <c r="J705" s="625">
        <v>0</v>
      </c>
      <c r="K705" s="625">
        <v>602.5</v>
      </c>
      <c r="L705" s="625">
        <v>0</v>
      </c>
      <c r="M705" s="625">
        <v>602.5</v>
      </c>
      <c r="N705" s="625">
        <f t="shared" si="60"/>
        <v>628.70000000000005</v>
      </c>
      <c r="O705" s="625">
        <v>0</v>
      </c>
      <c r="P705" s="660">
        <v>628.70000000000005</v>
      </c>
      <c r="Q705" s="235" t="s">
        <v>332</v>
      </c>
    </row>
    <row r="706" spans="1:17">
      <c r="A706" s="217"/>
      <c r="B706" s="244"/>
      <c r="C706" s="768">
        <v>13</v>
      </c>
      <c r="D706" s="768" t="s">
        <v>737</v>
      </c>
      <c r="E706" s="625">
        <v>1231.2</v>
      </c>
      <c r="F706" s="625">
        <v>0</v>
      </c>
      <c r="G706" s="625">
        <v>1231.2</v>
      </c>
      <c r="H706" s="625">
        <v>0</v>
      </c>
      <c r="I706" s="625">
        <v>0</v>
      </c>
      <c r="J706" s="625">
        <v>0</v>
      </c>
      <c r="K706" s="625">
        <v>602.5</v>
      </c>
      <c r="L706" s="625">
        <v>0</v>
      </c>
      <c r="M706" s="625">
        <v>602.5</v>
      </c>
      <c r="N706" s="625">
        <f t="shared" si="60"/>
        <v>628.70000000000005</v>
      </c>
      <c r="O706" s="625">
        <v>0</v>
      </c>
      <c r="P706" s="625">
        <v>628.70000000000005</v>
      </c>
      <c r="Q706" s="136" t="s">
        <v>332</v>
      </c>
    </row>
    <row r="707" spans="1:17">
      <c r="A707" s="217"/>
      <c r="B707" s="244"/>
      <c r="C707" s="768">
        <v>14</v>
      </c>
      <c r="D707" s="768" t="s">
        <v>735</v>
      </c>
      <c r="E707" s="625">
        <v>1231.2</v>
      </c>
      <c r="F707" s="625">
        <v>0</v>
      </c>
      <c r="G707" s="625">
        <v>1231.2</v>
      </c>
      <c r="H707" s="625">
        <v>0</v>
      </c>
      <c r="I707" s="625">
        <v>0</v>
      </c>
      <c r="J707" s="625">
        <v>0</v>
      </c>
      <c r="K707" s="625">
        <v>602.5</v>
      </c>
      <c r="L707" s="625">
        <v>0</v>
      </c>
      <c r="M707" s="625">
        <v>602.5</v>
      </c>
      <c r="N707" s="625">
        <f t="shared" si="60"/>
        <v>628.70000000000005</v>
      </c>
      <c r="O707" s="625">
        <v>0</v>
      </c>
      <c r="P707" s="625">
        <v>628.70000000000005</v>
      </c>
      <c r="Q707" s="136" t="s">
        <v>332</v>
      </c>
    </row>
    <row r="708" spans="1:17">
      <c r="A708" s="217"/>
      <c r="B708" s="244"/>
      <c r="C708" s="768">
        <v>15</v>
      </c>
      <c r="D708" s="768" t="s">
        <v>755</v>
      </c>
      <c r="E708" s="625">
        <v>1231.2</v>
      </c>
      <c r="F708" s="625">
        <v>0</v>
      </c>
      <c r="G708" s="625">
        <v>1231.2</v>
      </c>
      <c r="H708" s="625">
        <v>0</v>
      </c>
      <c r="I708" s="625">
        <v>0</v>
      </c>
      <c r="J708" s="625">
        <v>0</v>
      </c>
      <c r="K708" s="625">
        <v>602.5</v>
      </c>
      <c r="L708" s="625">
        <v>0</v>
      </c>
      <c r="M708" s="625">
        <v>602.5</v>
      </c>
      <c r="N708" s="625">
        <f t="shared" si="60"/>
        <v>628.70000000000005</v>
      </c>
      <c r="O708" s="625">
        <v>0</v>
      </c>
      <c r="P708" s="625">
        <v>628.70000000000005</v>
      </c>
      <c r="Q708" s="136" t="s">
        <v>332</v>
      </c>
    </row>
    <row r="709" spans="1:17">
      <c r="A709" s="217"/>
      <c r="B709" s="244"/>
      <c r="C709" s="768">
        <v>16</v>
      </c>
      <c r="D709" s="768" t="s">
        <v>756</v>
      </c>
      <c r="E709" s="625">
        <v>1231.2</v>
      </c>
      <c r="F709" s="625">
        <v>0</v>
      </c>
      <c r="G709" s="625">
        <v>1231.2</v>
      </c>
      <c r="H709" s="625">
        <v>0</v>
      </c>
      <c r="I709" s="625">
        <v>0</v>
      </c>
      <c r="J709" s="625">
        <v>0</v>
      </c>
      <c r="K709" s="625">
        <v>602.5</v>
      </c>
      <c r="L709" s="625">
        <v>0</v>
      </c>
      <c r="M709" s="625">
        <v>602.5</v>
      </c>
      <c r="N709" s="625">
        <f t="shared" si="60"/>
        <v>628.70000000000005</v>
      </c>
      <c r="O709" s="625">
        <v>0</v>
      </c>
      <c r="P709" s="625">
        <v>628.70000000000005</v>
      </c>
      <c r="Q709" s="136" t="s">
        <v>336</v>
      </c>
    </row>
    <row r="710" spans="1:17">
      <c r="A710" s="217"/>
      <c r="B710" s="244"/>
      <c r="C710" s="768">
        <v>17</v>
      </c>
      <c r="D710" s="768" t="s">
        <v>757</v>
      </c>
      <c r="E710" s="625">
        <v>1231.2</v>
      </c>
      <c r="F710" s="625">
        <v>0</v>
      </c>
      <c r="G710" s="625">
        <v>1231.2</v>
      </c>
      <c r="H710" s="625">
        <v>0</v>
      </c>
      <c r="I710" s="625">
        <v>0</v>
      </c>
      <c r="J710" s="625">
        <v>0</v>
      </c>
      <c r="K710" s="625">
        <v>602.5</v>
      </c>
      <c r="L710" s="625">
        <v>0</v>
      </c>
      <c r="M710" s="625">
        <v>602.5</v>
      </c>
      <c r="N710" s="625">
        <f t="shared" si="60"/>
        <v>628.70000000000005</v>
      </c>
      <c r="O710" s="625">
        <v>0</v>
      </c>
      <c r="P710" s="625">
        <v>628.70000000000005</v>
      </c>
      <c r="Q710" s="136" t="s">
        <v>336</v>
      </c>
    </row>
    <row r="711" spans="1:17">
      <c r="A711" s="217"/>
      <c r="B711" s="244"/>
      <c r="C711" s="768">
        <v>18</v>
      </c>
      <c r="D711" s="768" t="s">
        <v>758</v>
      </c>
      <c r="E711" s="625">
        <v>1231.2</v>
      </c>
      <c r="F711" s="625">
        <v>0</v>
      </c>
      <c r="G711" s="625">
        <v>1231.2</v>
      </c>
      <c r="H711" s="625">
        <v>0</v>
      </c>
      <c r="I711" s="625">
        <v>0</v>
      </c>
      <c r="J711" s="625">
        <v>0</v>
      </c>
      <c r="K711" s="625">
        <v>602.5</v>
      </c>
      <c r="L711" s="625">
        <v>0</v>
      </c>
      <c r="M711" s="625">
        <v>602.5</v>
      </c>
      <c r="N711" s="625">
        <f t="shared" si="60"/>
        <v>628.70000000000005</v>
      </c>
      <c r="O711" s="625">
        <v>0</v>
      </c>
      <c r="P711" s="625">
        <v>628.70000000000005</v>
      </c>
      <c r="Q711" s="136" t="s">
        <v>336</v>
      </c>
    </row>
    <row r="712" spans="1:17">
      <c r="A712" s="217"/>
      <c r="B712" s="244"/>
      <c r="C712" s="768">
        <v>19</v>
      </c>
      <c r="D712" s="768" t="s">
        <v>759</v>
      </c>
      <c r="E712" s="625">
        <v>1231.2</v>
      </c>
      <c r="F712" s="625">
        <v>0</v>
      </c>
      <c r="G712" s="625">
        <v>1231.2</v>
      </c>
      <c r="H712" s="625">
        <v>0</v>
      </c>
      <c r="I712" s="625">
        <v>0</v>
      </c>
      <c r="J712" s="625">
        <v>0</v>
      </c>
      <c r="K712" s="625">
        <v>602.5</v>
      </c>
      <c r="L712" s="625">
        <v>0</v>
      </c>
      <c r="M712" s="625">
        <v>602.5</v>
      </c>
      <c r="N712" s="625">
        <f t="shared" si="60"/>
        <v>628.70000000000005</v>
      </c>
      <c r="O712" s="625">
        <v>0</v>
      </c>
      <c r="P712" s="625">
        <v>628.70000000000005</v>
      </c>
      <c r="Q712" s="136" t="s">
        <v>336</v>
      </c>
    </row>
    <row r="713" spans="1:17">
      <c r="A713" s="217"/>
      <c r="B713" s="244"/>
      <c r="C713" s="768">
        <v>20</v>
      </c>
      <c r="D713" s="768" t="s">
        <v>760</v>
      </c>
      <c r="E713" s="625">
        <v>1231.2</v>
      </c>
      <c r="F713" s="625">
        <v>0</v>
      </c>
      <c r="G713" s="625">
        <v>1231.2</v>
      </c>
      <c r="H713" s="625">
        <v>0</v>
      </c>
      <c r="I713" s="625">
        <v>0</v>
      </c>
      <c r="J713" s="625">
        <v>0</v>
      </c>
      <c r="K713" s="625">
        <v>602.5</v>
      </c>
      <c r="L713" s="625">
        <v>0</v>
      </c>
      <c r="M713" s="625">
        <v>602.5</v>
      </c>
      <c r="N713" s="625">
        <f t="shared" si="60"/>
        <v>628.70000000000005</v>
      </c>
      <c r="O713" s="625">
        <v>0</v>
      </c>
      <c r="P713" s="625">
        <v>628.70000000000005</v>
      </c>
      <c r="Q713" s="136" t="s">
        <v>334</v>
      </c>
    </row>
    <row r="714" spans="1:17">
      <c r="A714" s="217"/>
      <c r="B714" s="144"/>
      <c r="C714" s="768">
        <v>21</v>
      </c>
      <c r="D714" s="768" t="s">
        <v>761</v>
      </c>
      <c r="E714" s="625">
        <v>1231.2</v>
      </c>
      <c r="F714" s="625">
        <v>0</v>
      </c>
      <c r="G714" s="625">
        <v>1231.2</v>
      </c>
      <c r="H714" s="625">
        <v>0</v>
      </c>
      <c r="I714" s="625">
        <v>0</v>
      </c>
      <c r="J714" s="625">
        <v>0</v>
      </c>
      <c r="K714" s="625">
        <v>602.5</v>
      </c>
      <c r="L714" s="625">
        <v>0</v>
      </c>
      <c r="M714" s="625">
        <v>602.5</v>
      </c>
      <c r="N714" s="625">
        <f t="shared" si="60"/>
        <v>628.70000000000005</v>
      </c>
      <c r="O714" s="625">
        <v>0</v>
      </c>
      <c r="P714" s="625">
        <v>628.70000000000005</v>
      </c>
      <c r="Q714" s="136" t="s">
        <v>336</v>
      </c>
    </row>
    <row r="715" spans="1:17" s="105" customFormat="1">
      <c r="A715" s="217"/>
      <c r="B715" s="144"/>
      <c r="C715" s="768">
        <f>C714</f>
        <v>21</v>
      </c>
      <c r="D715" s="769" t="s">
        <v>441</v>
      </c>
      <c r="E715" s="666">
        <f>SUM(E694:E714)</f>
        <v>25916.000000000007</v>
      </c>
      <c r="F715" s="666">
        <f t="shared" ref="F715:P715" si="61">SUM(F694:F714)</f>
        <v>0</v>
      </c>
      <c r="G715" s="666">
        <f>SUM(G694:G714)</f>
        <v>25916.000000000007</v>
      </c>
      <c r="H715" s="666">
        <f t="shared" si="61"/>
        <v>460</v>
      </c>
      <c r="I715" s="666">
        <f t="shared" si="61"/>
        <v>0</v>
      </c>
      <c r="J715" s="666">
        <f t="shared" si="61"/>
        <v>460</v>
      </c>
      <c r="K715" s="666">
        <f t="shared" si="61"/>
        <v>12522</v>
      </c>
      <c r="L715" s="666">
        <f t="shared" si="61"/>
        <v>0</v>
      </c>
      <c r="M715" s="666">
        <f t="shared" si="61"/>
        <v>12982</v>
      </c>
      <c r="N715" s="666">
        <f t="shared" si="61"/>
        <v>12934.000000000004</v>
      </c>
      <c r="O715" s="666">
        <f t="shared" si="61"/>
        <v>0</v>
      </c>
      <c r="P715" s="666">
        <f t="shared" si="61"/>
        <v>12934.000000000004</v>
      </c>
      <c r="Q715" s="143"/>
    </row>
    <row r="716" spans="1:17">
      <c r="A716" s="217">
        <v>17</v>
      </c>
      <c r="B716" s="149" t="s">
        <v>548</v>
      </c>
      <c r="C716" s="768"/>
      <c r="D716" s="769" t="s">
        <v>544</v>
      </c>
      <c r="E716" s="666"/>
      <c r="F716" s="666"/>
      <c r="G716" s="666"/>
      <c r="H716" s="666"/>
      <c r="I716" s="666"/>
      <c r="J716" s="666"/>
      <c r="K716" s="666"/>
      <c r="L716" s="666"/>
      <c r="M716" s="666"/>
      <c r="N716" s="666"/>
      <c r="O716" s="666"/>
      <c r="P716" s="666"/>
      <c r="Q716" s="136" t="s">
        <v>377</v>
      </c>
    </row>
    <row r="717" spans="1:17">
      <c r="A717" s="217"/>
      <c r="B717" s="23"/>
      <c r="C717" s="768">
        <v>1</v>
      </c>
      <c r="D717" s="768" t="s">
        <v>151</v>
      </c>
      <c r="E717" s="749">
        <f>F717+G717</f>
        <v>3720</v>
      </c>
      <c r="F717" s="749">
        <f t="shared" ref="F717:F747" si="62">I717+L717+O717</f>
        <v>0</v>
      </c>
      <c r="G717" s="749">
        <f t="shared" ref="G717:G747" si="63">J717+M717+P717</f>
        <v>3720</v>
      </c>
      <c r="H717" s="750">
        <f>I717+J717</f>
        <v>0</v>
      </c>
      <c r="I717" s="750">
        <v>0</v>
      </c>
      <c r="J717" s="750">
        <v>0</v>
      </c>
      <c r="K717" s="750">
        <f>L717+M717</f>
        <v>2950</v>
      </c>
      <c r="L717" s="750">
        <v>0</v>
      </c>
      <c r="M717" s="750">
        <v>2950</v>
      </c>
      <c r="N717" s="749">
        <f>O717+P717</f>
        <v>770</v>
      </c>
      <c r="O717" s="751">
        <v>0</v>
      </c>
      <c r="P717" s="751">
        <v>770</v>
      </c>
      <c r="Q717" s="136" t="s">
        <v>335</v>
      </c>
    </row>
    <row r="718" spans="1:17">
      <c r="A718" s="217"/>
      <c r="B718" s="144"/>
      <c r="C718" s="768">
        <v>2</v>
      </c>
      <c r="D718" s="768" t="s">
        <v>153</v>
      </c>
      <c r="E718" s="749">
        <f t="shared" ref="E718:E747" si="64">F718+G718</f>
        <v>3850</v>
      </c>
      <c r="F718" s="749">
        <f t="shared" si="62"/>
        <v>0</v>
      </c>
      <c r="G718" s="749">
        <f t="shared" si="63"/>
        <v>3850</v>
      </c>
      <c r="H718" s="750">
        <f t="shared" ref="H718:H747" si="65">I718+J718</f>
        <v>0</v>
      </c>
      <c r="I718" s="750">
        <v>0</v>
      </c>
      <c r="J718" s="750">
        <v>0</v>
      </c>
      <c r="K718" s="750">
        <f t="shared" ref="K718:K747" si="66">L718+M718</f>
        <v>3080</v>
      </c>
      <c r="L718" s="750">
        <v>0</v>
      </c>
      <c r="M718" s="750">
        <v>3080</v>
      </c>
      <c r="N718" s="749">
        <f t="shared" ref="N718:N747" si="67">O718+P718</f>
        <v>770</v>
      </c>
      <c r="O718" s="751">
        <v>0</v>
      </c>
      <c r="P718" s="751">
        <v>770</v>
      </c>
      <c r="Q718" s="136" t="s">
        <v>335</v>
      </c>
    </row>
    <row r="719" spans="1:17">
      <c r="A719" s="217"/>
      <c r="B719" s="144"/>
      <c r="C719" s="768">
        <v>3</v>
      </c>
      <c r="D719" s="768" t="s">
        <v>152</v>
      </c>
      <c r="E719" s="749">
        <f t="shared" si="64"/>
        <v>3240</v>
      </c>
      <c r="F719" s="749">
        <f t="shared" si="62"/>
        <v>0</v>
      </c>
      <c r="G719" s="749">
        <f t="shared" si="63"/>
        <v>3240</v>
      </c>
      <c r="H719" s="750">
        <f t="shared" si="65"/>
        <v>0</v>
      </c>
      <c r="I719" s="750">
        <v>0</v>
      </c>
      <c r="J719" s="750">
        <v>0</v>
      </c>
      <c r="K719" s="750">
        <f t="shared" si="66"/>
        <v>2470</v>
      </c>
      <c r="L719" s="750">
        <v>0</v>
      </c>
      <c r="M719" s="750">
        <v>2470</v>
      </c>
      <c r="N719" s="749">
        <f t="shared" si="67"/>
        <v>770</v>
      </c>
      <c r="O719" s="751">
        <v>0</v>
      </c>
      <c r="P719" s="751">
        <v>770</v>
      </c>
      <c r="Q719" s="136" t="s">
        <v>335</v>
      </c>
    </row>
    <row r="720" spans="1:17">
      <c r="A720" s="217"/>
      <c r="B720" s="144"/>
      <c r="C720" s="768">
        <v>4</v>
      </c>
      <c r="D720" s="768" t="s">
        <v>176</v>
      </c>
      <c r="E720" s="749">
        <f t="shared" si="64"/>
        <v>14946</v>
      </c>
      <c r="F720" s="749">
        <f t="shared" si="62"/>
        <v>0</v>
      </c>
      <c r="G720" s="749">
        <f t="shared" si="63"/>
        <v>14946</v>
      </c>
      <c r="H720" s="750">
        <f t="shared" si="65"/>
        <v>0</v>
      </c>
      <c r="I720" s="750">
        <v>0</v>
      </c>
      <c r="J720" s="750">
        <v>0</v>
      </c>
      <c r="K720" s="750">
        <f t="shared" si="66"/>
        <v>11646</v>
      </c>
      <c r="L720" s="750">
        <v>0</v>
      </c>
      <c r="M720" s="750">
        <v>11646</v>
      </c>
      <c r="N720" s="749">
        <f t="shared" si="67"/>
        <v>3300</v>
      </c>
      <c r="O720" s="751">
        <v>0</v>
      </c>
      <c r="P720" s="751">
        <v>3300</v>
      </c>
      <c r="Q720" s="136" t="s">
        <v>335</v>
      </c>
    </row>
    <row r="721" spans="1:17">
      <c r="A721" s="217"/>
      <c r="B721" s="144"/>
      <c r="C721" s="768">
        <v>5</v>
      </c>
      <c r="D721" s="768" t="s">
        <v>177</v>
      </c>
      <c r="E721" s="749">
        <f t="shared" si="64"/>
        <v>21000</v>
      </c>
      <c r="F721" s="749">
        <f t="shared" si="62"/>
        <v>0</v>
      </c>
      <c r="G721" s="749">
        <f t="shared" si="63"/>
        <v>21000</v>
      </c>
      <c r="H721" s="750">
        <f t="shared" si="65"/>
        <v>0</v>
      </c>
      <c r="I721" s="750">
        <v>0</v>
      </c>
      <c r="J721" s="750">
        <v>0</v>
      </c>
      <c r="K721" s="750">
        <f t="shared" si="66"/>
        <v>16269.999999999998</v>
      </c>
      <c r="L721" s="750">
        <v>0</v>
      </c>
      <c r="M721" s="750">
        <v>16269.999999999998</v>
      </c>
      <c r="N721" s="749">
        <f t="shared" si="67"/>
        <v>4730</v>
      </c>
      <c r="O721" s="751">
        <v>0</v>
      </c>
      <c r="P721" s="751">
        <v>4730</v>
      </c>
      <c r="Q721" s="136" t="s">
        <v>335</v>
      </c>
    </row>
    <row r="722" spans="1:17">
      <c r="A722" s="217"/>
      <c r="B722" s="144"/>
      <c r="C722" s="768">
        <v>6</v>
      </c>
      <c r="D722" s="768" t="s">
        <v>178</v>
      </c>
      <c r="E722" s="749">
        <f t="shared" si="64"/>
        <v>14946</v>
      </c>
      <c r="F722" s="749">
        <f t="shared" si="62"/>
        <v>0</v>
      </c>
      <c r="G722" s="749">
        <f t="shared" si="63"/>
        <v>14946</v>
      </c>
      <c r="H722" s="750">
        <f t="shared" si="65"/>
        <v>0</v>
      </c>
      <c r="I722" s="750">
        <v>0</v>
      </c>
      <c r="J722" s="750">
        <v>0</v>
      </c>
      <c r="K722" s="750">
        <f t="shared" si="66"/>
        <v>11646</v>
      </c>
      <c r="L722" s="750">
        <v>0</v>
      </c>
      <c r="M722" s="750">
        <v>11646</v>
      </c>
      <c r="N722" s="749">
        <f t="shared" si="67"/>
        <v>3300</v>
      </c>
      <c r="O722" s="751">
        <v>0</v>
      </c>
      <c r="P722" s="751">
        <v>3300</v>
      </c>
      <c r="Q722" s="136" t="s">
        <v>335</v>
      </c>
    </row>
    <row r="723" spans="1:17">
      <c r="A723" s="217"/>
      <c r="B723" s="144"/>
      <c r="C723" s="768">
        <v>7</v>
      </c>
      <c r="D723" s="768" t="s">
        <v>182</v>
      </c>
      <c r="E723" s="749">
        <f t="shared" si="64"/>
        <v>27915</v>
      </c>
      <c r="F723" s="749">
        <f t="shared" si="62"/>
        <v>0</v>
      </c>
      <c r="G723" s="749">
        <f t="shared" si="63"/>
        <v>27915</v>
      </c>
      <c r="H723" s="750">
        <f t="shared" si="65"/>
        <v>0</v>
      </c>
      <c r="I723" s="750">
        <v>0</v>
      </c>
      <c r="J723" s="750">
        <v>0</v>
      </c>
      <c r="K723" s="750">
        <f t="shared" si="66"/>
        <v>21645</v>
      </c>
      <c r="L723" s="750">
        <v>0</v>
      </c>
      <c r="M723" s="750">
        <v>21645</v>
      </c>
      <c r="N723" s="749">
        <f t="shared" si="67"/>
        <v>6270</v>
      </c>
      <c r="O723" s="751">
        <v>0</v>
      </c>
      <c r="P723" s="751">
        <v>6270</v>
      </c>
      <c r="Q723" s="136" t="s">
        <v>334</v>
      </c>
    </row>
    <row r="724" spans="1:17">
      <c r="A724" s="217"/>
      <c r="B724" s="144"/>
      <c r="C724" s="768">
        <v>8</v>
      </c>
      <c r="D724" s="768" t="s">
        <v>183</v>
      </c>
      <c r="E724" s="749">
        <f t="shared" si="64"/>
        <v>28110</v>
      </c>
      <c r="F724" s="749">
        <f t="shared" si="62"/>
        <v>0</v>
      </c>
      <c r="G724" s="749">
        <f t="shared" si="63"/>
        <v>28110</v>
      </c>
      <c r="H724" s="750">
        <f t="shared" si="65"/>
        <v>0</v>
      </c>
      <c r="I724" s="750">
        <v>0</v>
      </c>
      <c r="J724" s="750">
        <v>0</v>
      </c>
      <c r="K724" s="750">
        <f t="shared" si="66"/>
        <v>21740</v>
      </c>
      <c r="L724" s="750">
        <v>0</v>
      </c>
      <c r="M724" s="750">
        <v>21740</v>
      </c>
      <c r="N724" s="749">
        <f t="shared" si="67"/>
        <v>6370</v>
      </c>
      <c r="O724" s="751">
        <v>0</v>
      </c>
      <c r="P724" s="751">
        <v>6370</v>
      </c>
      <c r="Q724" s="136" t="s">
        <v>334</v>
      </c>
    </row>
    <row r="725" spans="1:17">
      <c r="A725" s="217"/>
      <c r="B725" s="144"/>
      <c r="C725" s="768">
        <v>9</v>
      </c>
      <c r="D725" s="768" t="s">
        <v>184</v>
      </c>
      <c r="E725" s="749">
        <f t="shared" si="64"/>
        <v>21080</v>
      </c>
      <c r="F725" s="749">
        <f t="shared" si="62"/>
        <v>0</v>
      </c>
      <c r="G725" s="749">
        <f t="shared" si="63"/>
        <v>21080</v>
      </c>
      <c r="H725" s="750">
        <f t="shared" si="65"/>
        <v>0</v>
      </c>
      <c r="I725" s="750">
        <v>0</v>
      </c>
      <c r="J725" s="750">
        <v>0</v>
      </c>
      <c r="K725" s="750">
        <f t="shared" si="66"/>
        <v>16350</v>
      </c>
      <c r="L725" s="750">
        <v>0</v>
      </c>
      <c r="M725" s="750">
        <v>16350</v>
      </c>
      <c r="N725" s="749">
        <f t="shared" si="67"/>
        <v>4730</v>
      </c>
      <c r="O725" s="751">
        <v>0</v>
      </c>
      <c r="P725" s="751">
        <v>4730</v>
      </c>
      <c r="Q725" s="136" t="s">
        <v>334</v>
      </c>
    </row>
    <row r="726" spans="1:17">
      <c r="A726" s="217"/>
      <c r="B726" s="144"/>
      <c r="C726" s="768">
        <v>10</v>
      </c>
      <c r="D726" s="768" t="s">
        <v>155</v>
      </c>
      <c r="E726" s="749">
        <f t="shared" si="64"/>
        <v>21950</v>
      </c>
      <c r="F726" s="749">
        <f t="shared" si="62"/>
        <v>0</v>
      </c>
      <c r="G726" s="749">
        <f t="shared" si="63"/>
        <v>21950</v>
      </c>
      <c r="H726" s="750">
        <f t="shared" si="65"/>
        <v>0</v>
      </c>
      <c r="I726" s="750">
        <v>0</v>
      </c>
      <c r="J726" s="750">
        <v>0</v>
      </c>
      <c r="K726" s="750">
        <f t="shared" si="66"/>
        <v>17220</v>
      </c>
      <c r="L726" s="750">
        <v>0</v>
      </c>
      <c r="M726" s="750">
        <v>17220</v>
      </c>
      <c r="N726" s="749">
        <f t="shared" si="67"/>
        <v>4730</v>
      </c>
      <c r="O726" s="751">
        <v>0</v>
      </c>
      <c r="P726" s="751">
        <v>4730</v>
      </c>
      <c r="Q726" s="136" t="s">
        <v>334</v>
      </c>
    </row>
    <row r="727" spans="1:17">
      <c r="A727" s="217"/>
      <c r="B727" s="144"/>
      <c r="C727" s="768">
        <v>11</v>
      </c>
      <c r="D727" s="768" t="s">
        <v>188</v>
      </c>
      <c r="E727" s="749">
        <f t="shared" si="64"/>
        <v>14946</v>
      </c>
      <c r="F727" s="749">
        <f t="shared" si="62"/>
        <v>0</v>
      </c>
      <c r="G727" s="749">
        <f t="shared" si="63"/>
        <v>14946</v>
      </c>
      <c r="H727" s="750">
        <f t="shared" si="65"/>
        <v>0</v>
      </c>
      <c r="I727" s="750">
        <v>0</v>
      </c>
      <c r="J727" s="750">
        <v>0</v>
      </c>
      <c r="K727" s="750">
        <f t="shared" si="66"/>
        <v>11646</v>
      </c>
      <c r="L727" s="750">
        <v>0</v>
      </c>
      <c r="M727" s="750">
        <v>11646</v>
      </c>
      <c r="N727" s="749">
        <f t="shared" si="67"/>
        <v>3300</v>
      </c>
      <c r="O727" s="751">
        <v>0</v>
      </c>
      <c r="P727" s="751">
        <v>3300</v>
      </c>
      <c r="Q727" s="136" t="s">
        <v>334</v>
      </c>
    </row>
    <row r="728" spans="1:17">
      <c r="A728" s="217"/>
      <c r="B728" s="144"/>
      <c r="C728" s="768">
        <v>12</v>
      </c>
      <c r="D728" s="768" t="s">
        <v>189</v>
      </c>
      <c r="E728" s="749">
        <f t="shared" si="64"/>
        <v>27915</v>
      </c>
      <c r="F728" s="749">
        <f t="shared" si="62"/>
        <v>0</v>
      </c>
      <c r="G728" s="749">
        <f t="shared" si="63"/>
        <v>27915</v>
      </c>
      <c r="H728" s="750">
        <f t="shared" si="65"/>
        <v>0</v>
      </c>
      <c r="I728" s="750">
        <v>0</v>
      </c>
      <c r="J728" s="750">
        <v>0</v>
      </c>
      <c r="K728" s="750">
        <f t="shared" si="66"/>
        <v>21645</v>
      </c>
      <c r="L728" s="750">
        <v>0</v>
      </c>
      <c r="M728" s="750">
        <v>21645</v>
      </c>
      <c r="N728" s="749">
        <f t="shared" si="67"/>
        <v>6270</v>
      </c>
      <c r="O728" s="751">
        <v>0</v>
      </c>
      <c r="P728" s="751">
        <v>6270</v>
      </c>
      <c r="Q728" s="136" t="s">
        <v>334</v>
      </c>
    </row>
    <row r="729" spans="1:17">
      <c r="A729" s="217"/>
      <c r="B729" s="144"/>
      <c r="C729" s="768">
        <v>13</v>
      </c>
      <c r="D729" s="768" t="s">
        <v>156</v>
      </c>
      <c r="E729" s="749">
        <f t="shared" si="64"/>
        <v>28040</v>
      </c>
      <c r="F729" s="749">
        <f t="shared" si="62"/>
        <v>0</v>
      </c>
      <c r="G729" s="749">
        <f t="shared" si="63"/>
        <v>28040</v>
      </c>
      <c r="H729" s="750">
        <f t="shared" si="65"/>
        <v>0</v>
      </c>
      <c r="I729" s="750">
        <v>0</v>
      </c>
      <c r="J729" s="750">
        <v>0</v>
      </c>
      <c r="K729" s="750">
        <f t="shared" si="66"/>
        <v>21770</v>
      </c>
      <c r="L729" s="750">
        <v>0</v>
      </c>
      <c r="M729" s="750">
        <v>21770</v>
      </c>
      <c r="N729" s="749">
        <f t="shared" si="67"/>
        <v>6270</v>
      </c>
      <c r="O729" s="751">
        <v>0</v>
      </c>
      <c r="P729" s="751">
        <v>6270</v>
      </c>
      <c r="Q729" s="136" t="s">
        <v>334</v>
      </c>
    </row>
    <row r="730" spans="1:17">
      <c r="A730" s="217"/>
      <c r="B730" s="144"/>
      <c r="C730" s="768">
        <v>14</v>
      </c>
      <c r="D730" s="768" t="s">
        <v>122</v>
      </c>
      <c r="E730" s="749">
        <f t="shared" si="64"/>
        <v>29555</v>
      </c>
      <c r="F730" s="749">
        <f t="shared" si="62"/>
        <v>0</v>
      </c>
      <c r="G730" s="749">
        <f t="shared" si="63"/>
        <v>29555</v>
      </c>
      <c r="H730" s="750">
        <f t="shared" si="65"/>
        <v>0</v>
      </c>
      <c r="I730" s="750">
        <v>0</v>
      </c>
      <c r="J730" s="750">
        <v>0</v>
      </c>
      <c r="K730" s="750">
        <f t="shared" si="66"/>
        <v>23285</v>
      </c>
      <c r="L730" s="750">
        <v>0</v>
      </c>
      <c r="M730" s="750">
        <v>23285</v>
      </c>
      <c r="N730" s="749">
        <f t="shared" si="67"/>
        <v>6270</v>
      </c>
      <c r="O730" s="751">
        <v>0</v>
      </c>
      <c r="P730" s="751">
        <v>6270</v>
      </c>
      <c r="Q730" s="136" t="s">
        <v>334</v>
      </c>
    </row>
    <row r="731" spans="1:17">
      <c r="A731" s="217"/>
      <c r="B731" s="144"/>
      <c r="C731" s="768">
        <v>15</v>
      </c>
      <c r="D731" s="768" t="s">
        <v>221</v>
      </c>
      <c r="E731" s="749">
        <f t="shared" si="64"/>
        <v>28700</v>
      </c>
      <c r="F731" s="749">
        <f t="shared" si="62"/>
        <v>0</v>
      </c>
      <c r="G731" s="749">
        <f t="shared" si="63"/>
        <v>28700</v>
      </c>
      <c r="H731" s="750">
        <f t="shared" si="65"/>
        <v>0</v>
      </c>
      <c r="I731" s="750">
        <v>0</v>
      </c>
      <c r="J731" s="750">
        <v>0</v>
      </c>
      <c r="K731" s="750">
        <f t="shared" si="66"/>
        <v>22320</v>
      </c>
      <c r="L731" s="750">
        <v>0</v>
      </c>
      <c r="M731" s="750">
        <v>22320</v>
      </c>
      <c r="N731" s="749">
        <f t="shared" si="67"/>
        <v>6380</v>
      </c>
      <c r="O731" s="751">
        <v>0</v>
      </c>
      <c r="P731" s="751">
        <v>6380</v>
      </c>
      <c r="Q731" s="136" t="s">
        <v>334</v>
      </c>
    </row>
    <row r="732" spans="1:17">
      <c r="A732" s="217"/>
      <c r="B732" s="144"/>
      <c r="C732" s="768">
        <v>16</v>
      </c>
      <c r="D732" s="768" t="s">
        <v>190</v>
      </c>
      <c r="E732" s="749">
        <f t="shared" si="64"/>
        <v>20950</v>
      </c>
      <c r="F732" s="749">
        <f t="shared" si="62"/>
        <v>0</v>
      </c>
      <c r="G732" s="749">
        <f t="shared" si="63"/>
        <v>20950</v>
      </c>
      <c r="H732" s="750">
        <f t="shared" si="65"/>
        <v>0</v>
      </c>
      <c r="I732" s="750">
        <v>0</v>
      </c>
      <c r="J732" s="750">
        <v>0</v>
      </c>
      <c r="K732" s="750">
        <f t="shared" si="66"/>
        <v>16219.999999999998</v>
      </c>
      <c r="L732" s="750">
        <v>0</v>
      </c>
      <c r="M732" s="750">
        <v>16219.999999999998</v>
      </c>
      <c r="N732" s="749">
        <f t="shared" si="67"/>
        <v>4730</v>
      </c>
      <c r="O732" s="751">
        <v>0</v>
      </c>
      <c r="P732" s="751">
        <v>4730</v>
      </c>
      <c r="Q732" s="136" t="s">
        <v>334</v>
      </c>
    </row>
    <row r="733" spans="1:17">
      <c r="A733" s="217"/>
      <c r="B733" s="144"/>
      <c r="C733" s="768">
        <v>17</v>
      </c>
      <c r="D733" s="768" t="s">
        <v>191</v>
      </c>
      <c r="E733" s="749">
        <f t="shared" si="64"/>
        <v>20950</v>
      </c>
      <c r="F733" s="749">
        <f t="shared" si="62"/>
        <v>0</v>
      </c>
      <c r="G733" s="749">
        <f t="shared" si="63"/>
        <v>20950</v>
      </c>
      <c r="H733" s="750">
        <f t="shared" si="65"/>
        <v>0</v>
      </c>
      <c r="I733" s="750">
        <v>0</v>
      </c>
      <c r="J733" s="750">
        <v>0</v>
      </c>
      <c r="K733" s="750">
        <f t="shared" si="66"/>
        <v>16219.999999999998</v>
      </c>
      <c r="L733" s="750">
        <v>0</v>
      </c>
      <c r="M733" s="750">
        <v>16219.999999999998</v>
      </c>
      <c r="N733" s="749">
        <f t="shared" si="67"/>
        <v>4730</v>
      </c>
      <c r="O733" s="751">
        <v>0</v>
      </c>
      <c r="P733" s="751">
        <v>4730</v>
      </c>
      <c r="Q733" s="136" t="s">
        <v>334</v>
      </c>
    </row>
    <row r="734" spans="1:17">
      <c r="A734" s="217"/>
      <c r="B734" s="144"/>
      <c r="C734" s="768">
        <v>18</v>
      </c>
      <c r="D734" s="768" t="s">
        <v>158</v>
      </c>
      <c r="E734" s="749">
        <f t="shared" si="64"/>
        <v>22100</v>
      </c>
      <c r="F734" s="749">
        <f t="shared" si="62"/>
        <v>0</v>
      </c>
      <c r="G734" s="749">
        <f t="shared" si="63"/>
        <v>22100</v>
      </c>
      <c r="H734" s="750">
        <f t="shared" si="65"/>
        <v>0</v>
      </c>
      <c r="I734" s="750">
        <v>0</v>
      </c>
      <c r="J734" s="750">
        <v>0</v>
      </c>
      <c r="K734" s="750">
        <f t="shared" si="66"/>
        <v>17370</v>
      </c>
      <c r="L734" s="750">
        <v>0</v>
      </c>
      <c r="M734" s="750">
        <v>17370</v>
      </c>
      <c r="N734" s="749">
        <f t="shared" si="67"/>
        <v>4730</v>
      </c>
      <c r="O734" s="751">
        <v>0</v>
      </c>
      <c r="P734" s="751">
        <v>4730</v>
      </c>
      <c r="Q734" s="136" t="s">
        <v>334</v>
      </c>
    </row>
    <row r="735" spans="1:17">
      <c r="A735" s="217"/>
      <c r="B735" s="144"/>
      <c r="C735" s="768">
        <v>19</v>
      </c>
      <c r="D735" s="768" t="s">
        <v>192</v>
      </c>
      <c r="E735" s="749">
        <f t="shared" si="64"/>
        <v>20950</v>
      </c>
      <c r="F735" s="749">
        <f t="shared" si="62"/>
        <v>0</v>
      </c>
      <c r="G735" s="749">
        <f t="shared" si="63"/>
        <v>20950</v>
      </c>
      <c r="H735" s="750">
        <f t="shared" si="65"/>
        <v>0</v>
      </c>
      <c r="I735" s="750">
        <v>0</v>
      </c>
      <c r="J735" s="750">
        <v>0</v>
      </c>
      <c r="K735" s="750">
        <f t="shared" si="66"/>
        <v>16219.999999999998</v>
      </c>
      <c r="L735" s="750">
        <v>0</v>
      </c>
      <c r="M735" s="750">
        <v>16219.999999999998</v>
      </c>
      <c r="N735" s="749">
        <f t="shared" si="67"/>
        <v>4730</v>
      </c>
      <c r="O735" s="751">
        <v>0</v>
      </c>
      <c r="P735" s="751">
        <v>4730</v>
      </c>
      <c r="Q735" s="136" t="s">
        <v>334</v>
      </c>
    </row>
    <row r="736" spans="1:17">
      <c r="A736" s="217"/>
      <c r="B736" s="144"/>
      <c r="C736" s="768">
        <v>20</v>
      </c>
      <c r="D736" s="768" t="s">
        <v>160</v>
      </c>
      <c r="E736" s="749">
        <f t="shared" si="64"/>
        <v>9935</v>
      </c>
      <c r="F736" s="749">
        <f t="shared" si="62"/>
        <v>0</v>
      </c>
      <c r="G736" s="749">
        <f t="shared" si="63"/>
        <v>9935</v>
      </c>
      <c r="H736" s="750">
        <f t="shared" si="65"/>
        <v>0</v>
      </c>
      <c r="I736" s="750">
        <v>0</v>
      </c>
      <c r="J736" s="750">
        <v>0</v>
      </c>
      <c r="K736" s="750">
        <f t="shared" si="66"/>
        <v>7734.9999999999991</v>
      </c>
      <c r="L736" s="750">
        <v>0</v>
      </c>
      <c r="M736" s="750">
        <v>7734.9999999999991</v>
      </c>
      <c r="N736" s="749">
        <f t="shared" si="67"/>
        <v>2200</v>
      </c>
      <c r="O736" s="751">
        <v>0</v>
      </c>
      <c r="P736" s="751">
        <v>2200</v>
      </c>
      <c r="Q736" s="136" t="s">
        <v>331</v>
      </c>
    </row>
    <row r="737" spans="1:17">
      <c r="A737" s="217"/>
      <c r="B737" s="144"/>
      <c r="C737" s="623">
        <v>21</v>
      </c>
      <c r="D737" s="664" t="s">
        <v>193</v>
      </c>
      <c r="E737" s="749">
        <f t="shared" si="64"/>
        <v>14946</v>
      </c>
      <c r="F737" s="749">
        <f t="shared" si="62"/>
        <v>0</v>
      </c>
      <c r="G737" s="749">
        <f t="shared" si="63"/>
        <v>14946</v>
      </c>
      <c r="H737" s="750">
        <f t="shared" si="65"/>
        <v>0</v>
      </c>
      <c r="I737" s="750">
        <v>0</v>
      </c>
      <c r="J737" s="750">
        <v>0</v>
      </c>
      <c r="K737" s="750">
        <f t="shared" si="66"/>
        <v>11646</v>
      </c>
      <c r="L737" s="750">
        <v>0</v>
      </c>
      <c r="M737" s="750">
        <v>11646</v>
      </c>
      <c r="N737" s="749">
        <f t="shared" si="67"/>
        <v>3300</v>
      </c>
      <c r="O737" s="751">
        <v>0</v>
      </c>
      <c r="P737" s="751">
        <v>3300</v>
      </c>
      <c r="Q737" s="136" t="s">
        <v>331</v>
      </c>
    </row>
    <row r="738" spans="1:17">
      <c r="A738" s="217"/>
      <c r="B738" s="144"/>
      <c r="C738" s="623">
        <v>22</v>
      </c>
      <c r="D738" s="664" t="s">
        <v>195</v>
      </c>
      <c r="E738" s="749">
        <f t="shared" si="64"/>
        <v>28540</v>
      </c>
      <c r="F738" s="749">
        <f t="shared" si="62"/>
        <v>0</v>
      </c>
      <c r="G738" s="749">
        <f t="shared" si="63"/>
        <v>28540</v>
      </c>
      <c r="H738" s="750">
        <f t="shared" si="65"/>
        <v>0</v>
      </c>
      <c r="I738" s="750">
        <v>0</v>
      </c>
      <c r="J738" s="750">
        <v>0</v>
      </c>
      <c r="K738" s="750">
        <f t="shared" si="66"/>
        <v>22270</v>
      </c>
      <c r="L738" s="750">
        <v>0</v>
      </c>
      <c r="M738" s="750">
        <v>22270</v>
      </c>
      <c r="N738" s="749">
        <f t="shared" si="67"/>
        <v>6270</v>
      </c>
      <c r="O738" s="751">
        <v>0</v>
      </c>
      <c r="P738" s="751">
        <v>6270</v>
      </c>
      <c r="Q738" s="136" t="s">
        <v>331</v>
      </c>
    </row>
    <row r="739" spans="1:17">
      <c r="A739" s="217"/>
      <c r="B739" s="144"/>
      <c r="C739" s="623">
        <v>23</v>
      </c>
      <c r="D739" s="664" t="s">
        <v>196</v>
      </c>
      <c r="E739" s="749">
        <f t="shared" si="64"/>
        <v>18246</v>
      </c>
      <c r="F739" s="749">
        <f t="shared" si="62"/>
        <v>0</v>
      </c>
      <c r="G739" s="749">
        <f t="shared" si="63"/>
        <v>18246</v>
      </c>
      <c r="H739" s="750">
        <f t="shared" si="65"/>
        <v>0</v>
      </c>
      <c r="I739" s="750">
        <v>0</v>
      </c>
      <c r="J739" s="750">
        <v>0</v>
      </c>
      <c r="K739" s="750">
        <f t="shared" si="66"/>
        <v>14946</v>
      </c>
      <c r="L739" s="750">
        <v>0</v>
      </c>
      <c r="M739" s="750">
        <v>14946</v>
      </c>
      <c r="N739" s="749">
        <f t="shared" si="67"/>
        <v>3300</v>
      </c>
      <c r="O739" s="751">
        <v>0</v>
      </c>
      <c r="P739" s="751">
        <v>3300</v>
      </c>
      <c r="Q739" s="136" t="s">
        <v>331</v>
      </c>
    </row>
    <row r="740" spans="1:17">
      <c r="A740" s="217"/>
      <c r="B740" s="144"/>
      <c r="C740" s="623">
        <v>24</v>
      </c>
      <c r="D740" s="664" t="s">
        <v>159</v>
      </c>
      <c r="E740" s="749">
        <f t="shared" si="64"/>
        <v>9935</v>
      </c>
      <c r="F740" s="749">
        <f t="shared" si="62"/>
        <v>0</v>
      </c>
      <c r="G740" s="749">
        <f t="shared" si="63"/>
        <v>9935</v>
      </c>
      <c r="H740" s="750">
        <f t="shared" si="65"/>
        <v>0</v>
      </c>
      <c r="I740" s="750">
        <v>0</v>
      </c>
      <c r="J740" s="750">
        <v>0</v>
      </c>
      <c r="K740" s="750">
        <f t="shared" si="66"/>
        <v>7734.9999999999991</v>
      </c>
      <c r="L740" s="750">
        <v>0</v>
      </c>
      <c r="M740" s="750">
        <v>7734.9999999999991</v>
      </c>
      <c r="N740" s="749">
        <f t="shared" si="67"/>
        <v>2200</v>
      </c>
      <c r="O740" s="751">
        <v>0</v>
      </c>
      <c r="P740" s="751">
        <v>2200</v>
      </c>
      <c r="Q740" s="136" t="s">
        <v>331</v>
      </c>
    </row>
    <row r="741" spans="1:17">
      <c r="A741" s="217"/>
      <c r="B741" s="144"/>
      <c r="C741" s="623">
        <v>25</v>
      </c>
      <c r="D741" s="664" t="s">
        <v>197</v>
      </c>
      <c r="E741" s="749">
        <f t="shared" si="64"/>
        <v>9935</v>
      </c>
      <c r="F741" s="749">
        <f t="shared" si="62"/>
        <v>0</v>
      </c>
      <c r="G741" s="749">
        <f t="shared" si="63"/>
        <v>9935</v>
      </c>
      <c r="H741" s="750">
        <f t="shared" si="65"/>
        <v>0</v>
      </c>
      <c r="I741" s="750">
        <v>0</v>
      </c>
      <c r="J741" s="750">
        <v>0</v>
      </c>
      <c r="K741" s="750">
        <f t="shared" si="66"/>
        <v>7734.9999999999991</v>
      </c>
      <c r="L741" s="750">
        <v>0</v>
      </c>
      <c r="M741" s="750">
        <v>7734.9999999999991</v>
      </c>
      <c r="N741" s="749">
        <f t="shared" si="67"/>
        <v>2200</v>
      </c>
      <c r="O741" s="751">
        <v>0</v>
      </c>
      <c r="P741" s="751">
        <v>2200</v>
      </c>
      <c r="Q741" s="136" t="s">
        <v>331</v>
      </c>
    </row>
    <row r="742" spans="1:17">
      <c r="A742" s="217"/>
      <c r="B742" s="144"/>
      <c r="C742" s="623">
        <v>26</v>
      </c>
      <c r="D742" s="664" t="s">
        <v>199</v>
      </c>
      <c r="E742" s="749">
        <f t="shared" si="64"/>
        <v>3240</v>
      </c>
      <c r="F742" s="749">
        <f t="shared" si="62"/>
        <v>0</v>
      </c>
      <c r="G742" s="749">
        <f t="shared" si="63"/>
        <v>3240</v>
      </c>
      <c r="H742" s="750">
        <f t="shared" si="65"/>
        <v>0</v>
      </c>
      <c r="I742" s="750">
        <v>0</v>
      </c>
      <c r="J742" s="750">
        <v>0</v>
      </c>
      <c r="K742" s="750">
        <f t="shared" si="66"/>
        <v>2470</v>
      </c>
      <c r="L742" s="750">
        <v>0</v>
      </c>
      <c r="M742" s="750">
        <v>2470</v>
      </c>
      <c r="N742" s="749">
        <f t="shared" si="67"/>
        <v>770</v>
      </c>
      <c r="O742" s="751">
        <v>0</v>
      </c>
      <c r="P742" s="751">
        <v>770</v>
      </c>
      <c r="Q742" s="136" t="s">
        <v>331</v>
      </c>
    </row>
    <row r="743" spans="1:17">
      <c r="A743" s="217"/>
      <c r="B743" s="144"/>
      <c r="C743" s="623">
        <v>27</v>
      </c>
      <c r="D743" s="664" t="s">
        <v>200</v>
      </c>
      <c r="E743" s="749">
        <f t="shared" si="64"/>
        <v>9935</v>
      </c>
      <c r="F743" s="749">
        <f t="shared" si="62"/>
        <v>0</v>
      </c>
      <c r="G743" s="749">
        <f t="shared" si="63"/>
        <v>9935</v>
      </c>
      <c r="H743" s="750">
        <f t="shared" si="65"/>
        <v>0</v>
      </c>
      <c r="I743" s="750">
        <v>0</v>
      </c>
      <c r="J743" s="750">
        <v>0</v>
      </c>
      <c r="K743" s="750">
        <f t="shared" si="66"/>
        <v>7734.9999999999991</v>
      </c>
      <c r="L743" s="750">
        <v>0</v>
      </c>
      <c r="M743" s="750">
        <v>7734.9999999999991</v>
      </c>
      <c r="N743" s="749">
        <f t="shared" si="67"/>
        <v>2200</v>
      </c>
      <c r="O743" s="751">
        <v>0</v>
      </c>
      <c r="P743" s="751">
        <v>2200</v>
      </c>
      <c r="Q743" s="136" t="s">
        <v>331</v>
      </c>
    </row>
    <row r="744" spans="1:17">
      <c r="A744" s="217"/>
      <c r="B744" s="144"/>
      <c r="C744" s="623">
        <v>28</v>
      </c>
      <c r="D744" s="664" t="s">
        <v>327</v>
      </c>
      <c r="E744" s="749">
        <f t="shared" si="64"/>
        <v>3810</v>
      </c>
      <c r="F744" s="749">
        <f t="shared" si="62"/>
        <v>0</v>
      </c>
      <c r="G744" s="749">
        <f t="shared" si="63"/>
        <v>3810</v>
      </c>
      <c r="H744" s="750">
        <f t="shared" si="65"/>
        <v>0</v>
      </c>
      <c r="I744" s="750">
        <v>0</v>
      </c>
      <c r="J744" s="750">
        <v>0</v>
      </c>
      <c r="K744" s="750">
        <f t="shared" si="66"/>
        <v>3040</v>
      </c>
      <c r="L744" s="750">
        <v>0</v>
      </c>
      <c r="M744" s="750">
        <v>3040</v>
      </c>
      <c r="N744" s="749">
        <f t="shared" si="67"/>
        <v>770</v>
      </c>
      <c r="O744" s="751">
        <v>0</v>
      </c>
      <c r="P744" s="751">
        <v>770</v>
      </c>
      <c r="Q744" s="136" t="s">
        <v>331</v>
      </c>
    </row>
    <row r="745" spans="1:17">
      <c r="A745" s="217"/>
      <c r="B745" s="144"/>
      <c r="C745" s="623">
        <v>29</v>
      </c>
      <c r="D745" s="664" t="s">
        <v>203</v>
      </c>
      <c r="E745" s="749">
        <f t="shared" si="64"/>
        <v>3290</v>
      </c>
      <c r="F745" s="749">
        <f t="shared" si="62"/>
        <v>0</v>
      </c>
      <c r="G745" s="749">
        <f t="shared" si="63"/>
        <v>3290</v>
      </c>
      <c r="H745" s="750">
        <f t="shared" si="65"/>
        <v>0</v>
      </c>
      <c r="I745" s="750">
        <v>0</v>
      </c>
      <c r="J745" s="750">
        <v>0</v>
      </c>
      <c r="K745" s="750">
        <f t="shared" si="66"/>
        <v>2520</v>
      </c>
      <c r="L745" s="750">
        <v>0</v>
      </c>
      <c r="M745" s="750">
        <v>2520</v>
      </c>
      <c r="N745" s="749">
        <f t="shared" si="67"/>
        <v>770</v>
      </c>
      <c r="O745" s="751">
        <v>0</v>
      </c>
      <c r="P745" s="751">
        <v>770</v>
      </c>
      <c r="Q745" s="136" t="s">
        <v>331</v>
      </c>
    </row>
    <row r="746" spans="1:17">
      <c r="A746" s="217"/>
      <c r="B746" s="144"/>
      <c r="C746" s="623">
        <v>30</v>
      </c>
      <c r="D746" s="664" t="s">
        <v>204</v>
      </c>
      <c r="E746" s="749">
        <f t="shared" si="64"/>
        <v>3340</v>
      </c>
      <c r="F746" s="749">
        <f t="shared" si="62"/>
        <v>0</v>
      </c>
      <c r="G746" s="749">
        <f t="shared" si="63"/>
        <v>3340</v>
      </c>
      <c r="H746" s="750">
        <f t="shared" si="65"/>
        <v>0</v>
      </c>
      <c r="I746" s="750">
        <v>0</v>
      </c>
      <c r="J746" s="750">
        <v>0</v>
      </c>
      <c r="K746" s="750">
        <f t="shared" si="66"/>
        <v>2570</v>
      </c>
      <c r="L746" s="750">
        <v>0</v>
      </c>
      <c r="M746" s="750">
        <v>2570</v>
      </c>
      <c r="N746" s="749">
        <f t="shared" si="67"/>
        <v>770</v>
      </c>
      <c r="O746" s="751">
        <v>0</v>
      </c>
      <c r="P746" s="751">
        <v>770</v>
      </c>
      <c r="Q746" s="136" t="s">
        <v>331</v>
      </c>
    </row>
    <row r="747" spans="1:17">
      <c r="A747" s="217"/>
      <c r="B747" s="144"/>
      <c r="C747" s="623">
        <v>31</v>
      </c>
      <c r="D747" s="676" t="s">
        <v>205</v>
      </c>
      <c r="E747" s="749">
        <f t="shared" si="64"/>
        <v>9935</v>
      </c>
      <c r="F747" s="749">
        <f t="shared" si="62"/>
        <v>0</v>
      </c>
      <c r="G747" s="749">
        <f t="shared" si="63"/>
        <v>9935</v>
      </c>
      <c r="H747" s="750">
        <f t="shared" si="65"/>
        <v>0</v>
      </c>
      <c r="I747" s="750">
        <v>0</v>
      </c>
      <c r="J747" s="750">
        <v>0</v>
      </c>
      <c r="K747" s="750">
        <f t="shared" si="66"/>
        <v>7734.9999999999991</v>
      </c>
      <c r="L747" s="750">
        <v>0</v>
      </c>
      <c r="M747" s="750">
        <v>7734.9999999999991</v>
      </c>
      <c r="N747" s="749">
        <f t="shared" si="67"/>
        <v>2200</v>
      </c>
      <c r="O747" s="751">
        <v>0</v>
      </c>
      <c r="P747" s="751">
        <v>2200</v>
      </c>
      <c r="Q747" s="136" t="s">
        <v>331</v>
      </c>
    </row>
    <row r="748" spans="1:17">
      <c r="A748" s="217"/>
      <c r="B748" s="144"/>
      <c r="C748" s="623">
        <f>C747</f>
        <v>31</v>
      </c>
      <c r="D748" s="752" t="s">
        <v>314</v>
      </c>
      <c r="E748" s="666">
        <f>SUM(E717:E747)</f>
        <v>499950</v>
      </c>
      <c r="F748" s="666">
        <f t="shared" ref="F748:P748" si="68">SUM(F717:F747)</f>
        <v>0</v>
      </c>
      <c r="G748" s="666">
        <f t="shared" si="68"/>
        <v>499950</v>
      </c>
      <c r="H748" s="666">
        <f t="shared" si="68"/>
        <v>0</v>
      </c>
      <c r="I748" s="666">
        <f t="shared" si="68"/>
        <v>0</v>
      </c>
      <c r="J748" s="666">
        <f t="shared" si="68"/>
        <v>0</v>
      </c>
      <c r="K748" s="666">
        <f t="shared" si="68"/>
        <v>389850</v>
      </c>
      <c r="L748" s="666">
        <f t="shared" si="68"/>
        <v>0</v>
      </c>
      <c r="M748" s="666">
        <f t="shared" si="68"/>
        <v>389850</v>
      </c>
      <c r="N748" s="666">
        <f t="shared" si="68"/>
        <v>110100</v>
      </c>
      <c r="O748" s="666">
        <f t="shared" si="68"/>
        <v>0</v>
      </c>
      <c r="P748" s="666">
        <f t="shared" si="68"/>
        <v>110100</v>
      </c>
      <c r="Q748" s="136"/>
    </row>
    <row r="749" spans="1:17">
      <c r="A749" s="217">
        <v>19</v>
      </c>
      <c r="B749" s="705" t="s">
        <v>691</v>
      </c>
      <c r="C749" s="11">
        <v>19</v>
      </c>
      <c r="D749" s="127" t="s">
        <v>690</v>
      </c>
      <c r="E749" s="57"/>
      <c r="F749" s="57"/>
      <c r="G749" s="57"/>
      <c r="H749" s="57"/>
      <c r="I749" s="57"/>
      <c r="J749" s="57"/>
      <c r="K749" s="57"/>
      <c r="L749" s="57"/>
      <c r="M749" s="57"/>
      <c r="N749" s="57"/>
      <c r="O749" s="57"/>
      <c r="P749" s="57"/>
      <c r="Q749" s="136"/>
    </row>
    <row r="750" spans="1:17">
      <c r="A750" s="217"/>
      <c r="B750" s="22"/>
      <c r="C750" s="11">
        <v>1</v>
      </c>
      <c r="D750" s="712" t="s">
        <v>38</v>
      </c>
      <c r="E750" s="710">
        <v>329128</v>
      </c>
      <c r="F750" s="710">
        <v>49650</v>
      </c>
      <c r="G750" s="710">
        <v>279478</v>
      </c>
      <c r="H750" s="710">
        <v>70997</v>
      </c>
      <c r="I750" s="710">
        <v>11350</v>
      </c>
      <c r="J750" s="710">
        <v>59647</v>
      </c>
      <c r="K750" s="710">
        <v>136361.79999999999</v>
      </c>
      <c r="L750" s="710">
        <v>25800</v>
      </c>
      <c r="M750" s="710">
        <v>110561.8</v>
      </c>
      <c r="N750" s="710">
        <v>121769.2</v>
      </c>
      <c r="O750" s="710">
        <v>12500</v>
      </c>
      <c r="P750" s="710">
        <v>109269.2</v>
      </c>
      <c r="Q750" s="136"/>
    </row>
    <row r="751" spans="1:17">
      <c r="A751" s="217"/>
      <c r="B751" s="22"/>
      <c r="C751" s="11">
        <v>2</v>
      </c>
      <c r="D751" s="712" t="s">
        <v>692</v>
      </c>
      <c r="E751" s="710">
        <f>F751+G751</f>
        <v>13204</v>
      </c>
      <c r="F751" s="710">
        <v>700</v>
      </c>
      <c r="G751" s="710">
        <v>12504</v>
      </c>
      <c r="H751" s="710">
        <f>I751+J751</f>
        <v>4611.5</v>
      </c>
      <c r="I751" s="710">
        <v>300</v>
      </c>
      <c r="J751" s="710">
        <v>4311.5</v>
      </c>
      <c r="K751" s="710">
        <f>L751+M751</f>
        <v>4855</v>
      </c>
      <c r="L751" s="710">
        <v>400</v>
      </c>
      <c r="M751" s="710">
        <v>4455</v>
      </c>
      <c r="N751" s="710">
        <f>O751+P751</f>
        <v>3737.5</v>
      </c>
      <c r="O751" s="710">
        <v>0</v>
      </c>
      <c r="P751" s="710">
        <v>3737.5</v>
      </c>
      <c r="Q751" s="136"/>
    </row>
    <row r="752" spans="1:17">
      <c r="A752" s="217"/>
      <c r="B752" s="22"/>
      <c r="C752" s="11">
        <v>3</v>
      </c>
      <c r="D752" s="712" t="s">
        <v>693</v>
      </c>
      <c r="E752" s="710">
        <f>F752+G752</f>
        <v>12834</v>
      </c>
      <c r="F752" s="710">
        <v>500</v>
      </c>
      <c r="G752" s="710">
        <v>12334</v>
      </c>
      <c r="H752" s="710">
        <f>I752+J752</f>
        <v>4776</v>
      </c>
      <c r="I752" s="710">
        <v>350</v>
      </c>
      <c r="J752" s="710">
        <v>4426</v>
      </c>
      <c r="K752" s="710">
        <f>L752+M752</f>
        <v>4216.2</v>
      </c>
      <c r="L752" s="710">
        <v>150</v>
      </c>
      <c r="M752" s="710">
        <v>4066.2</v>
      </c>
      <c r="N752" s="710">
        <f>O752+P752</f>
        <v>3841.8</v>
      </c>
      <c r="O752" s="710">
        <v>0</v>
      </c>
      <c r="P752" s="710">
        <v>3841.8</v>
      </c>
      <c r="Q752" s="136"/>
    </row>
    <row r="753" spans="1:17">
      <c r="A753" s="217"/>
      <c r="B753" s="22"/>
      <c r="C753" s="11">
        <v>4</v>
      </c>
      <c r="D753" s="712" t="s">
        <v>694</v>
      </c>
      <c r="E753" s="710">
        <f>F753+G753</f>
        <v>16400</v>
      </c>
      <c r="F753" s="710">
        <v>3800</v>
      </c>
      <c r="G753" s="710">
        <v>12600</v>
      </c>
      <c r="H753" s="710">
        <f>I753+J753</f>
        <v>4852</v>
      </c>
      <c r="I753" s="710">
        <v>600</v>
      </c>
      <c r="J753" s="710">
        <v>4252</v>
      </c>
      <c r="K753" s="710">
        <f>L753+M753</f>
        <v>6552.4</v>
      </c>
      <c r="L753" s="710">
        <v>1800</v>
      </c>
      <c r="M753" s="710">
        <v>4752.3999999999996</v>
      </c>
      <c r="N753" s="710">
        <f>O753+P753</f>
        <v>4995.6000000000004</v>
      </c>
      <c r="O753" s="710">
        <v>1400</v>
      </c>
      <c r="P753" s="710">
        <v>3595.6</v>
      </c>
      <c r="Q753" s="136"/>
    </row>
    <row r="754" spans="1:17">
      <c r="A754" s="217"/>
      <c r="B754" s="22"/>
      <c r="C754" s="11">
        <v>5</v>
      </c>
      <c r="D754" s="712" t="s">
        <v>695</v>
      </c>
      <c r="E754" s="710">
        <f>F754+G754</f>
        <v>12360</v>
      </c>
      <c r="F754" s="710">
        <v>500</v>
      </c>
      <c r="G754" s="710">
        <v>11860</v>
      </c>
      <c r="H754" s="710">
        <f>I754+J754</f>
        <v>4790.5</v>
      </c>
      <c r="I754" s="710">
        <v>500</v>
      </c>
      <c r="J754" s="710">
        <v>4290.5</v>
      </c>
      <c r="K754" s="710">
        <f>L754+M754</f>
        <v>3904</v>
      </c>
      <c r="L754" s="710">
        <v>0</v>
      </c>
      <c r="M754" s="710">
        <v>3904</v>
      </c>
      <c r="N754" s="710">
        <f>O754+P754</f>
        <v>3665.5</v>
      </c>
      <c r="O754" s="710">
        <v>0</v>
      </c>
      <c r="P754" s="710">
        <v>3665.5</v>
      </c>
      <c r="Q754" s="136"/>
    </row>
    <row r="755" spans="1:17">
      <c r="A755" s="217"/>
      <c r="B755" s="22"/>
      <c r="C755" s="11">
        <v>6</v>
      </c>
      <c r="D755" s="712" t="s">
        <v>696</v>
      </c>
      <c r="E755" s="710">
        <f>F755+G755</f>
        <v>13071</v>
      </c>
      <c r="F755" s="710">
        <v>500</v>
      </c>
      <c r="G755" s="710">
        <v>12571</v>
      </c>
      <c r="H755" s="710">
        <f>I755+J755</f>
        <v>4305.2</v>
      </c>
      <c r="I755" s="710">
        <v>275</v>
      </c>
      <c r="J755" s="710">
        <v>4030.2</v>
      </c>
      <c r="K755" s="710">
        <f>L755+M755</f>
        <v>4709.5</v>
      </c>
      <c r="L755" s="710">
        <v>225</v>
      </c>
      <c r="M755" s="710">
        <v>4484.5</v>
      </c>
      <c r="N755" s="710">
        <f>O755+P755</f>
        <v>4056.3</v>
      </c>
      <c r="O755" s="710">
        <v>0</v>
      </c>
      <c r="P755" s="710">
        <v>4056.3</v>
      </c>
      <c r="Q755" s="136"/>
    </row>
    <row r="756" spans="1:17">
      <c r="A756" s="217"/>
      <c r="B756" s="22"/>
      <c r="C756" s="11"/>
      <c r="D756" s="130" t="s">
        <v>314</v>
      </c>
      <c r="E756" s="57">
        <f>SUM(E750:E755)</f>
        <v>396997</v>
      </c>
      <c r="F756" s="57">
        <f t="shared" ref="F756:P756" si="69">SUM(F750:F755)</f>
        <v>55650</v>
      </c>
      <c r="G756" s="57">
        <f t="shared" si="69"/>
        <v>341347</v>
      </c>
      <c r="H756" s="57">
        <f t="shared" si="69"/>
        <v>94332.2</v>
      </c>
      <c r="I756" s="57">
        <f t="shared" si="69"/>
        <v>13375</v>
      </c>
      <c r="J756" s="57">
        <f t="shared" si="69"/>
        <v>80957.2</v>
      </c>
      <c r="K756" s="57">
        <f t="shared" si="69"/>
        <v>160598.9</v>
      </c>
      <c r="L756" s="57">
        <f>SUM(L750:L755)</f>
        <v>28375</v>
      </c>
      <c r="M756" s="57">
        <f t="shared" si="69"/>
        <v>132223.9</v>
      </c>
      <c r="N756" s="57">
        <f t="shared" si="69"/>
        <v>142065.9</v>
      </c>
      <c r="O756" s="57">
        <f t="shared" si="69"/>
        <v>13900</v>
      </c>
      <c r="P756" s="57">
        <f t="shared" si="69"/>
        <v>128165.90000000001</v>
      </c>
      <c r="Q756" s="136"/>
    </row>
    <row r="757" spans="1:17">
      <c r="A757" s="118"/>
      <c r="B757" s="134"/>
      <c r="C757" s="9"/>
      <c r="D757" s="125" t="s">
        <v>456</v>
      </c>
      <c r="E757" s="57">
        <f>E667+E643+E68+E640+E505+E420+E414+E373+E364+E247+E232+E715+E83+E692+E284+E179+E748+E756+E588</f>
        <v>6638957.4000000004</v>
      </c>
      <c r="F757" s="57">
        <f t="shared" ref="F757:P757" si="70">F667+F643+F68+F640+F505+F420+F414+F373+F364+F247+F232+F715+F83+F692+F284+F179+F748+F756+F588</f>
        <v>868980.9</v>
      </c>
      <c r="G757" s="57">
        <f t="shared" si="70"/>
        <v>5767986.5</v>
      </c>
      <c r="H757" s="57">
        <f t="shared" si="70"/>
        <v>1241510.5700000003</v>
      </c>
      <c r="I757" s="57">
        <f t="shared" si="70"/>
        <v>128676.6</v>
      </c>
      <c r="J757" s="57">
        <f t="shared" si="70"/>
        <v>1112833.97</v>
      </c>
      <c r="K757" s="57">
        <f t="shared" si="70"/>
        <v>3060535.4000000004</v>
      </c>
      <c r="L757" s="57">
        <f t="shared" si="70"/>
        <v>418078.16000000003</v>
      </c>
      <c r="M757" s="57">
        <f t="shared" si="70"/>
        <v>2636734.2400000002</v>
      </c>
      <c r="N757" s="57">
        <f t="shared" si="70"/>
        <v>1465733.8</v>
      </c>
      <c r="O757" s="57">
        <f t="shared" si="70"/>
        <v>255518.1</v>
      </c>
      <c r="P757" s="57">
        <f t="shared" si="70"/>
        <v>1209785.6999999997</v>
      </c>
      <c r="Q757" s="136"/>
    </row>
    <row r="758" spans="1:17">
      <c r="A758" s="146" t="s">
        <v>352</v>
      </c>
      <c r="B758" s="40"/>
      <c r="C758" s="62"/>
      <c r="D758" s="131"/>
      <c r="E758" s="190" t="s">
        <v>546</v>
      </c>
      <c r="F758" s="190"/>
      <c r="G758" s="190"/>
      <c r="H758" s="57"/>
      <c r="I758" s="57"/>
      <c r="J758" s="191"/>
      <c r="K758" s="191"/>
      <c r="L758" s="191"/>
      <c r="M758" s="191"/>
      <c r="N758" s="34"/>
      <c r="O758" s="192"/>
      <c r="P758" s="192"/>
      <c r="Q758" s="136"/>
    </row>
    <row r="759" spans="1:17">
      <c r="A759" s="314">
        <v>1</v>
      </c>
      <c r="B759" s="149" t="s">
        <v>92</v>
      </c>
      <c r="C759" s="11"/>
      <c r="D759" s="121" t="s">
        <v>442</v>
      </c>
      <c r="E759" s="100"/>
      <c r="F759" s="100"/>
      <c r="G759" s="100"/>
      <c r="H759" s="100"/>
      <c r="I759" s="100"/>
      <c r="J759" s="100"/>
      <c r="K759" s="88"/>
      <c r="L759" s="88"/>
      <c r="M759" s="88"/>
      <c r="N759" s="88"/>
      <c r="O759" s="315"/>
      <c r="P759" s="315"/>
      <c r="Q759" s="136" t="s">
        <v>377</v>
      </c>
    </row>
    <row r="760" spans="1:17" s="630" customFormat="1">
      <c r="A760" s="631"/>
      <c r="B760" s="622"/>
      <c r="C760" s="623">
        <v>1</v>
      </c>
      <c r="D760" s="652" t="s">
        <v>2</v>
      </c>
      <c r="E760" s="626">
        <v>76137</v>
      </c>
      <c r="F760" s="626">
        <v>52400</v>
      </c>
      <c r="G760" s="626">
        <v>23737</v>
      </c>
      <c r="H760" s="626">
        <v>26559.5</v>
      </c>
      <c r="I760" s="626">
        <v>18000</v>
      </c>
      <c r="J760" s="626">
        <v>8559.5</v>
      </c>
      <c r="K760" s="626">
        <v>26655.200000000001</v>
      </c>
      <c r="L760" s="626">
        <v>19400</v>
      </c>
      <c r="M760" s="626">
        <v>7255.2</v>
      </c>
      <c r="N760" s="626">
        <v>22922.3</v>
      </c>
      <c r="O760" s="626">
        <v>15000</v>
      </c>
      <c r="P760" s="628">
        <v>7922.3</v>
      </c>
      <c r="Q760" s="629" t="s">
        <v>333</v>
      </c>
    </row>
    <row r="761" spans="1:17">
      <c r="A761" s="118"/>
      <c r="B761" s="316"/>
      <c r="C761" s="11">
        <f>C760</f>
        <v>1</v>
      </c>
      <c r="D761" s="122" t="s">
        <v>452</v>
      </c>
      <c r="E761" s="57">
        <f>E760</f>
        <v>76137</v>
      </c>
      <c r="F761" s="57">
        <f t="shared" ref="F761:P761" si="71">F760</f>
        <v>52400</v>
      </c>
      <c r="G761" s="57">
        <f t="shared" si="71"/>
        <v>23737</v>
      </c>
      <c r="H761" s="57">
        <f t="shared" si="71"/>
        <v>26559.5</v>
      </c>
      <c r="I761" s="57">
        <f t="shared" si="71"/>
        <v>18000</v>
      </c>
      <c r="J761" s="57">
        <f t="shared" si="71"/>
        <v>8559.5</v>
      </c>
      <c r="K761" s="57">
        <f t="shared" si="71"/>
        <v>26655.200000000001</v>
      </c>
      <c r="L761" s="57">
        <f t="shared" si="71"/>
        <v>19400</v>
      </c>
      <c r="M761" s="57">
        <f t="shared" si="71"/>
        <v>7255.2</v>
      </c>
      <c r="N761" s="57">
        <f t="shared" si="71"/>
        <v>22922.3</v>
      </c>
      <c r="O761" s="57">
        <f t="shared" si="71"/>
        <v>15000</v>
      </c>
      <c r="P761" s="57">
        <f t="shared" si="71"/>
        <v>7922.3</v>
      </c>
      <c r="Q761" s="136"/>
    </row>
    <row r="762" spans="1:17">
      <c r="A762" s="150">
        <v>2</v>
      </c>
      <c r="B762" s="149" t="s">
        <v>76</v>
      </c>
      <c r="C762" s="9"/>
      <c r="D762" s="317" t="s">
        <v>416</v>
      </c>
      <c r="E762" s="88"/>
      <c r="F762" s="88"/>
      <c r="G762" s="88"/>
      <c r="H762" s="88"/>
      <c r="I762" s="88"/>
      <c r="J762" s="88"/>
      <c r="K762" s="88"/>
      <c r="L762" s="88"/>
      <c r="M762" s="88"/>
      <c r="N762" s="88"/>
      <c r="O762" s="88"/>
      <c r="P762" s="13"/>
      <c r="Q762" s="136" t="s">
        <v>377</v>
      </c>
    </row>
    <row r="763" spans="1:17">
      <c r="A763" s="152"/>
      <c r="B763" s="133"/>
      <c r="C763" s="623">
        <v>1</v>
      </c>
      <c r="D763" s="689" t="s">
        <v>3</v>
      </c>
      <c r="E763" s="637">
        <v>5500</v>
      </c>
      <c r="F763" s="625"/>
      <c r="G763" s="625">
        <v>5500</v>
      </c>
      <c r="H763" s="637">
        <v>2000</v>
      </c>
      <c r="I763" s="625"/>
      <c r="J763" s="625">
        <v>2000</v>
      </c>
      <c r="K763" s="637">
        <v>2000</v>
      </c>
      <c r="L763" s="626">
        <v>0</v>
      </c>
      <c r="M763" s="626">
        <v>2000</v>
      </c>
      <c r="N763" s="637">
        <v>1500</v>
      </c>
      <c r="O763" s="627"/>
      <c r="P763" s="702">
        <v>1500</v>
      </c>
      <c r="Q763" s="136" t="s">
        <v>333</v>
      </c>
    </row>
    <row r="764" spans="1:17">
      <c r="A764" s="113"/>
      <c r="B764" s="157"/>
      <c r="C764" s="623">
        <v>2</v>
      </c>
      <c r="D764" s="689" t="s">
        <v>4</v>
      </c>
      <c r="E764" s="637">
        <v>12104</v>
      </c>
      <c r="F764" s="625">
        <v>1000</v>
      </c>
      <c r="G764" s="625">
        <v>11104</v>
      </c>
      <c r="H764" s="637">
        <v>5034.5</v>
      </c>
      <c r="I764" s="625">
        <v>1000</v>
      </c>
      <c r="J764" s="625">
        <v>4034.5</v>
      </c>
      <c r="K764" s="637">
        <v>3325.8</v>
      </c>
      <c r="L764" s="626">
        <v>0</v>
      </c>
      <c r="M764" s="625">
        <v>3325.8</v>
      </c>
      <c r="N764" s="637">
        <v>3743.7</v>
      </c>
      <c r="O764" s="688"/>
      <c r="P764" s="703">
        <v>3743.7</v>
      </c>
      <c r="Q764" s="136" t="s">
        <v>333</v>
      </c>
    </row>
    <row r="765" spans="1:17">
      <c r="A765" s="113"/>
      <c r="B765" s="157"/>
      <c r="C765" s="623">
        <v>3</v>
      </c>
      <c r="D765" s="689" t="s">
        <v>357</v>
      </c>
      <c r="E765" s="637">
        <v>6969</v>
      </c>
      <c r="F765" s="625">
        <v>500</v>
      </c>
      <c r="G765" s="625">
        <v>6469</v>
      </c>
      <c r="H765" s="637">
        <v>2977</v>
      </c>
      <c r="I765" s="625">
        <v>500</v>
      </c>
      <c r="J765" s="625">
        <v>2477</v>
      </c>
      <c r="K765" s="637">
        <v>1558</v>
      </c>
      <c r="L765" s="626">
        <v>0</v>
      </c>
      <c r="M765" s="625">
        <v>1558</v>
      </c>
      <c r="N765" s="637">
        <v>2434</v>
      </c>
      <c r="O765" s="688"/>
      <c r="P765" s="703">
        <v>2434</v>
      </c>
      <c r="Q765" s="136" t="s">
        <v>333</v>
      </c>
    </row>
    <row r="766" spans="1:17">
      <c r="A766" s="113"/>
      <c r="B766" s="142"/>
      <c r="C766" s="623">
        <v>4</v>
      </c>
      <c r="D766" s="689" t="s">
        <v>5</v>
      </c>
      <c r="E766" s="637">
        <v>4723</v>
      </c>
      <c r="F766" s="625">
        <v>500</v>
      </c>
      <c r="G766" s="625">
        <v>4223</v>
      </c>
      <c r="H766" s="637">
        <v>1919.5</v>
      </c>
      <c r="I766" s="625">
        <v>500</v>
      </c>
      <c r="J766" s="625">
        <v>1419.5</v>
      </c>
      <c r="K766" s="637">
        <v>1212.2</v>
      </c>
      <c r="L766" s="626">
        <v>0</v>
      </c>
      <c r="M766" s="625">
        <v>1212.2</v>
      </c>
      <c r="N766" s="637">
        <v>1591.3</v>
      </c>
      <c r="O766" s="688"/>
      <c r="P766" s="703">
        <v>1591.3</v>
      </c>
      <c r="Q766" s="136" t="s">
        <v>333</v>
      </c>
    </row>
    <row r="767" spans="1:17">
      <c r="A767" s="113"/>
      <c r="B767" s="142"/>
      <c r="C767" s="623">
        <v>5</v>
      </c>
      <c r="D767" s="689" t="s">
        <v>6</v>
      </c>
      <c r="E767" s="637">
        <v>14018</v>
      </c>
      <c r="F767" s="625">
        <v>5000</v>
      </c>
      <c r="G767" s="625">
        <v>9018</v>
      </c>
      <c r="H767" s="637">
        <v>4699.5</v>
      </c>
      <c r="I767" s="625">
        <v>1811</v>
      </c>
      <c r="J767" s="625">
        <v>2888.5</v>
      </c>
      <c r="K767" s="637">
        <v>5811.4</v>
      </c>
      <c r="L767" s="625">
        <v>3189</v>
      </c>
      <c r="M767" s="625">
        <v>2622.4</v>
      </c>
      <c r="N767" s="637">
        <v>3507.1</v>
      </c>
      <c r="O767" s="688"/>
      <c r="P767" s="703">
        <v>3507.1</v>
      </c>
      <c r="Q767" s="136" t="s">
        <v>333</v>
      </c>
    </row>
    <row r="768" spans="1:17">
      <c r="A768" s="153"/>
      <c r="B768" s="142"/>
      <c r="C768" s="623">
        <v>6</v>
      </c>
      <c r="D768" s="689" t="s">
        <v>7</v>
      </c>
      <c r="E768" s="637">
        <v>9786</v>
      </c>
      <c r="F768" s="625">
        <v>500</v>
      </c>
      <c r="G768" s="625">
        <v>9286</v>
      </c>
      <c r="H768" s="637">
        <v>4095</v>
      </c>
      <c r="I768" s="625">
        <v>500</v>
      </c>
      <c r="J768" s="625">
        <v>3595</v>
      </c>
      <c r="K768" s="637">
        <v>2061</v>
      </c>
      <c r="L768" s="625">
        <v>0</v>
      </c>
      <c r="M768" s="625">
        <v>2061</v>
      </c>
      <c r="N768" s="637">
        <v>3630</v>
      </c>
      <c r="O768" s="688"/>
      <c r="P768" s="703">
        <v>3630</v>
      </c>
      <c r="Q768" s="136" t="s">
        <v>333</v>
      </c>
    </row>
    <row r="769" spans="1:17">
      <c r="A769" s="113"/>
      <c r="B769" s="142"/>
      <c r="C769" s="623">
        <v>7</v>
      </c>
      <c r="D769" s="689" t="s">
        <v>8</v>
      </c>
      <c r="E769" s="637">
        <v>5614</v>
      </c>
      <c r="F769" s="625">
        <v>500</v>
      </c>
      <c r="G769" s="625">
        <v>5114</v>
      </c>
      <c r="H769" s="637">
        <v>2067</v>
      </c>
      <c r="I769" s="625">
        <v>200</v>
      </c>
      <c r="J769" s="625">
        <v>1867</v>
      </c>
      <c r="K769" s="637">
        <v>1471.6</v>
      </c>
      <c r="L769" s="625">
        <v>150</v>
      </c>
      <c r="M769" s="625">
        <v>1321.6</v>
      </c>
      <c r="N769" s="637">
        <v>2075.4</v>
      </c>
      <c r="O769" s="688">
        <v>150</v>
      </c>
      <c r="P769" s="703">
        <v>1925.4</v>
      </c>
      <c r="Q769" s="136" t="s">
        <v>333</v>
      </c>
    </row>
    <row r="770" spans="1:17">
      <c r="A770" s="113"/>
      <c r="B770" s="142"/>
      <c r="C770" s="623">
        <v>8</v>
      </c>
      <c r="D770" s="689" t="s">
        <v>9</v>
      </c>
      <c r="E770" s="637">
        <v>6406</v>
      </c>
      <c r="F770" s="625">
        <v>1000</v>
      </c>
      <c r="G770" s="625">
        <v>5406</v>
      </c>
      <c r="H770" s="637">
        <v>2376.5</v>
      </c>
      <c r="I770" s="625">
        <v>500</v>
      </c>
      <c r="J770" s="625">
        <v>1876.5</v>
      </c>
      <c r="K770" s="637">
        <v>1877.8</v>
      </c>
      <c r="L770" s="625">
        <v>500</v>
      </c>
      <c r="M770" s="625">
        <v>1377.8</v>
      </c>
      <c r="N770" s="637">
        <v>2151.6999999999998</v>
      </c>
      <c r="O770" s="688"/>
      <c r="P770" s="703">
        <v>2151.6999999999998</v>
      </c>
      <c r="Q770" s="136" t="s">
        <v>333</v>
      </c>
    </row>
    <row r="771" spans="1:17">
      <c r="A771" s="113"/>
      <c r="B771" s="142"/>
      <c r="C771" s="623">
        <v>9</v>
      </c>
      <c r="D771" s="689" t="s">
        <v>10</v>
      </c>
      <c r="E771" s="637">
        <v>5747</v>
      </c>
      <c r="F771" s="625">
        <v>500</v>
      </c>
      <c r="G771" s="625">
        <v>5247</v>
      </c>
      <c r="H771" s="637">
        <v>2013</v>
      </c>
      <c r="I771" s="625">
        <v>150</v>
      </c>
      <c r="J771" s="625">
        <v>1863</v>
      </c>
      <c r="K771" s="637">
        <v>1697.8</v>
      </c>
      <c r="L771" s="625">
        <v>350</v>
      </c>
      <c r="M771" s="625">
        <v>1347.8</v>
      </c>
      <c r="N771" s="637">
        <v>2036.2</v>
      </c>
      <c r="O771" s="688"/>
      <c r="P771" s="703">
        <v>2036.2</v>
      </c>
      <c r="Q771" s="136" t="s">
        <v>333</v>
      </c>
    </row>
    <row r="772" spans="1:17">
      <c r="A772" s="113"/>
      <c r="B772" s="142"/>
      <c r="C772" s="623">
        <v>10</v>
      </c>
      <c r="D772" s="689" t="s">
        <v>11</v>
      </c>
      <c r="E772" s="637">
        <v>4255</v>
      </c>
      <c r="F772" s="625">
        <v>500</v>
      </c>
      <c r="G772" s="625">
        <v>3755</v>
      </c>
      <c r="H772" s="637">
        <v>1833.5</v>
      </c>
      <c r="I772" s="625">
        <v>500</v>
      </c>
      <c r="J772" s="625">
        <v>1333.5</v>
      </c>
      <c r="K772" s="637">
        <v>1132</v>
      </c>
      <c r="L772" s="625">
        <v>0</v>
      </c>
      <c r="M772" s="625">
        <v>1132</v>
      </c>
      <c r="N772" s="637">
        <v>1289.5</v>
      </c>
      <c r="O772" s="688"/>
      <c r="P772" s="703">
        <v>1289.5</v>
      </c>
      <c r="Q772" s="136" t="s">
        <v>333</v>
      </c>
    </row>
    <row r="773" spans="1:17">
      <c r="A773" s="119"/>
      <c r="B773" s="134"/>
      <c r="C773" s="33">
        <f>C772</f>
        <v>10</v>
      </c>
      <c r="D773" s="304" t="s">
        <v>451</v>
      </c>
      <c r="E773" s="57">
        <f>SUM(E763:E772)</f>
        <v>75122</v>
      </c>
      <c r="F773" s="57">
        <f t="shared" ref="F773:P773" si="72">SUM(F763:F772)</f>
        <v>10000</v>
      </c>
      <c r="G773" s="57">
        <f t="shared" si="72"/>
        <v>65122</v>
      </c>
      <c r="H773" s="57">
        <f t="shared" si="72"/>
        <v>29015.5</v>
      </c>
      <c r="I773" s="57">
        <f t="shared" si="72"/>
        <v>5661</v>
      </c>
      <c r="J773" s="57">
        <f t="shared" si="72"/>
        <v>23354.5</v>
      </c>
      <c r="K773" s="57">
        <f t="shared" si="72"/>
        <v>22147.599999999999</v>
      </c>
      <c r="L773" s="57">
        <f t="shared" si="72"/>
        <v>4189</v>
      </c>
      <c r="M773" s="57">
        <f t="shared" si="72"/>
        <v>17958.599999999999</v>
      </c>
      <c r="N773" s="57">
        <f t="shared" si="72"/>
        <v>23958.9</v>
      </c>
      <c r="O773" s="57">
        <f t="shared" si="72"/>
        <v>150</v>
      </c>
      <c r="P773" s="57">
        <f t="shared" si="72"/>
        <v>23808.9</v>
      </c>
      <c r="Q773" s="136"/>
    </row>
    <row r="774" spans="1:17">
      <c r="A774" s="150">
        <v>3</v>
      </c>
      <c r="B774" s="149" t="s">
        <v>77</v>
      </c>
      <c r="C774" s="11"/>
      <c r="D774" s="167" t="s">
        <v>417</v>
      </c>
      <c r="E774" s="100"/>
      <c r="F774" s="100"/>
      <c r="G774" s="100"/>
      <c r="H774" s="100"/>
      <c r="I774" s="100"/>
      <c r="J774" s="100"/>
      <c r="K774" s="88">
        <v>0</v>
      </c>
      <c r="L774" s="88"/>
      <c r="M774" s="88"/>
      <c r="N774" s="88"/>
      <c r="O774" s="54"/>
      <c r="P774" s="13"/>
      <c r="Q774" s="136" t="s">
        <v>377</v>
      </c>
    </row>
    <row r="775" spans="1:17" s="630" customFormat="1">
      <c r="A775" s="631"/>
      <c r="B775" s="622"/>
      <c r="C775" s="623">
        <v>1</v>
      </c>
      <c r="D775" s="652" t="s">
        <v>12</v>
      </c>
      <c r="E775" s="626">
        <v>28190</v>
      </c>
      <c r="F775" s="626">
        <v>500</v>
      </c>
      <c r="G775" s="626">
        <v>27690</v>
      </c>
      <c r="H775" s="626">
        <v>20301.400000000001</v>
      </c>
      <c r="I775" s="626">
        <v>500</v>
      </c>
      <c r="J775" s="626">
        <v>19801.400000000001</v>
      </c>
      <c r="K775" s="626">
        <v>3975</v>
      </c>
      <c r="L775" s="626"/>
      <c r="M775" s="626">
        <v>3975</v>
      </c>
      <c r="N775" s="626">
        <v>3913.6</v>
      </c>
      <c r="O775" s="626"/>
      <c r="P775" s="628">
        <v>3913.6</v>
      </c>
      <c r="Q775" s="629" t="s">
        <v>333</v>
      </c>
    </row>
    <row r="776" spans="1:17" s="630" customFormat="1">
      <c r="A776" s="631"/>
      <c r="B776" s="686"/>
      <c r="C776" s="623">
        <v>2</v>
      </c>
      <c r="D776" s="664" t="s">
        <v>13</v>
      </c>
      <c r="E776" s="625">
        <v>13645</v>
      </c>
      <c r="F776" s="625">
        <v>1700</v>
      </c>
      <c r="G776" s="625">
        <v>11945</v>
      </c>
      <c r="H776" s="625">
        <v>4554.5</v>
      </c>
      <c r="I776" s="625">
        <v>500</v>
      </c>
      <c r="J776" s="625">
        <v>4054.5</v>
      </c>
      <c r="K776" s="625">
        <v>5390.4</v>
      </c>
      <c r="L776" s="625">
        <v>1200</v>
      </c>
      <c r="M776" s="625">
        <v>4190.3999999999996</v>
      </c>
      <c r="N776" s="625">
        <v>3700.1</v>
      </c>
      <c r="O776" s="625"/>
      <c r="P776" s="640">
        <v>3700.1</v>
      </c>
      <c r="Q776" s="629" t="s">
        <v>333</v>
      </c>
    </row>
    <row r="777" spans="1:17" s="630" customFormat="1">
      <c r="A777" s="631"/>
      <c r="B777" s="636"/>
      <c r="C777" s="623">
        <v>3</v>
      </c>
      <c r="D777" s="665" t="s">
        <v>14</v>
      </c>
      <c r="E777" s="625">
        <v>24034</v>
      </c>
      <c r="F777" s="625">
        <v>5500</v>
      </c>
      <c r="G777" s="625">
        <v>18534</v>
      </c>
      <c r="H777" s="625">
        <v>13300</v>
      </c>
      <c r="I777" s="625">
        <v>5300</v>
      </c>
      <c r="J777" s="660">
        <v>8000</v>
      </c>
      <c r="K777" s="625">
        <v>6754</v>
      </c>
      <c r="L777" s="625">
        <v>200</v>
      </c>
      <c r="M777" s="625">
        <v>6554</v>
      </c>
      <c r="N777" s="625">
        <v>3980</v>
      </c>
      <c r="O777" s="625"/>
      <c r="P777" s="640">
        <v>3980</v>
      </c>
      <c r="Q777" s="629" t="s">
        <v>333</v>
      </c>
    </row>
    <row r="778" spans="1:17">
      <c r="A778" s="118"/>
      <c r="B778" s="318"/>
      <c r="C778" s="49">
        <f>C777</f>
        <v>3</v>
      </c>
      <c r="D778" s="122" t="s">
        <v>446</v>
      </c>
      <c r="E778" s="57">
        <f t="shared" ref="E778:P778" si="73">SUM(E775:E777)</f>
        <v>65869</v>
      </c>
      <c r="F778" s="57">
        <f t="shared" si="73"/>
        <v>7700</v>
      </c>
      <c r="G778" s="57">
        <f t="shared" si="73"/>
        <v>58169</v>
      </c>
      <c r="H778" s="57">
        <f t="shared" si="73"/>
        <v>38155.9</v>
      </c>
      <c r="I778" s="57">
        <f t="shared" si="73"/>
        <v>6300</v>
      </c>
      <c r="J778" s="57">
        <f t="shared" si="73"/>
        <v>31855.9</v>
      </c>
      <c r="K778" s="57">
        <f t="shared" si="73"/>
        <v>16119.4</v>
      </c>
      <c r="L778" s="57">
        <f t="shared" si="73"/>
        <v>1400</v>
      </c>
      <c r="M778" s="57">
        <f t="shared" si="73"/>
        <v>14719.4</v>
      </c>
      <c r="N778" s="57">
        <f t="shared" si="73"/>
        <v>11593.7</v>
      </c>
      <c r="O778" s="57">
        <f t="shared" si="73"/>
        <v>0</v>
      </c>
      <c r="P778" s="57">
        <f t="shared" si="73"/>
        <v>11593.7</v>
      </c>
      <c r="Q778" s="136"/>
    </row>
    <row r="779" spans="1:17">
      <c r="A779" s="152">
        <v>4</v>
      </c>
      <c r="B779" s="2" t="s">
        <v>75</v>
      </c>
      <c r="C779" s="3">
        <f>A779</f>
        <v>4</v>
      </c>
      <c r="D779" s="121" t="s">
        <v>444</v>
      </c>
      <c r="E779" s="88"/>
      <c r="F779" s="88"/>
      <c r="G779" s="88"/>
      <c r="H779" s="88"/>
      <c r="I779" s="88"/>
      <c r="J779" s="88"/>
      <c r="K779" s="88"/>
      <c r="L779" s="88"/>
      <c r="M779" s="88"/>
      <c r="N779" s="88"/>
      <c r="O779" s="88"/>
      <c r="P779" s="13">
        <v>0</v>
      </c>
      <c r="Q779" s="136" t="s">
        <v>377</v>
      </c>
    </row>
    <row r="780" spans="1:17">
      <c r="A780" s="113"/>
      <c r="B780" s="133"/>
      <c r="C780" s="50">
        <v>1</v>
      </c>
      <c r="D780" s="706" t="s">
        <v>304</v>
      </c>
      <c r="E780" s="707">
        <v>27134</v>
      </c>
      <c r="F780" s="707">
        <v>1700</v>
      </c>
      <c r="G780" s="707">
        <v>25434</v>
      </c>
      <c r="H780" s="707">
        <v>6779</v>
      </c>
      <c r="I780" s="707">
        <v>1100</v>
      </c>
      <c r="J780" s="707">
        <v>5679</v>
      </c>
      <c r="K780" s="707">
        <v>12366.4</v>
      </c>
      <c r="L780" s="707">
        <v>200</v>
      </c>
      <c r="M780" s="707">
        <v>12166.4</v>
      </c>
      <c r="N780" s="707">
        <v>7988.6</v>
      </c>
      <c r="O780" s="707">
        <v>400</v>
      </c>
      <c r="P780" s="708">
        <v>7588.6</v>
      </c>
      <c r="Q780" s="136" t="s">
        <v>333</v>
      </c>
    </row>
    <row r="781" spans="1:17">
      <c r="A781" s="113"/>
      <c r="B781" s="22"/>
      <c r="C781" s="48">
        <v>2</v>
      </c>
      <c r="D781" s="709" t="s">
        <v>305</v>
      </c>
      <c r="E781" s="710">
        <v>8869</v>
      </c>
      <c r="F781" s="710">
        <v>2000</v>
      </c>
      <c r="G781" s="710">
        <v>6869</v>
      </c>
      <c r="H781" s="710">
        <v>2825</v>
      </c>
      <c r="I781" s="710">
        <v>600</v>
      </c>
      <c r="J781" s="710">
        <v>2225</v>
      </c>
      <c r="K781" s="710">
        <v>3204.8</v>
      </c>
      <c r="L781" s="710">
        <v>700</v>
      </c>
      <c r="M781" s="710">
        <v>2504.8000000000002</v>
      </c>
      <c r="N781" s="710">
        <v>2839.2</v>
      </c>
      <c r="O781" s="710">
        <v>700</v>
      </c>
      <c r="P781" s="711">
        <v>2139.1999999999998</v>
      </c>
      <c r="Q781" s="136" t="s">
        <v>333</v>
      </c>
    </row>
    <row r="782" spans="1:17">
      <c r="A782" s="113"/>
      <c r="B782" s="142"/>
      <c r="C782" s="48">
        <v>3</v>
      </c>
      <c r="D782" s="709" t="s">
        <v>306</v>
      </c>
      <c r="E782" s="710">
        <v>10411</v>
      </c>
      <c r="F782" s="710">
        <v>3560</v>
      </c>
      <c r="G782" s="710">
        <v>6851</v>
      </c>
      <c r="H782" s="710">
        <v>2538.5</v>
      </c>
      <c r="I782" s="710">
        <v>320</v>
      </c>
      <c r="J782" s="710">
        <v>2218.5</v>
      </c>
      <c r="K782" s="710">
        <v>4315.2</v>
      </c>
      <c r="L782" s="710">
        <v>1860</v>
      </c>
      <c r="M782" s="710">
        <v>2455.1999999999998</v>
      </c>
      <c r="N782" s="710">
        <v>3557.3</v>
      </c>
      <c r="O782" s="710">
        <v>1380</v>
      </c>
      <c r="P782" s="711">
        <v>2177.3000000000002</v>
      </c>
      <c r="Q782" s="136" t="s">
        <v>333</v>
      </c>
    </row>
    <row r="783" spans="1:17">
      <c r="A783" s="113"/>
      <c r="B783" s="142"/>
      <c r="C783" s="48">
        <v>4</v>
      </c>
      <c r="D783" s="709" t="s">
        <v>307</v>
      </c>
      <c r="E783" s="710">
        <v>8221</v>
      </c>
      <c r="F783" s="710">
        <v>960</v>
      </c>
      <c r="G783" s="710">
        <v>7261</v>
      </c>
      <c r="H783" s="710">
        <v>2367</v>
      </c>
      <c r="I783" s="710">
        <v>0</v>
      </c>
      <c r="J783" s="710">
        <v>2367</v>
      </c>
      <c r="K783" s="710">
        <v>3540.4</v>
      </c>
      <c r="L783" s="710">
        <v>960</v>
      </c>
      <c r="M783" s="710">
        <v>2580.4</v>
      </c>
      <c r="N783" s="710">
        <v>2313.6</v>
      </c>
      <c r="O783" s="710">
        <v>0</v>
      </c>
      <c r="P783" s="711">
        <v>2313.6</v>
      </c>
      <c r="Q783" s="136" t="s">
        <v>333</v>
      </c>
    </row>
    <row r="784" spans="1:17">
      <c r="A784" s="113"/>
      <c r="B784" s="142"/>
      <c r="C784" s="48">
        <v>5</v>
      </c>
      <c r="D784" s="709" t="s">
        <v>308</v>
      </c>
      <c r="E784" s="710">
        <v>7028</v>
      </c>
      <c r="F784" s="710">
        <v>1123</v>
      </c>
      <c r="G784" s="710">
        <v>5905</v>
      </c>
      <c r="H784" s="710">
        <v>1770.5</v>
      </c>
      <c r="I784" s="710">
        <v>0</v>
      </c>
      <c r="J784" s="710">
        <v>1770.5</v>
      </c>
      <c r="K784" s="710">
        <v>3265.6</v>
      </c>
      <c r="L784" s="710">
        <v>1123</v>
      </c>
      <c r="M784" s="710">
        <v>2142.6</v>
      </c>
      <c r="N784" s="710">
        <v>1991.9</v>
      </c>
      <c r="O784" s="710">
        <v>0</v>
      </c>
      <c r="P784" s="711">
        <v>1991.9</v>
      </c>
      <c r="Q784" s="136" t="s">
        <v>333</v>
      </c>
    </row>
    <row r="785" spans="1:17">
      <c r="A785" s="113"/>
      <c r="B785" s="142"/>
      <c r="C785" s="48">
        <v>6</v>
      </c>
      <c r="D785" s="709" t="s">
        <v>0</v>
      </c>
      <c r="E785" s="710">
        <v>7552</v>
      </c>
      <c r="F785" s="710">
        <v>1768</v>
      </c>
      <c r="G785" s="710">
        <v>5784</v>
      </c>
      <c r="H785" s="710">
        <v>1896</v>
      </c>
      <c r="I785" s="710">
        <v>0</v>
      </c>
      <c r="J785" s="710">
        <v>1896</v>
      </c>
      <c r="K785" s="710">
        <v>3652.3</v>
      </c>
      <c r="L785" s="710">
        <v>1688</v>
      </c>
      <c r="M785" s="710">
        <v>1964.3</v>
      </c>
      <c r="N785" s="710">
        <v>2003.7</v>
      </c>
      <c r="O785" s="710">
        <v>80</v>
      </c>
      <c r="P785" s="711">
        <v>1923.7</v>
      </c>
      <c r="Q785" s="136" t="s">
        <v>333</v>
      </c>
    </row>
    <row r="786" spans="1:17">
      <c r="A786" s="113"/>
      <c r="B786" s="142"/>
      <c r="C786" s="48">
        <v>7</v>
      </c>
      <c r="D786" s="709" t="s">
        <v>1</v>
      </c>
      <c r="E786" s="710">
        <v>4328.1000000000004</v>
      </c>
      <c r="F786" s="710">
        <v>1389</v>
      </c>
      <c r="G786" s="710">
        <v>2939.1</v>
      </c>
      <c r="H786" s="710">
        <v>909.3</v>
      </c>
      <c r="I786" s="710">
        <v>0</v>
      </c>
      <c r="J786" s="710">
        <v>909.3</v>
      </c>
      <c r="K786" s="710">
        <v>2417</v>
      </c>
      <c r="L786" s="710">
        <v>1389</v>
      </c>
      <c r="M786" s="710">
        <v>1028</v>
      </c>
      <c r="N786" s="710">
        <v>1001.8</v>
      </c>
      <c r="O786" s="710">
        <v>0</v>
      </c>
      <c r="P786" s="711">
        <v>1001.8</v>
      </c>
      <c r="Q786" s="136" t="s">
        <v>333</v>
      </c>
    </row>
    <row r="787" spans="1:17" s="105" customFormat="1">
      <c r="A787" s="151"/>
      <c r="B787" s="142"/>
      <c r="C787" s="48">
        <f>C786</f>
        <v>7</v>
      </c>
      <c r="D787" s="704" t="s">
        <v>445</v>
      </c>
      <c r="E787" s="57">
        <f>SUM(E780:E786)</f>
        <v>73543.100000000006</v>
      </c>
      <c r="F787" s="57">
        <f t="shared" ref="F787:P787" si="74">SUM(F780:F786)</f>
        <v>12500</v>
      </c>
      <c r="G787" s="57">
        <f t="shared" si="74"/>
        <v>61043.1</v>
      </c>
      <c r="H787" s="57">
        <f t="shared" si="74"/>
        <v>19085.3</v>
      </c>
      <c r="I787" s="57">
        <f t="shared" si="74"/>
        <v>2020</v>
      </c>
      <c r="J787" s="57">
        <f t="shared" si="74"/>
        <v>17065.3</v>
      </c>
      <c r="K787" s="57">
        <f t="shared" si="74"/>
        <v>32761.7</v>
      </c>
      <c r="L787" s="57">
        <f t="shared" si="74"/>
        <v>7920</v>
      </c>
      <c r="M787" s="57">
        <f t="shared" si="74"/>
        <v>24841.7</v>
      </c>
      <c r="N787" s="57">
        <f t="shared" si="74"/>
        <v>21696.1</v>
      </c>
      <c r="O787" s="57">
        <f t="shared" si="74"/>
        <v>2560</v>
      </c>
      <c r="P787" s="57">
        <f t="shared" si="74"/>
        <v>19136.099999999999</v>
      </c>
      <c r="Q787" s="143"/>
    </row>
    <row r="788" spans="1:17">
      <c r="B788" s="319"/>
      <c r="C788" s="320"/>
      <c r="D788" s="125" t="s">
        <v>447</v>
      </c>
      <c r="E788" s="57">
        <f t="shared" ref="E788:P788" si="75">E787+E778+E773+E761</f>
        <v>290671.09999999998</v>
      </c>
      <c r="F788" s="57">
        <f t="shared" si="75"/>
        <v>82600</v>
      </c>
      <c r="G788" s="57">
        <f t="shared" si="75"/>
        <v>208071.1</v>
      </c>
      <c r="H788" s="57">
        <f t="shared" si="75"/>
        <v>112816.2</v>
      </c>
      <c r="I788" s="57">
        <f t="shared" si="75"/>
        <v>31981</v>
      </c>
      <c r="J788" s="57">
        <f t="shared" si="75"/>
        <v>80835.199999999997</v>
      </c>
      <c r="K788" s="57">
        <f t="shared" si="75"/>
        <v>97683.9</v>
      </c>
      <c r="L788" s="57">
        <f t="shared" si="75"/>
        <v>32909</v>
      </c>
      <c r="M788" s="57">
        <f t="shared" si="75"/>
        <v>64774.899999999994</v>
      </c>
      <c r="N788" s="57">
        <f t="shared" si="75"/>
        <v>80171</v>
      </c>
      <c r="O788" s="57">
        <f t="shared" si="75"/>
        <v>17710</v>
      </c>
      <c r="P788" s="57">
        <f t="shared" si="75"/>
        <v>62461</v>
      </c>
      <c r="Q788" s="136"/>
    </row>
    <row r="789" spans="1:17">
      <c r="A789" s="158" t="s">
        <v>353</v>
      </c>
      <c r="B789" s="156"/>
      <c r="C789" s="20"/>
      <c r="D789" s="117"/>
      <c r="E789" s="193"/>
      <c r="F789" s="193"/>
      <c r="G789" s="193"/>
      <c r="H789" s="193"/>
      <c r="I789" s="193"/>
      <c r="J789" s="193"/>
      <c r="K789" s="193"/>
      <c r="L789" s="193"/>
      <c r="M789" s="193"/>
      <c r="N789" s="34"/>
      <c r="O789" s="187"/>
      <c r="P789" s="187"/>
      <c r="Q789" s="136"/>
    </row>
    <row r="790" spans="1:17">
      <c r="A790" s="150">
        <v>1</v>
      </c>
      <c r="B790" s="149" t="s">
        <v>89</v>
      </c>
      <c r="C790" s="51">
        <f>A790</f>
        <v>1</v>
      </c>
      <c r="D790" s="138" t="s">
        <v>443</v>
      </c>
      <c r="E790" s="100"/>
      <c r="F790" s="193"/>
      <c r="G790" s="100"/>
      <c r="H790" s="100"/>
      <c r="I790" s="100"/>
      <c r="J790" s="100"/>
      <c r="K790" s="88"/>
      <c r="L790" s="88"/>
      <c r="M790" s="88"/>
      <c r="N790" s="88"/>
      <c r="O790" s="54"/>
      <c r="P790" s="54"/>
      <c r="Q790" s="136" t="s">
        <v>377</v>
      </c>
    </row>
    <row r="791" spans="1:17">
      <c r="A791" s="113"/>
      <c r="B791" s="133"/>
      <c r="C791" s="49">
        <v>1</v>
      </c>
      <c r="D791" s="117" t="s">
        <v>214</v>
      </c>
      <c r="E791" s="34">
        <v>5913</v>
      </c>
      <c r="F791" s="34">
        <v>0</v>
      </c>
      <c r="G791" s="34">
        <f>E791</f>
        <v>5913</v>
      </c>
      <c r="H791" s="710">
        <v>1313</v>
      </c>
      <c r="I791" s="710">
        <v>0</v>
      </c>
      <c r="J791" s="710">
        <v>4313</v>
      </c>
      <c r="K791" s="34">
        <f>L791+M791</f>
        <v>3006</v>
      </c>
      <c r="L791" s="34">
        <v>0</v>
      </c>
      <c r="M791" s="34">
        <v>3006</v>
      </c>
      <c r="N791" s="34">
        <f>E791-H791-K791</f>
        <v>1594</v>
      </c>
      <c r="O791" s="34">
        <v>0</v>
      </c>
      <c r="P791" s="34">
        <f>N791</f>
        <v>1594</v>
      </c>
      <c r="Q791" s="136" t="s">
        <v>332</v>
      </c>
    </row>
    <row r="792" spans="1:17">
      <c r="A792" s="113"/>
      <c r="B792" s="144"/>
      <c r="C792" s="11">
        <v>2</v>
      </c>
      <c r="D792" s="117" t="s">
        <v>15</v>
      </c>
      <c r="E792" s="34">
        <v>5909</v>
      </c>
      <c r="F792" s="34">
        <v>0</v>
      </c>
      <c r="G792" s="34">
        <f>E792</f>
        <v>5909</v>
      </c>
      <c r="H792" s="710">
        <f>I792+J792</f>
        <v>810.5</v>
      </c>
      <c r="I792" s="710">
        <v>0</v>
      </c>
      <c r="J792" s="710">
        <v>810.5</v>
      </c>
      <c r="K792" s="34">
        <f>L792+M792</f>
        <v>3012</v>
      </c>
      <c r="L792" s="34">
        <v>0</v>
      </c>
      <c r="M792" s="34">
        <v>3012</v>
      </c>
      <c r="N792" s="34">
        <f>E792-H792-K792</f>
        <v>2086.5</v>
      </c>
      <c r="O792" s="34">
        <v>0</v>
      </c>
      <c r="P792" s="34">
        <f>N792</f>
        <v>2086.5</v>
      </c>
      <c r="Q792" s="136" t="s">
        <v>332</v>
      </c>
    </row>
    <row r="793" spans="1:17">
      <c r="A793" s="113"/>
      <c r="B793" s="22"/>
      <c r="C793" s="11">
        <v>3</v>
      </c>
      <c r="D793" s="117" t="s">
        <v>210</v>
      </c>
      <c r="E793" s="34">
        <v>5913</v>
      </c>
      <c r="F793" s="34">
        <v>0</v>
      </c>
      <c r="G793" s="34">
        <f>E793</f>
        <v>5913</v>
      </c>
      <c r="H793" s="710">
        <f>I793+J793</f>
        <v>1539</v>
      </c>
      <c r="I793" s="710">
        <v>0</v>
      </c>
      <c r="J793" s="710">
        <v>1539</v>
      </c>
      <c r="K793" s="34">
        <f>L793+M793</f>
        <v>2603</v>
      </c>
      <c r="L793" s="34">
        <v>0</v>
      </c>
      <c r="M793" s="34">
        <v>2603</v>
      </c>
      <c r="N793" s="34">
        <f>E793-H793-K793</f>
        <v>1771</v>
      </c>
      <c r="O793" s="34">
        <v>0</v>
      </c>
      <c r="P793" s="34">
        <f>N793</f>
        <v>1771</v>
      </c>
      <c r="Q793" s="136" t="s">
        <v>332</v>
      </c>
    </row>
    <row r="794" spans="1:17">
      <c r="A794" s="113"/>
      <c r="B794" s="22"/>
      <c r="C794" s="11">
        <v>4</v>
      </c>
      <c r="D794" s="117" t="s">
        <v>212</v>
      </c>
      <c r="E794" s="34">
        <v>6639</v>
      </c>
      <c r="F794" s="34">
        <v>0</v>
      </c>
      <c r="G794" s="34">
        <f>E794</f>
        <v>6639</v>
      </c>
      <c r="H794" s="710">
        <f>I794+J794</f>
        <v>369</v>
      </c>
      <c r="I794" s="710">
        <v>0</v>
      </c>
      <c r="J794" s="710">
        <v>369</v>
      </c>
      <c r="K794" s="34">
        <f>L794+M794</f>
        <v>1828</v>
      </c>
      <c r="L794" s="34">
        <v>0</v>
      </c>
      <c r="M794" s="34">
        <v>1828</v>
      </c>
      <c r="N794" s="34">
        <f>E794-H794-K794</f>
        <v>4442</v>
      </c>
      <c r="O794" s="34">
        <v>0</v>
      </c>
      <c r="P794" s="34">
        <f>N794</f>
        <v>4442</v>
      </c>
      <c r="Q794" s="136" t="s">
        <v>332</v>
      </c>
    </row>
    <row r="795" spans="1:17">
      <c r="A795" s="113"/>
      <c r="B795" s="22"/>
      <c r="C795" s="11">
        <v>6</v>
      </c>
      <c r="D795" s="117" t="s">
        <v>213</v>
      </c>
      <c r="E795" s="34">
        <v>7392</v>
      </c>
      <c r="F795" s="34">
        <v>0</v>
      </c>
      <c r="G795" s="34">
        <f>E795</f>
        <v>7392</v>
      </c>
      <c r="H795" s="710">
        <f>I795+J795</f>
        <v>2965</v>
      </c>
      <c r="I795" s="710">
        <v>0</v>
      </c>
      <c r="J795" s="710">
        <v>2965</v>
      </c>
      <c r="K795" s="34">
        <f>L795+M795</f>
        <v>2385</v>
      </c>
      <c r="L795" s="34">
        <v>0</v>
      </c>
      <c r="M795" s="34">
        <v>2385</v>
      </c>
      <c r="N795" s="34">
        <f>E795-H795-K795</f>
        <v>2042</v>
      </c>
      <c r="O795" s="34">
        <v>0</v>
      </c>
      <c r="P795" s="34">
        <f>N795</f>
        <v>2042</v>
      </c>
      <c r="Q795" s="136" t="s">
        <v>332</v>
      </c>
    </row>
    <row r="796" spans="1:17">
      <c r="A796" s="113"/>
      <c r="B796" s="22"/>
      <c r="C796" s="303">
        <f>C795</f>
        <v>6</v>
      </c>
      <c r="D796" s="282" t="s">
        <v>457</v>
      </c>
      <c r="E796" s="57">
        <f t="shared" ref="E796:P796" si="76">SUM(E791:E795)</f>
        <v>31766</v>
      </c>
      <c r="F796" s="57">
        <f t="shared" si="76"/>
        <v>0</v>
      </c>
      <c r="G796" s="57">
        <f t="shared" si="76"/>
        <v>31766</v>
      </c>
      <c r="H796" s="778">
        <f t="shared" si="76"/>
        <v>6996.5</v>
      </c>
      <c r="I796" s="778">
        <f t="shared" si="76"/>
        <v>0</v>
      </c>
      <c r="J796" s="778">
        <f t="shared" si="76"/>
        <v>9996.5</v>
      </c>
      <c r="K796" s="57">
        <f t="shared" si="76"/>
        <v>12834</v>
      </c>
      <c r="L796" s="57">
        <f t="shared" si="76"/>
        <v>0</v>
      </c>
      <c r="M796" s="57">
        <f t="shared" si="76"/>
        <v>12834</v>
      </c>
      <c r="N796" s="57">
        <f t="shared" si="76"/>
        <v>11935.5</v>
      </c>
      <c r="O796" s="57">
        <f t="shared" si="76"/>
        <v>0</v>
      </c>
      <c r="P796" s="57">
        <f t="shared" si="76"/>
        <v>11935.5</v>
      </c>
      <c r="Q796" s="136"/>
    </row>
    <row r="797" spans="1:17">
      <c r="A797" s="150">
        <v>2</v>
      </c>
      <c r="B797" s="149" t="s">
        <v>90</v>
      </c>
      <c r="C797" s="3">
        <f>A797</f>
        <v>2</v>
      </c>
      <c r="D797" s="121" t="s">
        <v>453</v>
      </c>
      <c r="E797" s="100"/>
      <c r="F797" s="100"/>
      <c r="G797" s="100"/>
      <c r="H797" s="100"/>
      <c r="I797" s="100"/>
      <c r="J797" s="100"/>
      <c r="K797" s="88"/>
      <c r="L797" s="88"/>
      <c r="M797" s="88"/>
      <c r="N797" s="88"/>
      <c r="O797" s="54"/>
      <c r="P797" s="54"/>
      <c r="Q797" s="136" t="s">
        <v>377</v>
      </c>
    </row>
    <row r="798" spans="1:17">
      <c r="A798" s="113"/>
      <c r="B798" s="22"/>
      <c r="C798" s="49">
        <v>1</v>
      </c>
      <c r="D798" s="117" t="s">
        <v>147</v>
      </c>
      <c r="E798" s="714">
        <v>29514</v>
      </c>
      <c r="F798" s="714">
        <v>2173</v>
      </c>
      <c r="G798" s="714">
        <v>27341</v>
      </c>
      <c r="H798" s="742">
        <f>I798+J798</f>
        <v>9874</v>
      </c>
      <c r="I798" s="742">
        <v>773</v>
      </c>
      <c r="J798" s="742">
        <v>9101</v>
      </c>
      <c r="K798" s="34">
        <v>11161</v>
      </c>
      <c r="L798" s="201">
        <v>700</v>
      </c>
      <c r="M798" s="201">
        <v>10461</v>
      </c>
      <c r="N798" s="201">
        <v>8478</v>
      </c>
      <c r="O798" s="201">
        <v>700</v>
      </c>
      <c r="P798" s="201">
        <v>7778</v>
      </c>
      <c r="Q798" s="136" t="s">
        <v>335</v>
      </c>
    </row>
    <row r="799" spans="1:17">
      <c r="A799" s="113"/>
      <c r="B799" s="22"/>
      <c r="C799" s="11">
        <v>2</v>
      </c>
      <c r="D799" s="117" t="s">
        <v>148</v>
      </c>
      <c r="E799" s="715">
        <v>32123</v>
      </c>
      <c r="F799" s="715">
        <v>2173</v>
      </c>
      <c r="G799" s="715">
        <v>29950</v>
      </c>
      <c r="H799" s="742">
        <f t="shared" ref="H799:H862" si="77">I799+J799</f>
        <v>9111.1</v>
      </c>
      <c r="I799" s="742">
        <v>1173</v>
      </c>
      <c r="J799" s="742">
        <v>7938.1</v>
      </c>
      <c r="K799" s="30">
        <v>13347.87</v>
      </c>
      <c r="L799" s="201">
        <v>700</v>
      </c>
      <c r="M799" s="201">
        <v>12647.87</v>
      </c>
      <c r="N799" s="201">
        <v>9664.0499999999993</v>
      </c>
      <c r="O799" s="201">
        <v>300</v>
      </c>
      <c r="P799" s="201">
        <v>9364.0499999999993</v>
      </c>
      <c r="Q799" s="136" t="s">
        <v>335</v>
      </c>
    </row>
    <row r="800" spans="1:17">
      <c r="A800" s="113"/>
      <c r="B800" s="22"/>
      <c r="C800" s="11">
        <v>3</v>
      </c>
      <c r="D800" s="117" t="s">
        <v>220</v>
      </c>
      <c r="E800" s="715">
        <v>37189</v>
      </c>
      <c r="F800" s="715">
        <v>2173</v>
      </c>
      <c r="G800" s="715">
        <v>35016</v>
      </c>
      <c r="H800" s="742">
        <f t="shared" si="77"/>
        <v>12231</v>
      </c>
      <c r="I800" s="742">
        <v>1326</v>
      </c>
      <c r="J800" s="742">
        <v>10905</v>
      </c>
      <c r="K800" s="30">
        <v>12841.1</v>
      </c>
      <c r="L800" s="716">
        <v>847</v>
      </c>
      <c r="M800" s="201">
        <v>11994.1</v>
      </c>
      <c r="N800" s="201">
        <v>12116.2</v>
      </c>
      <c r="O800" s="201">
        <v>0</v>
      </c>
      <c r="P800" s="201">
        <v>12116.2</v>
      </c>
      <c r="Q800" s="136" t="s">
        <v>335</v>
      </c>
    </row>
    <row r="801" spans="1:17">
      <c r="A801" s="113"/>
      <c r="B801" s="22"/>
      <c r="C801" s="11">
        <v>4</v>
      </c>
      <c r="D801" s="117" t="s">
        <v>173</v>
      </c>
      <c r="E801" s="715">
        <v>48184</v>
      </c>
      <c r="F801" s="715">
        <v>6253</v>
      </c>
      <c r="G801" s="715">
        <v>41931</v>
      </c>
      <c r="H801" s="742">
        <f t="shared" si="77"/>
        <v>14141</v>
      </c>
      <c r="I801" s="742">
        <v>973</v>
      </c>
      <c r="J801" s="742">
        <v>13168</v>
      </c>
      <c r="K801" s="30">
        <v>20569</v>
      </c>
      <c r="L801" s="201">
        <v>2400</v>
      </c>
      <c r="M801" s="201">
        <v>18169</v>
      </c>
      <c r="N801" s="201">
        <v>13473.8</v>
      </c>
      <c r="O801" s="201">
        <v>2880</v>
      </c>
      <c r="P801" s="201">
        <v>10593.8</v>
      </c>
      <c r="Q801" s="136" t="s">
        <v>335</v>
      </c>
    </row>
    <row r="802" spans="1:17">
      <c r="A802" s="113"/>
      <c r="B802" s="22"/>
      <c r="C802" s="11">
        <v>5</v>
      </c>
      <c r="D802" s="117" t="s">
        <v>151</v>
      </c>
      <c r="E802" s="715">
        <v>31361</v>
      </c>
      <c r="F802" s="715">
        <v>2173</v>
      </c>
      <c r="G802" s="715">
        <v>29188</v>
      </c>
      <c r="H802" s="742">
        <f t="shared" si="77"/>
        <v>7776.67</v>
      </c>
      <c r="I802" s="742">
        <v>150</v>
      </c>
      <c r="J802" s="742">
        <v>7626.67</v>
      </c>
      <c r="K802" s="30">
        <v>16267.45</v>
      </c>
      <c r="L802" s="201">
        <v>2023</v>
      </c>
      <c r="M802" s="201">
        <v>14244.45</v>
      </c>
      <c r="N802" s="201">
        <v>7316.88</v>
      </c>
      <c r="O802" s="201">
        <v>0</v>
      </c>
      <c r="P802" s="201">
        <v>7316.88</v>
      </c>
      <c r="Q802" s="136" t="s">
        <v>335</v>
      </c>
    </row>
    <row r="803" spans="1:17">
      <c r="A803" s="113"/>
      <c r="B803" s="22"/>
      <c r="C803" s="11">
        <v>6</v>
      </c>
      <c r="D803" s="117" t="s">
        <v>149</v>
      </c>
      <c r="E803" s="715">
        <v>36021</v>
      </c>
      <c r="F803" s="715">
        <v>2173</v>
      </c>
      <c r="G803" s="715">
        <v>33848</v>
      </c>
      <c r="H803" s="742">
        <f t="shared" si="77"/>
        <v>10232</v>
      </c>
      <c r="I803" s="742">
        <v>715</v>
      </c>
      <c r="J803" s="742">
        <v>9517</v>
      </c>
      <c r="K803" s="30">
        <v>15677.2</v>
      </c>
      <c r="L803" s="201">
        <v>1258</v>
      </c>
      <c r="M803" s="201">
        <v>14419.2</v>
      </c>
      <c r="N803" s="201">
        <v>10111.799999999999</v>
      </c>
      <c r="O803" s="201">
        <v>200</v>
      </c>
      <c r="P803" s="201">
        <v>9911.7999999999993</v>
      </c>
      <c r="Q803" s="136" t="s">
        <v>335</v>
      </c>
    </row>
    <row r="804" spans="1:17">
      <c r="A804" s="113"/>
      <c r="B804" s="22"/>
      <c r="C804" s="11">
        <v>7</v>
      </c>
      <c r="D804" s="117" t="s">
        <v>153</v>
      </c>
      <c r="E804" s="213">
        <v>34716</v>
      </c>
      <c r="F804" s="715">
        <v>2173</v>
      </c>
      <c r="G804" s="201">
        <v>32543</v>
      </c>
      <c r="H804" s="742">
        <f t="shared" si="77"/>
        <v>10201.6</v>
      </c>
      <c r="I804" s="742">
        <v>0</v>
      </c>
      <c r="J804" s="742">
        <v>10201.6</v>
      </c>
      <c r="K804" s="30">
        <v>14192.9</v>
      </c>
      <c r="L804" s="201">
        <v>1673</v>
      </c>
      <c r="M804" s="201">
        <v>12519.9</v>
      </c>
      <c r="N804" s="201">
        <v>10321.5</v>
      </c>
      <c r="O804" s="201">
        <v>500</v>
      </c>
      <c r="P804" s="201">
        <v>9821.5</v>
      </c>
      <c r="Q804" s="136" t="s">
        <v>335</v>
      </c>
    </row>
    <row r="805" spans="1:17">
      <c r="A805" s="113"/>
      <c r="B805" s="22"/>
      <c r="C805" s="11">
        <v>8</v>
      </c>
      <c r="D805" s="117" t="s">
        <v>174</v>
      </c>
      <c r="E805" s="201">
        <v>42896</v>
      </c>
      <c r="F805" s="715">
        <v>2173</v>
      </c>
      <c r="G805" s="201">
        <v>42896</v>
      </c>
      <c r="H805" s="742">
        <f t="shared" si="77"/>
        <v>11448</v>
      </c>
      <c r="I805" s="742">
        <v>423</v>
      </c>
      <c r="J805" s="742">
        <v>11025</v>
      </c>
      <c r="K805" s="30">
        <v>14192.9</v>
      </c>
      <c r="L805" s="201">
        <v>1673</v>
      </c>
      <c r="M805" s="201">
        <v>12519.9</v>
      </c>
      <c r="N805" s="452">
        <f>E805-H805-K805</f>
        <v>17255.099999999999</v>
      </c>
      <c r="O805" s="452">
        <f>F805-I805-L805</f>
        <v>77</v>
      </c>
      <c r="P805" s="452">
        <f>G805-J805-M805</f>
        <v>19351.099999999999</v>
      </c>
      <c r="Q805" s="136" t="s">
        <v>335</v>
      </c>
    </row>
    <row r="806" spans="1:17" s="106" customFormat="1">
      <c r="A806" s="257"/>
      <c r="B806" s="471"/>
      <c r="C806" s="11">
        <v>9</v>
      </c>
      <c r="D806" s="117" t="s">
        <v>175</v>
      </c>
      <c r="E806" s="201">
        <v>46293</v>
      </c>
      <c r="F806" s="115">
        <v>4345</v>
      </c>
      <c r="G806" s="201">
        <v>41948</v>
      </c>
      <c r="H806" s="742">
        <f t="shared" si="77"/>
        <v>12355</v>
      </c>
      <c r="I806" s="742">
        <v>1000</v>
      </c>
      <c r="J806" s="742">
        <v>11355</v>
      </c>
      <c r="K806" s="30">
        <v>18127</v>
      </c>
      <c r="L806" s="201">
        <v>1845</v>
      </c>
      <c r="M806" s="201">
        <v>16282</v>
      </c>
      <c r="N806" s="201">
        <v>15812</v>
      </c>
      <c r="O806" s="201">
        <v>1500</v>
      </c>
      <c r="P806" s="201">
        <v>14312</v>
      </c>
      <c r="Q806" s="235" t="s">
        <v>335</v>
      </c>
    </row>
    <row r="807" spans="1:17">
      <c r="A807" s="113"/>
      <c r="B807" s="22"/>
      <c r="C807" s="11">
        <v>10</v>
      </c>
      <c r="D807" s="117" t="s">
        <v>152</v>
      </c>
      <c r="E807" s="715">
        <v>33449</v>
      </c>
      <c r="F807" s="715">
        <v>2173</v>
      </c>
      <c r="G807" s="715">
        <v>31276</v>
      </c>
      <c r="H807" s="742">
        <f t="shared" si="77"/>
        <v>10556</v>
      </c>
      <c r="I807" s="742">
        <v>373</v>
      </c>
      <c r="J807" s="742">
        <v>10183</v>
      </c>
      <c r="K807" s="30">
        <v>11893</v>
      </c>
      <c r="L807" s="201">
        <v>500</v>
      </c>
      <c r="M807" s="201">
        <v>11393</v>
      </c>
      <c r="N807" s="201">
        <v>11000</v>
      </c>
      <c r="O807" s="201">
        <v>1300</v>
      </c>
      <c r="P807" s="201">
        <v>9700</v>
      </c>
      <c r="Q807" s="136" t="s">
        <v>335</v>
      </c>
    </row>
    <row r="808" spans="1:17">
      <c r="A808" s="113"/>
      <c r="B808" s="22"/>
      <c r="C808" s="11">
        <v>11</v>
      </c>
      <c r="D808" s="117" t="s">
        <v>176</v>
      </c>
      <c r="E808" s="715">
        <v>31729</v>
      </c>
      <c r="F808" s="715">
        <v>3476</v>
      </c>
      <c r="G808" s="715">
        <v>28253</v>
      </c>
      <c r="H808" s="742">
        <f t="shared" si="77"/>
        <v>10858.65</v>
      </c>
      <c r="I808" s="742">
        <v>600</v>
      </c>
      <c r="J808" s="742">
        <v>10258.65</v>
      </c>
      <c r="K808" s="30">
        <v>12547.25</v>
      </c>
      <c r="L808" s="201">
        <v>2200</v>
      </c>
      <c r="M808" s="201">
        <v>10347.25</v>
      </c>
      <c r="N808" s="201">
        <v>8323.1</v>
      </c>
      <c r="O808" s="201">
        <v>676</v>
      </c>
      <c r="P808" s="201">
        <v>7647.1</v>
      </c>
      <c r="Q808" s="136" t="s">
        <v>335</v>
      </c>
    </row>
    <row r="809" spans="1:17">
      <c r="A809" s="113"/>
      <c r="B809" s="22"/>
      <c r="C809" s="11">
        <v>12</v>
      </c>
      <c r="D809" s="117" t="s">
        <v>177</v>
      </c>
      <c r="E809" s="715">
        <v>33417</v>
      </c>
      <c r="F809" s="715">
        <v>2173</v>
      </c>
      <c r="G809" s="715">
        <v>31268</v>
      </c>
      <c r="H809" s="742">
        <f t="shared" si="77"/>
        <v>11445.33</v>
      </c>
      <c r="I809" s="742">
        <v>2173</v>
      </c>
      <c r="J809" s="742">
        <v>9272.33</v>
      </c>
      <c r="K809" s="30">
        <v>11961.83</v>
      </c>
      <c r="L809" s="201">
        <v>0</v>
      </c>
      <c r="M809" s="201">
        <v>11961.83</v>
      </c>
      <c r="N809" s="201">
        <v>10009.84</v>
      </c>
      <c r="O809" s="201">
        <v>0</v>
      </c>
      <c r="P809" s="201">
        <v>10009.84</v>
      </c>
      <c r="Q809" s="136" t="s">
        <v>335</v>
      </c>
    </row>
    <row r="810" spans="1:17">
      <c r="A810" s="113"/>
      <c r="B810" s="22"/>
      <c r="C810" s="11">
        <v>13</v>
      </c>
      <c r="D810" s="117" t="s">
        <v>178</v>
      </c>
      <c r="E810" s="715">
        <v>33441</v>
      </c>
      <c r="F810" s="715">
        <v>2173</v>
      </c>
      <c r="G810" s="715">
        <v>31268</v>
      </c>
      <c r="H810" s="742">
        <f t="shared" si="77"/>
        <v>9554.5</v>
      </c>
      <c r="I810" s="742">
        <v>0</v>
      </c>
      <c r="J810" s="742">
        <v>9554.5</v>
      </c>
      <c r="K810" s="30">
        <v>14334</v>
      </c>
      <c r="L810" s="201">
        <v>2173</v>
      </c>
      <c r="M810" s="201">
        <v>12161</v>
      </c>
      <c r="N810" s="201">
        <v>9652.5</v>
      </c>
      <c r="O810" s="201">
        <v>0</v>
      </c>
      <c r="P810" s="201">
        <v>9652.5</v>
      </c>
      <c r="Q810" s="136" t="s">
        <v>335</v>
      </c>
    </row>
    <row r="811" spans="1:17">
      <c r="A811" s="113"/>
      <c r="B811" s="22"/>
      <c r="C811" s="11">
        <v>14</v>
      </c>
      <c r="D811" s="117" t="s">
        <v>180</v>
      </c>
      <c r="E811" s="715">
        <v>43143</v>
      </c>
      <c r="F811" s="715">
        <v>3911</v>
      </c>
      <c r="G811" s="715">
        <v>39232</v>
      </c>
      <c r="H811" s="742">
        <f t="shared" si="77"/>
        <v>15034.35</v>
      </c>
      <c r="I811" s="742">
        <v>1411</v>
      </c>
      <c r="J811" s="742">
        <v>13623.35</v>
      </c>
      <c r="K811" s="30">
        <v>14334</v>
      </c>
      <c r="L811" s="201">
        <v>2173</v>
      </c>
      <c r="M811" s="201">
        <v>12161</v>
      </c>
      <c r="N811" s="452">
        <f>E811-H811-K811</f>
        <v>13774.650000000001</v>
      </c>
      <c r="O811" s="452">
        <f>F811-I811-L811</f>
        <v>327</v>
      </c>
      <c r="P811" s="452">
        <f>G811-J811-M811</f>
        <v>13447.650000000001</v>
      </c>
      <c r="Q811" s="136" t="s">
        <v>335</v>
      </c>
    </row>
    <row r="812" spans="1:17">
      <c r="A812" s="113"/>
      <c r="B812" s="22"/>
      <c r="C812" s="11">
        <v>15</v>
      </c>
      <c r="D812" s="117" t="s">
        <v>181</v>
      </c>
      <c r="E812" s="715">
        <v>41267</v>
      </c>
      <c r="F812" s="715">
        <v>2173</v>
      </c>
      <c r="G812" s="715">
        <v>39094</v>
      </c>
      <c r="H812" s="742">
        <f t="shared" si="77"/>
        <v>12935.47</v>
      </c>
      <c r="I812" s="742">
        <v>200</v>
      </c>
      <c r="J812" s="742">
        <v>12735.47</v>
      </c>
      <c r="K812" s="30">
        <v>15176.8</v>
      </c>
      <c r="L812" s="201">
        <v>1973</v>
      </c>
      <c r="M812" s="201">
        <v>13203.8</v>
      </c>
      <c r="N812" s="201">
        <v>12576.828</v>
      </c>
      <c r="O812" s="201">
        <v>0</v>
      </c>
      <c r="P812" s="201">
        <v>1257.828</v>
      </c>
      <c r="Q812" s="136" t="s">
        <v>335</v>
      </c>
    </row>
    <row r="813" spans="1:17">
      <c r="A813" s="113"/>
      <c r="B813" s="22"/>
      <c r="C813" s="11">
        <v>16</v>
      </c>
      <c r="D813" s="117" t="s">
        <v>179</v>
      </c>
      <c r="E813" s="715">
        <v>39904</v>
      </c>
      <c r="F813" s="715">
        <v>3476</v>
      </c>
      <c r="G813" s="715">
        <v>36428</v>
      </c>
      <c r="H813" s="742">
        <f t="shared" si="77"/>
        <v>14982.4</v>
      </c>
      <c r="I813" s="742">
        <v>1759</v>
      </c>
      <c r="J813" s="742">
        <v>13223.4</v>
      </c>
      <c r="K813" s="30">
        <v>14191.3</v>
      </c>
      <c r="L813" s="716">
        <v>1249</v>
      </c>
      <c r="M813" s="716">
        <v>12942.3</v>
      </c>
      <c r="N813" s="201">
        <v>10730.3</v>
      </c>
      <c r="O813" s="201">
        <v>468</v>
      </c>
      <c r="P813" s="201">
        <v>10262.299999999999</v>
      </c>
      <c r="Q813" s="136" t="s">
        <v>335</v>
      </c>
    </row>
    <row r="814" spans="1:17">
      <c r="A814" s="113"/>
      <c r="B814" s="22"/>
      <c r="C814" s="11">
        <v>17</v>
      </c>
      <c r="D814" s="117" t="s">
        <v>186</v>
      </c>
      <c r="E814" s="715">
        <v>42824</v>
      </c>
      <c r="F814" s="715">
        <v>3476</v>
      </c>
      <c r="G814" s="715">
        <f t="shared" ref="G814:G832" si="78">E814-F814</f>
        <v>39348</v>
      </c>
      <c r="H814" s="742">
        <f t="shared" si="77"/>
        <v>5959</v>
      </c>
      <c r="I814" s="742">
        <v>500</v>
      </c>
      <c r="J814" s="742">
        <v>5459</v>
      </c>
      <c r="K814" s="166">
        <f>L814+M814</f>
        <v>23336</v>
      </c>
      <c r="L814" s="780">
        <v>2476</v>
      </c>
      <c r="M814" s="197">
        <v>20860</v>
      </c>
      <c r="N814" s="452">
        <f t="shared" ref="N814:N845" si="79">E814-H814-K814</f>
        <v>13529</v>
      </c>
      <c r="O814" s="452">
        <f t="shared" ref="O814:O845" si="80">F814-I814-L814</f>
        <v>500</v>
      </c>
      <c r="P814" s="452">
        <f t="shared" ref="P814:P845" si="81">G814-J814-M814</f>
        <v>13029</v>
      </c>
      <c r="Q814" s="136" t="s">
        <v>334</v>
      </c>
    </row>
    <row r="815" spans="1:17">
      <c r="A815" s="113"/>
      <c r="B815" s="22"/>
      <c r="C815" s="11">
        <v>18</v>
      </c>
      <c r="D815" s="117" t="s">
        <v>154</v>
      </c>
      <c r="E815" s="715">
        <v>42903</v>
      </c>
      <c r="F815" s="715">
        <v>3476</v>
      </c>
      <c r="G815" s="715">
        <f t="shared" si="78"/>
        <v>39427</v>
      </c>
      <c r="H815" s="742">
        <f t="shared" si="77"/>
        <v>12216</v>
      </c>
      <c r="I815" s="742">
        <v>500</v>
      </c>
      <c r="J815" s="742">
        <v>11716</v>
      </c>
      <c r="K815" s="166">
        <f t="shared" ref="K815:K832" si="82">L815+M815</f>
        <v>14951</v>
      </c>
      <c r="L815" s="33">
        <v>1700</v>
      </c>
      <c r="M815" s="33">
        <v>13251</v>
      </c>
      <c r="N815" s="452">
        <f t="shared" si="79"/>
        <v>15736</v>
      </c>
      <c r="O815" s="452">
        <f t="shared" si="80"/>
        <v>1276</v>
      </c>
      <c r="P815" s="452">
        <f t="shared" si="81"/>
        <v>14460</v>
      </c>
      <c r="Q815" s="136" t="s">
        <v>334</v>
      </c>
    </row>
    <row r="816" spans="1:17">
      <c r="A816" s="113"/>
      <c r="B816" s="22"/>
      <c r="C816" s="11">
        <v>19</v>
      </c>
      <c r="D816" s="117" t="s">
        <v>185</v>
      </c>
      <c r="E816" s="715">
        <v>43053</v>
      </c>
      <c r="F816" s="715">
        <v>3476</v>
      </c>
      <c r="G816" s="715">
        <f t="shared" si="78"/>
        <v>39577</v>
      </c>
      <c r="H816" s="742">
        <f t="shared" si="77"/>
        <v>10317</v>
      </c>
      <c r="I816" s="742">
        <v>1045</v>
      </c>
      <c r="J816" s="742">
        <v>9272</v>
      </c>
      <c r="K816" s="166">
        <f t="shared" si="82"/>
        <v>21319</v>
      </c>
      <c r="L816" s="11">
        <v>2076</v>
      </c>
      <c r="M816" s="33">
        <v>19243</v>
      </c>
      <c r="N816" s="452">
        <f t="shared" si="79"/>
        <v>11417</v>
      </c>
      <c r="O816" s="452">
        <f t="shared" si="80"/>
        <v>355</v>
      </c>
      <c r="P816" s="452">
        <f t="shared" si="81"/>
        <v>11062</v>
      </c>
      <c r="Q816" s="136" t="s">
        <v>334</v>
      </c>
    </row>
    <row r="817" spans="1:17">
      <c r="A817" s="113"/>
      <c r="B817" s="22"/>
      <c r="C817" s="11">
        <v>20</v>
      </c>
      <c r="D817" s="117" t="s">
        <v>182</v>
      </c>
      <c r="E817" s="715">
        <v>33283</v>
      </c>
      <c r="F817" s="715">
        <v>2173</v>
      </c>
      <c r="G817" s="715">
        <f t="shared" si="78"/>
        <v>31110</v>
      </c>
      <c r="H817" s="742">
        <f t="shared" si="77"/>
        <v>9568.2999999999993</v>
      </c>
      <c r="I817" s="742">
        <v>1040</v>
      </c>
      <c r="J817" s="742">
        <v>8528.2999999999993</v>
      </c>
      <c r="K817" s="166">
        <f t="shared" si="82"/>
        <v>20420</v>
      </c>
      <c r="L817" s="11">
        <v>900</v>
      </c>
      <c r="M817" s="33">
        <v>19520</v>
      </c>
      <c r="N817" s="452">
        <f t="shared" si="79"/>
        <v>3294.7000000000007</v>
      </c>
      <c r="O817" s="452">
        <f t="shared" si="80"/>
        <v>233</v>
      </c>
      <c r="P817" s="452">
        <f t="shared" si="81"/>
        <v>3061.7000000000007</v>
      </c>
      <c r="Q817" s="136" t="s">
        <v>334</v>
      </c>
    </row>
    <row r="818" spans="1:17">
      <c r="A818" s="113"/>
      <c r="B818" s="22"/>
      <c r="C818" s="11">
        <v>21</v>
      </c>
      <c r="D818" s="117" t="s">
        <v>183</v>
      </c>
      <c r="E818" s="715">
        <v>40798</v>
      </c>
      <c r="F818" s="715">
        <v>4345</v>
      </c>
      <c r="G818" s="715">
        <f t="shared" si="78"/>
        <v>36453</v>
      </c>
      <c r="H818" s="742">
        <f t="shared" si="77"/>
        <v>12925</v>
      </c>
      <c r="I818" s="742">
        <v>845</v>
      </c>
      <c r="J818" s="742">
        <v>12080</v>
      </c>
      <c r="K818" s="166">
        <f t="shared" si="82"/>
        <v>19075</v>
      </c>
      <c r="L818" s="11">
        <v>2345</v>
      </c>
      <c r="M818" s="33">
        <v>16730</v>
      </c>
      <c r="N818" s="33">
        <f t="shared" si="79"/>
        <v>8798</v>
      </c>
      <c r="O818" s="33">
        <f t="shared" si="80"/>
        <v>1155</v>
      </c>
      <c r="P818" s="33">
        <f t="shared" si="81"/>
        <v>7643</v>
      </c>
      <c r="Q818" s="136" t="s">
        <v>334</v>
      </c>
    </row>
    <row r="819" spans="1:17">
      <c r="A819" s="113"/>
      <c r="B819" s="22"/>
      <c r="C819" s="11">
        <v>22</v>
      </c>
      <c r="D819" s="117" t="s">
        <v>184</v>
      </c>
      <c r="E819" s="715">
        <v>40799</v>
      </c>
      <c r="F819" s="715">
        <v>4345</v>
      </c>
      <c r="G819" s="715">
        <f t="shared" si="78"/>
        <v>36454</v>
      </c>
      <c r="H819" s="742">
        <f t="shared" si="77"/>
        <v>14630</v>
      </c>
      <c r="I819" s="742">
        <v>1345</v>
      </c>
      <c r="J819" s="742">
        <v>13285</v>
      </c>
      <c r="K819" s="166">
        <f t="shared" si="82"/>
        <v>18901</v>
      </c>
      <c r="L819" s="11">
        <v>2045</v>
      </c>
      <c r="M819" s="33">
        <v>16856</v>
      </c>
      <c r="N819" s="33">
        <f t="shared" si="79"/>
        <v>7268</v>
      </c>
      <c r="O819" s="33">
        <f t="shared" si="80"/>
        <v>955</v>
      </c>
      <c r="P819" s="33">
        <f t="shared" si="81"/>
        <v>6313</v>
      </c>
      <c r="Q819" s="136" t="s">
        <v>334</v>
      </c>
    </row>
    <row r="820" spans="1:17">
      <c r="A820" s="113"/>
      <c r="B820" s="240"/>
      <c r="C820" s="11">
        <v>23</v>
      </c>
      <c r="D820" s="117" t="s">
        <v>187</v>
      </c>
      <c r="E820" s="715">
        <v>43045</v>
      </c>
      <c r="F820" s="715">
        <v>3476</v>
      </c>
      <c r="G820" s="715">
        <f t="shared" si="78"/>
        <v>39569</v>
      </c>
      <c r="H820" s="742">
        <f t="shared" si="77"/>
        <v>5301</v>
      </c>
      <c r="I820" s="742">
        <v>550</v>
      </c>
      <c r="J820" s="742">
        <v>4751</v>
      </c>
      <c r="K820" s="166">
        <f t="shared" si="82"/>
        <v>20343.599999999999</v>
      </c>
      <c r="L820" s="11">
        <v>2476</v>
      </c>
      <c r="M820" s="33">
        <v>17867.599999999999</v>
      </c>
      <c r="N820" s="33">
        <f t="shared" si="79"/>
        <v>17400.400000000001</v>
      </c>
      <c r="O820" s="33">
        <f t="shared" si="80"/>
        <v>450</v>
      </c>
      <c r="P820" s="33">
        <f t="shared" si="81"/>
        <v>16950.400000000001</v>
      </c>
      <c r="Q820" s="136" t="s">
        <v>334</v>
      </c>
    </row>
    <row r="821" spans="1:17" s="106" customFormat="1">
      <c r="A821" s="257"/>
      <c r="B821" s="8"/>
      <c r="C821" s="11">
        <v>24</v>
      </c>
      <c r="D821" s="117" t="s">
        <v>328</v>
      </c>
      <c r="E821" s="115">
        <v>41749</v>
      </c>
      <c r="F821" s="115">
        <v>2173</v>
      </c>
      <c r="G821" s="715">
        <f t="shared" si="78"/>
        <v>39576</v>
      </c>
      <c r="H821" s="742">
        <f t="shared" si="77"/>
        <v>8868</v>
      </c>
      <c r="I821" s="742">
        <v>1200</v>
      </c>
      <c r="J821" s="742">
        <v>7668</v>
      </c>
      <c r="K821" s="166">
        <f t="shared" si="82"/>
        <v>20167</v>
      </c>
      <c r="L821" s="11">
        <v>873</v>
      </c>
      <c r="M821" s="33">
        <v>19294</v>
      </c>
      <c r="N821" s="33">
        <f t="shared" si="79"/>
        <v>12714</v>
      </c>
      <c r="O821" s="33">
        <f t="shared" si="80"/>
        <v>100</v>
      </c>
      <c r="P821" s="33">
        <f t="shared" si="81"/>
        <v>12614</v>
      </c>
      <c r="Q821" s="235" t="s">
        <v>334</v>
      </c>
    </row>
    <row r="822" spans="1:17">
      <c r="A822" s="113"/>
      <c r="B822" s="22"/>
      <c r="C822" s="11">
        <v>25</v>
      </c>
      <c r="D822" s="117" t="s">
        <v>16</v>
      </c>
      <c r="E822" s="715">
        <v>43042</v>
      </c>
      <c r="F822" s="715">
        <v>3476</v>
      </c>
      <c r="G822" s="715">
        <f t="shared" si="78"/>
        <v>39566</v>
      </c>
      <c r="H822" s="742">
        <f t="shared" si="77"/>
        <v>12498</v>
      </c>
      <c r="I822" s="742">
        <v>876</v>
      </c>
      <c r="J822" s="742">
        <v>11622</v>
      </c>
      <c r="K822" s="166">
        <f t="shared" si="82"/>
        <v>13660</v>
      </c>
      <c r="L822" s="11">
        <v>2600</v>
      </c>
      <c r="M822" s="33">
        <v>11060</v>
      </c>
      <c r="N822" s="33">
        <f t="shared" si="79"/>
        <v>16884</v>
      </c>
      <c r="O822" s="33">
        <f t="shared" si="80"/>
        <v>0</v>
      </c>
      <c r="P822" s="33">
        <f t="shared" si="81"/>
        <v>16884</v>
      </c>
      <c r="Q822" s="136" t="s">
        <v>334</v>
      </c>
    </row>
    <row r="823" spans="1:17">
      <c r="A823" s="113"/>
      <c r="B823" s="22"/>
      <c r="C823" s="11">
        <v>26</v>
      </c>
      <c r="D823" s="117" t="s">
        <v>155</v>
      </c>
      <c r="E823" s="715">
        <v>38638</v>
      </c>
      <c r="F823" s="715">
        <v>2173</v>
      </c>
      <c r="G823" s="715">
        <f t="shared" si="78"/>
        <v>36465</v>
      </c>
      <c r="H823" s="742">
        <f t="shared" si="77"/>
        <v>9153</v>
      </c>
      <c r="I823" s="742">
        <v>215</v>
      </c>
      <c r="J823" s="742">
        <v>8938</v>
      </c>
      <c r="K823" s="166">
        <f t="shared" si="82"/>
        <v>19107</v>
      </c>
      <c r="L823" s="11">
        <v>1678</v>
      </c>
      <c r="M823" s="33">
        <v>17429</v>
      </c>
      <c r="N823" s="33">
        <f t="shared" si="79"/>
        <v>10378</v>
      </c>
      <c r="O823" s="33">
        <f t="shared" si="80"/>
        <v>280</v>
      </c>
      <c r="P823" s="33">
        <f t="shared" si="81"/>
        <v>10098</v>
      </c>
      <c r="Q823" s="136" t="s">
        <v>334</v>
      </c>
    </row>
    <row r="824" spans="1:17">
      <c r="A824" s="113"/>
      <c r="B824" s="22"/>
      <c r="C824" s="11">
        <v>27</v>
      </c>
      <c r="D824" s="117" t="s">
        <v>188</v>
      </c>
      <c r="E824" s="715">
        <v>45653</v>
      </c>
      <c r="F824" s="715">
        <v>3476</v>
      </c>
      <c r="G824" s="715">
        <f t="shared" si="78"/>
        <v>42177</v>
      </c>
      <c r="H824" s="742">
        <f t="shared" si="77"/>
        <v>15779</v>
      </c>
      <c r="I824" s="742">
        <v>1626</v>
      </c>
      <c r="J824" s="742">
        <v>14153</v>
      </c>
      <c r="K824" s="166">
        <f t="shared" si="82"/>
        <v>21138</v>
      </c>
      <c r="L824" s="11">
        <v>1457</v>
      </c>
      <c r="M824" s="34">
        <v>19681</v>
      </c>
      <c r="N824" s="33">
        <f t="shared" si="79"/>
        <v>8736</v>
      </c>
      <c r="O824" s="33">
        <f t="shared" si="80"/>
        <v>393</v>
      </c>
      <c r="P824" s="33">
        <f t="shared" si="81"/>
        <v>8343</v>
      </c>
      <c r="Q824" s="136" t="s">
        <v>334</v>
      </c>
    </row>
    <row r="825" spans="1:17">
      <c r="A825" s="113"/>
      <c r="B825" s="22"/>
      <c r="C825" s="11">
        <v>28</v>
      </c>
      <c r="D825" s="117" t="s">
        <v>189</v>
      </c>
      <c r="E825" s="715">
        <v>29768</v>
      </c>
      <c r="F825" s="715">
        <v>3476</v>
      </c>
      <c r="G825" s="715">
        <f t="shared" si="78"/>
        <v>26292</v>
      </c>
      <c r="H825" s="742">
        <f t="shared" si="77"/>
        <v>7342</v>
      </c>
      <c r="I825" s="742">
        <v>550</v>
      </c>
      <c r="J825" s="742">
        <v>6792</v>
      </c>
      <c r="K825" s="166">
        <f t="shared" si="82"/>
        <v>12084</v>
      </c>
      <c r="L825" s="11">
        <v>2012</v>
      </c>
      <c r="M825" s="33">
        <v>10072</v>
      </c>
      <c r="N825" s="33">
        <f t="shared" si="79"/>
        <v>10342</v>
      </c>
      <c r="O825" s="33">
        <f t="shared" si="80"/>
        <v>914</v>
      </c>
      <c r="P825" s="33">
        <f t="shared" si="81"/>
        <v>9428</v>
      </c>
      <c r="Q825" s="136" t="s">
        <v>334</v>
      </c>
    </row>
    <row r="826" spans="1:17">
      <c r="A826" s="113"/>
      <c r="B826" s="22"/>
      <c r="C826" s="11">
        <v>29</v>
      </c>
      <c r="D826" s="117" t="s">
        <v>156</v>
      </c>
      <c r="E826" s="715">
        <v>37327</v>
      </c>
      <c r="F826" s="715">
        <v>2173</v>
      </c>
      <c r="G826" s="715">
        <f t="shared" si="78"/>
        <v>35154</v>
      </c>
      <c r="H826" s="742">
        <f t="shared" si="77"/>
        <v>10120</v>
      </c>
      <c r="I826" s="742">
        <v>0</v>
      </c>
      <c r="J826" s="742">
        <v>10120</v>
      </c>
      <c r="K826" s="166">
        <f t="shared" si="82"/>
        <v>16526</v>
      </c>
      <c r="L826" s="11">
        <v>1087</v>
      </c>
      <c r="M826" s="33">
        <v>15439</v>
      </c>
      <c r="N826" s="33">
        <f t="shared" si="79"/>
        <v>10681</v>
      </c>
      <c r="O826" s="33">
        <f t="shared" si="80"/>
        <v>1086</v>
      </c>
      <c r="P826" s="33">
        <f t="shared" si="81"/>
        <v>9595</v>
      </c>
      <c r="Q826" s="136" t="s">
        <v>334</v>
      </c>
    </row>
    <row r="827" spans="1:17">
      <c r="A827" s="113"/>
      <c r="B827" s="22"/>
      <c r="C827" s="11">
        <v>30</v>
      </c>
      <c r="D827" s="117" t="s">
        <v>122</v>
      </c>
      <c r="E827" s="715">
        <v>38637</v>
      </c>
      <c r="F827" s="715">
        <v>3476</v>
      </c>
      <c r="G827" s="715">
        <f t="shared" si="78"/>
        <v>35161</v>
      </c>
      <c r="H827" s="742">
        <f t="shared" si="77"/>
        <v>5446</v>
      </c>
      <c r="I827" s="742">
        <v>825</v>
      </c>
      <c r="J827" s="742">
        <v>4621</v>
      </c>
      <c r="K827" s="166">
        <f t="shared" si="82"/>
        <v>21206</v>
      </c>
      <c r="L827" s="11">
        <v>1975</v>
      </c>
      <c r="M827" s="33">
        <v>19231</v>
      </c>
      <c r="N827" s="33">
        <f t="shared" si="79"/>
        <v>11985</v>
      </c>
      <c r="O827" s="33">
        <f t="shared" si="80"/>
        <v>676</v>
      </c>
      <c r="P827" s="33">
        <f t="shared" si="81"/>
        <v>11309</v>
      </c>
      <c r="Q827" s="136" t="s">
        <v>334</v>
      </c>
    </row>
    <row r="828" spans="1:17">
      <c r="A828" s="113"/>
      <c r="B828" s="22"/>
      <c r="C828" s="11">
        <v>31</v>
      </c>
      <c r="D828" s="117" t="s">
        <v>221</v>
      </c>
      <c r="E828" s="715">
        <v>34794</v>
      </c>
      <c r="F828" s="715">
        <v>4345</v>
      </c>
      <c r="G828" s="715">
        <f t="shared" si="78"/>
        <v>30449</v>
      </c>
      <c r="H828" s="742">
        <f t="shared" si="77"/>
        <v>8693</v>
      </c>
      <c r="I828" s="742">
        <v>740</v>
      </c>
      <c r="J828" s="742">
        <v>7953</v>
      </c>
      <c r="K828" s="166">
        <f t="shared" si="82"/>
        <v>13592</v>
      </c>
      <c r="L828" s="11">
        <v>2045</v>
      </c>
      <c r="M828" s="33">
        <v>11547</v>
      </c>
      <c r="N828" s="33">
        <f t="shared" si="79"/>
        <v>12509</v>
      </c>
      <c r="O828" s="33">
        <f t="shared" si="80"/>
        <v>1560</v>
      </c>
      <c r="P828" s="33">
        <f t="shared" si="81"/>
        <v>10949</v>
      </c>
      <c r="Q828" s="136" t="s">
        <v>334</v>
      </c>
    </row>
    <row r="829" spans="1:17">
      <c r="A829" s="113"/>
      <c r="B829" s="22"/>
      <c r="C829" s="11">
        <v>32</v>
      </c>
      <c r="D829" s="117" t="s">
        <v>190</v>
      </c>
      <c r="E829" s="715">
        <v>39926</v>
      </c>
      <c r="F829" s="715">
        <v>3476</v>
      </c>
      <c r="G829" s="715">
        <f t="shared" si="78"/>
        <v>36450</v>
      </c>
      <c r="H829" s="742">
        <f t="shared" si="77"/>
        <v>12951.5</v>
      </c>
      <c r="I829" s="742">
        <v>1500</v>
      </c>
      <c r="J829" s="742">
        <v>11451.5</v>
      </c>
      <c r="K829" s="166">
        <f t="shared" si="82"/>
        <v>17203</v>
      </c>
      <c r="L829" s="11">
        <v>1476</v>
      </c>
      <c r="M829" s="197">
        <v>15727</v>
      </c>
      <c r="N829" s="33">
        <f t="shared" si="79"/>
        <v>9771.5</v>
      </c>
      <c r="O829" s="33">
        <f t="shared" si="80"/>
        <v>500</v>
      </c>
      <c r="P829" s="33">
        <f t="shared" si="81"/>
        <v>9271.5</v>
      </c>
      <c r="Q829" s="136" t="s">
        <v>334</v>
      </c>
    </row>
    <row r="830" spans="1:17">
      <c r="A830" s="113"/>
      <c r="B830" s="22"/>
      <c r="C830" s="11">
        <v>33</v>
      </c>
      <c r="D830" s="117" t="s">
        <v>191</v>
      </c>
      <c r="E830" s="715">
        <v>35586</v>
      </c>
      <c r="F830" s="715">
        <v>4345</v>
      </c>
      <c r="G830" s="715">
        <f t="shared" si="78"/>
        <v>31241</v>
      </c>
      <c r="H830" s="742">
        <f t="shared" si="77"/>
        <v>11861.8</v>
      </c>
      <c r="I830" s="742">
        <v>1173.8</v>
      </c>
      <c r="J830" s="742">
        <v>10688</v>
      </c>
      <c r="K830" s="166">
        <f t="shared" si="82"/>
        <v>12921</v>
      </c>
      <c r="L830" s="11">
        <v>1371</v>
      </c>
      <c r="M830" s="33">
        <v>11550</v>
      </c>
      <c r="N830" s="33">
        <f t="shared" si="79"/>
        <v>10803.2</v>
      </c>
      <c r="O830" s="33">
        <f t="shared" si="80"/>
        <v>1800.1999999999998</v>
      </c>
      <c r="P830" s="33">
        <f t="shared" si="81"/>
        <v>9003</v>
      </c>
      <c r="Q830" s="136" t="s">
        <v>334</v>
      </c>
    </row>
    <row r="831" spans="1:17">
      <c r="A831" s="113"/>
      <c r="B831" s="22"/>
      <c r="C831" s="11">
        <v>34</v>
      </c>
      <c r="D831" s="117" t="s">
        <v>158</v>
      </c>
      <c r="E831" s="715">
        <v>37331</v>
      </c>
      <c r="F831" s="715">
        <v>3476</v>
      </c>
      <c r="G831" s="715">
        <f t="shared" si="78"/>
        <v>33855</v>
      </c>
      <c r="H831" s="742">
        <f t="shared" si="77"/>
        <v>9829</v>
      </c>
      <c r="I831" s="742">
        <v>100</v>
      </c>
      <c r="J831" s="742">
        <v>9729</v>
      </c>
      <c r="K831" s="166">
        <f t="shared" si="82"/>
        <v>13746</v>
      </c>
      <c r="L831" s="11">
        <v>1616</v>
      </c>
      <c r="M831" s="33">
        <v>12130</v>
      </c>
      <c r="N831" s="33">
        <f t="shared" si="79"/>
        <v>13756</v>
      </c>
      <c r="O831" s="33">
        <f t="shared" si="80"/>
        <v>1760</v>
      </c>
      <c r="P831" s="33">
        <f t="shared" si="81"/>
        <v>11996</v>
      </c>
      <c r="Q831" s="136" t="s">
        <v>334</v>
      </c>
    </row>
    <row r="832" spans="1:17">
      <c r="A832" s="113"/>
      <c r="B832" s="22"/>
      <c r="C832" s="11">
        <v>35</v>
      </c>
      <c r="D832" s="117" t="s">
        <v>192</v>
      </c>
      <c r="E832" s="715">
        <v>35360</v>
      </c>
      <c r="F832" s="715">
        <v>1440</v>
      </c>
      <c r="G832" s="715">
        <f t="shared" si="78"/>
        <v>33920</v>
      </c>
      <c r="H832" s="742">
        <f t="shared" si="77"/>
        <v>9841.7000000000007</v>
      </c>
      <c r="I832" s="742">
        <v>530</v>
      </c>
      <c r="J832" s="742">
        <v>9311.7000000000007</v>
      </c>
      <c r="K832" s="166">
        <f t="shared" si="82"/>
        <v>10612</v>
      </c>
      <c r="L832" s="11">
        <v>210</v>
      </c>
      <c r="M832" s="33">
        <v>10402</v>
      </c>
      <c r="N832" s="33">
        <f t="shared" si="79"/>
        <v>14906.3</v>
      </c>
      <c r="O832" s="33">
        <f t="shared" si="80"/>
        <v>700</v>
      </c>
      <c r="P832" s="33">
        <f t="shared" si="81"/>
        <v>14206.3</v>
      </c>
      <c r="Q832" s="136" t="s">
        <v>334</v>
      </c>
    </row>
    <row r="833" spans="1:17">
      <c r="A833" s="113"/>
      <c r="B833" s="22"/>
      <c r="C833" s="11">
        <v>36</v>
      </c>
      <c r="D833" s="117" t="s">
        <v>160</v>
      </c>
      <c r="E833" s="715">
        <f>F833+G833</f>
        <v>40772</v>
      </c>
      <c r="F833" s="715">
        <v>4345</v>
      </c>
      <c r="G833" s="715">
        <v>36427</v>
      </c>
      <c r="H833" s="742">
        <f t="shared" si="77"/>
        <v>13126</v>
      </c>
      <c r="I833" s="742">
        <v>2038</v>
      </c>
      <c r="J833" s="742">
        <v>11088</v>
      </c>
      <c r="K833" s="34">
        <f>L833+M833</f>
        <v>16447</v>
      </c>
      <c r="L833" s="452">
        <v>2307</v>
      </c>
      <c r="M833" s="452">
        <v>14140</v>
      </c>
      <c r="N833" s="33">
        <f t="shared" si="79"/>
        <v>11199</v>
      </c>
      <c r="O833" s="33">
        <f t="shared" si="80"/>
        <v>0</v>
      </c>
      <c r="P833" s="33">
        <f t="shared" si="81"/>
        <v>11199</v>
      </c>
      <c r="Q833" s="136" t="s">
        <v>331</v>
      </c>
    </row>
    <row r="834" spans="1:17">
      <c r="A834" s="113"/>
      <c r="B834" s="22"/>
      <c r="C834" s="11">
        <v>37</v>
      </c>
      <c r="D834" s="117" t="s">
        <v>193</v>
      </c>
      <c r="E834" s="715">
        <f t="shared" ref="E834:E847" si="83">F834+G834</f>
        <v>40803</v>
      </c>
      <c r="F834" s="715">
        <v>4345</v>
      </c>
      <c r="G834" s="715">
        <v>36458</v>
      </c>
      <c r="H834" s="742">
        <f t="shared" si="77"/>
        <v>11637.6</v>
      </c>
      <c r="I834" s="742">
        <v>345</v>
      </c>
      <c r="J834" s="742">
        <v>11292.6</v>
      </c>
      <c r="K834" s="34">
        <f t="shared" ref="K834:K848" si="84">L834+M834</f>
        <v>16356.2</v>
      </c>
      <c r="L834" s="452">
        <v>4000</v>
      </c>
      <c r="M834" s="452">
        <v>12356.2</v>
      </c>
      <c r="N834" s="33">
        <f t="shared" si="79"/>
        <v>12809.2</v>
      </c>
      <c r="O834" s="33">
        <f t="shared" si="80"/>
        <v>0</v>
      </c>
      <c r="P834" s="33">
        <f t="shared" si="81"/>
        <v>12809.2</v>
      </c>
      <c r="Q834" s="136" t="s">
        <v>331</v>
      </c>
    </row>
    <row r="835" spans="1:17">
      <c r="A835" s="113"/>
      <c r="B835" s="22"/>
      <c r="C835" s="11">
        <v>38</v>
      </c>
      <c r="D835" s="117" t="s">
        <v>194</v>
      </c>
      <c r="E835" s="715">
        <f t="shared" si="83"/>
        <v>27489</v>
      </c>
      <c r="F835" s="715">
        <v>2173</v>
      </c>
      <c r="G835" s="715">
        <v>25316</v>
      </c>
      <c r="H835" s="742">
        <f t="shared" si="77"/>
        <v>10076</v>
      </c>
      <c r="I835" s="742">
        <v>1673</v>
      </c>
      <c r="J835" s="742">
        <v>8403</v>
      </c>
      <c r="K835" s="34">
        <f t="shared" si="84"/>
        <v>11639.2</v>
      </c>
      <c r="L835" s="452">
        <v>500</v>
      </c>
      <c r="M835" s="452">
        <v>11139.2</v>
      </c>
      <c r="N835" s="452">
        <f t="shared" si="79"/>
        <v>5773.7999999999993</v>
      </c>
      <c r="O835" s="452">
        <f t="shared" si="80"/>
        <v>0</v>
      </c>
      <c r="P835" s="452">
        <f t="shared" si="81"/>
        <v>5773.7999999999993</v>
      </c>
      <c r="Q835" s="136" t="s">
        <v>331</v>
      </c>
    </row>
    <row r="836" spans="1:17">
      <c r="A836" s="113"/>
      <c r="B836" s="22"/>
      <c r="C836" s="11">
        <v>39</v>
      </c>
      <c r="D836" s="117" t="s">
        <v>195</v>
      </c>
      <c r="E836" s="715">
        <f t="shared" si="83"/>
        <v>39930</v>
      </c>
      <c r="F836" s="715">
        <v>3476</v>
      </c>
      <c r="G836" s="715">
        <v>36454</v>
      </c>
      <c r="H836" s="742">
        <f t="shared" si="77"/>
        <v>12703.3</v>
      </c>
      <c r="I836" s="742">
        <v>1626</v>
      </c>
      <c r="J836" s="742">
        <v>11077.3</v>
      </c>
      <c r="K836" s="34">
        <f t="shared" si="84"/>
        <v>16461.3</v>
      </c>
      <c r="L836" s="452">
        <v>1850</v>
      </c>
      <c r="M836" s="452">
        <v>14611.3</v>
      </c>
      <c r="N836" s="452">
        <f t="shared" si="79"/>
        <v>10765.400000000001</v>
      </c>
      <c r="O836" s="452">
        <f t="shared" si="80"/>
        <v>0</v>
      </c>
      <c r="P836" s="452">
        <f t="shared" si="81"/>
        <v>10765.400000000001</v>
      </c>
      <c r="Q836" s="136" t="s">
        <v>331</v>
      </c>
    </row>
    <row r="837" spans="1:17">
      <c r="A837" s="113"/>
      <c r="B837" s="22"/>
      <c r="C837" s="11">
        <v>40</v>
      </c>
      <c r="D837" s="117" t="s">
        <v>196</v>
      </c>
      <c r="E837" s="715">
        <f t="shared" si="83"/>
        <v>40582</v>
      </c>
      <c r="F837" s="715">
        <v>3476</v>
      </c>
      <c r="G837" s="715">
        <v>37106</v>
      </c>
      <c r="H837" s="742">
        <f t="shared" si="77"/>
        <v>8533.5</v>
      </c>
      <c r="I837" s="742">
        <v>150</v>
      </c>
      <c r="J837" s="742">
        <v>8383.5</v>
      </c>
      <c r="K837" s="34">
        <f t="shared" si="84"/>
        <v>21834.5</v>
      </c>
      <c r="L837" s="452">
        <v>3326</v>
      </c>
      <c r="M837" s="452">
        <v>18508.5</v>
      </c>
      <c r="N837" s="452">
        <f t="shared" si="79"/>
        <v>10214</v>
      </c>
      <c r="O837" s="452">
        <f t="shared" si="80"/>
        <v>0</v>
      </c>
      <c r="P837" s="452">
        <f t="shared" si="81"/>
        <v>10214</v>
      </c>
      <c r="Q837" s="136" t="s">
        <v>331</v>
      </c>
    </row>
    <row r="838" spans="1:17">
      <c r="A838" s="113"/>
      <c r="B838" s="22"/>
      <c r="C838" s="11">
        <v>41</v>
      </c>
      <c r="D838" s="117" t="s">
        <v>159</v>
      </c>
      <c r="E838" s="715">
        <f t="shared" si="83"/>
        <v>40803</v>
      </c>
      <c r="F838" s="715">
        <v>4345</v>
      </c>
      <c r="G838" s="715">
        <v>36458</v>
      </c>
      <c r="H838" s="742">
        <f t="shared" si="77"/>
        <v>13349</v>
      </c>
      <c r="I838" s="742">
        <v>1145</v>
      </c>
      <c r="J838" s="742">
        <v>12204</v>
      </c>
      <c r="K838" s="34">
        <f t="shared" si="84"/>
        <v>15761</v>
      </c>
      <c r="L838" s="452">
        <v>2400</v>
      </c>
      <c r="M838" s="452">
        <v>13361</v>
      </c>
      <c r="N838" s="452">
        <f t="shared" si="79"/>
        <v>11693</v>
      </c>
      <c r="O838" s="452">
        <f t="shared" si="80"/>
        <v>800</v>
      </c>
      <c r="P838" s="452">
        <f t="shared" si="81"/>
        <v>10893</v>
      </c>
      <c r="Q838" s="136" t="s">
        <v>331</v>
      </c>
    </row>
    <row r="839" spans="1:17">
      <c r="A839" s="113"/>
      <c r="B839" s="22"/>
      <c r="C839" s="11">
        <v>42</v>
      </c>
      <c r="D839" s="117" t="s">
        <v>197</v>
      </c>
      <c r="E839" s="715">
        <f t="shared" si="83"/>
        <v>41875</v>
      </c>
      <c r="F839" s="715">
        <v>3476</v>
      </c>
      <c r="G839" s="715">
        <v>38399</v>
      </c>
      <c r="H839" s="742">
        <f t="shared" si="77"/>
        <v>13655.5</v>
      </c>
      <c r="I839" s="742">
        <v>1426</v>
      </c>
      <c r="J839" s="742">
        <v>12229.5</v>
      </c>
      <c r="K839" s="34">
        <f t="shared" si="84"/>
        <v>14239.5</v>
      </c>
      <c r="L839" s="452">
        <v>750</v>
      </c>
      <c r="M839" s="452">
        <v>13489.5</v>
      </c>
      <c r="N839" s="452">
        <f t="shared" si="79"/>
        <v>13980</v>
      </c>
      <c r="O839" s="452">
        <f t="shared" si="80"/>
        <v>1300</v>
      </c>
      <c r="P839" s="452">
        <f t="shared" si="81"/>
        <v>12680</v>
      </c>
      <c r="Q839" s="136" t="s">
        <v>331</v>
      </c>
    </row>
    <row r="840" spans="1:17">
      <c r="A840" s="113"/>
      <c r="B840" s="22"/>
      <c r="C840" s="11">
        <v>43</v>
      </c>
      <c r="D840" s="117" t="s">
        <v>198</v>
      </c>
      <c r="E840" s="715">
        <f t="shared" si="83"/>
        <v>50301</v>
      </c>
      <c r="F840" s="715">
        <v>7351</v>
      </c>
      <c r="G840" s="715">
        <v>42950</v>
      </c>
      <c r="H840" s="742">
        <f t="shared" si="77"/>
        <v>12552.5</v>
      </c>
      <c r="I840" s="742">
        <v>851</v>
      </c>
      <c r="J840" s="742">
        <v>11701.5</v>
      </c>
      <c r="K840" s="34">
        <f t="shared" si="84"/>
        <v>18182.599999999999</v>
      </c>
      <c r="L840" s="452">
        <v>2325</v>
      </c>
      <c r="M840" s="452">
        <v>15857.6</v>
      </c>
      <c r="N840" s="452">
        <f t="shared" si="79"/>
        <v>19565.900000000001</v>
      </c>
      <c r="O840" s="452">
        <f t="shared" si="80"/>
        <v>4175</v>
      </c>
      <c r="P840" s="452">
        <f t="shared" si="81"/>
        <v>15390.9</v>
      </c>
      <c r="Q840" s="136" t="s">
        <v>331</v>
      </c>
    </row>
    <row r="841" spans="1:17">
      <c r="A841" s="113"/>
      <c r="B841" s="22"/>
      <c r="C841" s="11">
        <v>44</v>
      </c>
      <c r="D841" s="117" t="s">
        <v>199</v>
      </c>
      <c r="E841" s="715">
        <f t="shared" si="83"/>
        <v>42661</v>
      </c>
      <c r="F841" s="715">
        <v>2500</v>
      </c>
      <c r="G841" s="715">
        <v>40161</v>
      </c>
      <c r="H841" s="742">
        <f t="shared" si="77"/>
        <v>11714.9</v>
      </c>
      <c r="I841" s="742">
        <v>350</v>
      </c>
      <c r="J841" s="742">
        <v>11364.9</v>
      </c>
      <c r="K841" s="34">
        <f t="shared" si="84"/>
        <v>18679.3</v>
      </c>
      <c r="L841" s="452">
        <v>750</v>
      </c>
      <c r="M841" s="452">
        <v>17929.3</v>
      </c>
      <c r="N841" s="452">
        <f t="shared" si="79"/>
        <v>12266.8</v>
      </c>
      <c r="O841" s="452">
        <f t="shared" si="80"/>
        <v>1400</v>
      </c>
      <c r="P841" s="452">
        <f t="shared" si="81"/>
        <v>10866.8</v>
      </c>
      <c r="Q841" s="136" t="s">
        <v>331</v>
      </c>
    </row>
    <row r="842" spans="1:17">
      <c r="A842" s="113"/>
      <c r="B842" s="22"/>
      <c r="C842" s="11">
        <v>45</v>
      </c>
      <c r="D842" s="117" t="s">
        <v>200</v>
      </c>
      <c r="E842" s="715">
        <f t="shared" si="83"/>
        <v>38636</v>
      </c>
      <c r="F842" s="715">
        <v>3476</v>
      </c>
      <c r="G842" s="715">
        <v>35160</v>
      </c>
      <c r="H842" s="742">
        <f t="shared" si="77"/>
        <v>9260.9</v>
      </c>
      <c r="I842" s="742">
        <v>176</v>
      </c>
      <c r="J842" s="742">
        <v>9084.9</v>
      </c>
      <c r="K842" s="34">
        <f t="shared" si="84"/>
        <v>14262</v>
      </c>
      <c r="L842" s="452">
        <v>800</v>
      </c>
      <c r="M842" s="452">
        <v>13462</v>
      </c>
      <c r="N842" s="452">
        <f t="shared" si="79"/>
        <v>15113.099999999999</v>
      </c>
      <c r="O842" s="452">
        <f t="shared" si="80"/>
        <v>2500</v>
      </c>
      <c r="P842" s="452">
        <f t="shared" si="81"/>
        <v>12613.099999999999</v>
      </c>
      <c r="Q842" s="136" t="s">
        <v>331</v>
      </c>
    </row>
    <row r="843" spans="1:17">
      <c r="A843" s="113"/>
      <c r="B843" s="22"/>
      <c r="C843" s="11">
        <v>46</v>
      </c>
      <c r="D843" s="117" t="s">
        <v>201</v>
      </c>
      <c r="E843" s="715">
        <f t="shared" si="83"/>
        <v>42511</v>
      </c>
      <c r="F843" s="715">
        <v>3476</v>
      </c>
      <c r="G843" s="715">
        <v>39035</v>
      </c>
      <c r="H843" s="742">
        <f t="shared" si="77"/>
        <v>17437</v>
      </c>
      <c r="I843" s="742">
        <v>950</v>
      </c>
      <c r="J843" s="742">
        <v>16487</v>
      </c>
      <c r="K843" s="34">
        <f t="shared" si="84"/>
        <v>13146</v>
      </c>
      <c r="L843" s="452">
        <v>1400</v>
      </c>
      <c r="M843" s="452">
        <v>11746</v>
      </c>
      <c r="N843" s="452">
        <f t="shared" si="79"/>
        <v>11928</v>
      </c>
      <c r="O843" s="452">
        <f t="shared" si="80"/>
        <v>1126</v>
      </c>
      <c r="P843" s="452">
        <f t="shared" si="81"/>
        <v>10802</v>
      </c>
      <c r="Q843" s="136" t="s">
        <v>331</v>
      </c>
    </row>
    <row r="844" spans="1:17">
      <c r="A844" s="113"/>
      <c r="B844" s="22"/>
      <c r="C844" s="11">
        <v>47</v>
      </c>
      <c r="D844" s="117" t="s">
        <v>327</v>
      </c>
      <c r="E844" s="715">
        <f t="shared" si="83"/>
        <v>38182</v>
      </c>
      <c r="F844" s="715">
        <v>4345</v>
      </c>
      <c r="G844" s="715">
        <v>33837</v>
      </c>
      <c r="H844" s="742">
        <f t="shared" si="77"/>
        <v>19105</v>
      </c>
      <c r="I844" s="742">
        <v>1600</v>
      </c>
      <c r="J844" s="742">
        <v>17505</v>
      </c>
      <c r="K844" s="34">
        <f t="shared" si="84"/>
        <v>9613</v>
      </c>
      <c r="L844" s="452">
        <v>1447</v>
      </c>
      <c r="M844" s="452">
        <v>8166</v>
      </c>
      <c r="N844" s="452">
        <f t="shared" si="79"/>
        <v>9464</v>
      </c>
      <c r="O844" s="452">
        <f t="shared" si="80"/>
        <v>1298</v>
      </c>
      <c r="P844" s="452">
        <f t="shared" si="81"/>
        <v>8166</v>
      </c>
      <c r="Q844" s="136" t="s">
        <v>331</v>
      </c>
    </row>
    <row r="845" spans="1:17">
      <c r="A845" s="113"/>
      <c r="B845" s="22"/>
      <c r="C845" s="11">
        <v>48</v>
      </c>
      <c r="D845" s="117" t="s">
        <v>202</v>
      </c>
      <c r="E845" s="715">
        <f t="shared" si="83"/>
        <v>30654</v>
      </c>
      <c r="F845" s="715">
        <v>3476</v>
      </c>
      <c r="G845" s="715">
        <v>27178</v>
      </c>
      <c r="H845" s="742">
        <f t="shared" si="77"/>
        <v>9997.6</v>
      </c>
      <c r="I845" s="742">
        <v>1276</v>
      </c>
      <c r="J845" s="742">
        <v>8721.6</v>
      </c>
      <c r="K845" s="34">
        <f t="shared" si="84"/>
        <v>10869.1</v>
      </c>
      <c r="L845" s="34">
        <v>300</v>
      </c>
      <c r="M845" s="452">
        <v>10569.1</v>
      </c>
      <c r="N845" s="452">
        <f t="shared" si="79"/>
        <v>9787.3000000000011</v>
      </c>
      <c r="O845" s="452">
        <f t="shared" si="80"/>
        <v>1900</v>
      </c>
      <c r="P845" s="452">
        <f t="shared" si="81"/>
        <v>7887.3000000000011</v>
      </c>
      <c r="Q845" s="136" t="s">
        <v>331</v>
      </c>
    </row>
    <row r="846" spans="1:17">
      <c r="A846" s="113"/>
      <c r="B846" s="22"/>
      <c r="C846" s="11">
        <v>49</v>
      </c>
      <c r="D846" s="117" t="s">
        <v>203</v>
      </c>
      <c r="E846" s="715">
        <f t="shared" si="83"/>
        <v>38629</v>
      </c>
      <c r="F846" s="715">
        <v>3476</v>
      </c>
      <c r="G846" s="715">
        <v>35153</v>
      </c>
      <c r="H846" s="742">
        <f t="shared" si="77"/>
        <v>11619.7</v>
      </c>
      <c r="I846" s="742">
        <v>200</v>
      </c>
      <c r="J846" s="742">
        <v>11419.7</v>
      </c>
      <c r="K846" s="34">
        <f t="shared" si="84"/>
        <v>14021.6</v>
      </c>
      <c r="L846" s="452">
        <v>2225.6</v>
      </c>
      <c r="M846" s="452">
        <v>11796</v>
      </c>
      <c r="N846" s="452">
        <f t="shared" ref="N846:N872" si="85">E846-H846-K846</f>
        <v>12987.699999999999</v>
      </c>
      <c r="O846" s="452">
        <f t="shared" ref="O846:O872" si="86">F846-I846-L846</f>
        <v>1050.4000000000001</v>
      </c>
      <c r="P846" s="452">
        <f t="shared" ref="P846:P872" si="87">G846-J846-M846</f>
        <v>11937.3</v>
      </c>
      <c r="Q846" s="136" t="s">
        <v>331</v>
      </c>
    </row>
    <row r="847" spans="1:17">
      <c r="A847" s="113"/>
      <c r="B847" s="22"/>
      <c r="C847" s="11">
        <v>50</v>
      </c>
      <c r="D847" s="117" t="s">
        <v>204</v>
      </c>
      <c r="E847" s="715">
        <f t="shared" si="83"/>
        <v>38614</v>
      </c>
      <c r="F847" s="715">
        <v>3476</v>
      </c>
      <c r="G847" s="715">
        <v>35138</v>
      </c>
      <c r="H847" s="742">
        <f t="shared" si="77"/>
        <v>13019.8</v>
      </c>
      <c r="I847" s="742">
        <v>1476</v>
      </c>
      <c r="J847" s="742">
        <v>11543.8</v>
      </c>
      <c r="K847" s="34">
        <f t="shared" si="84"/>
        <v>16952.099999999999</v>
      </c>
      <c r="L847" s="452">
        <v>2000</v>
      </c>
      <c r="M847" s="452">
        <v>14952.1</v>
      </c>
      <c r="N847" s="452">
        <f t="shared" si="85"/>
        <v>8642.1000000000022</v>
      </c>
      <c r="O847" s="452">
        <f t="shared" si="86"/>
        <v>0</v>
      </c>
      <c r="P847" s="452">
        <f t="shared" si="87"/>
        <v>8642.1</v>
      </c>
      <c r="Q847" s="136" t="s">
        <v>331</v>
      </c>
    </row>
    <row r="848" spans="1:17">
      <c r="A848" s="113"/>
      <c r="B848" s="22"/>
      <c r="C848" s="11">
        <v>51</v>
      </c>
      <c r="D848" s="117" t="s">
        <v>205</v>
      </c>
      <c r="E848" s="715">
        <f>F848+G848</f>
        <v>38637</v>
      </c>
      <c r="F848" s="715">
        <v>3476</v>
      </c>
      <c r="G848" s="715">
        <v>35161</v>
      </c>
      <c r="H848" s="742">
        <f t="shared" si="77"/>
        <v>12106</v>
      </c>
      <c r="I848" s="742">
        <v>490</v>
      </c>
      <c r="J848" s="742">
        <v>11616</v>
      </c>
      <c r="K848" s="34">
        <f t="shared" si="84"/>
        <v>15568</v>
      </c>
      <c r="L848" s="452">
        <v>2796</v>
      </c>
      <c r="M848" s="452">
        <v>12772</v>
      </c>
      <c r="N848" s="452">
        <f t="shared" si="85"/>
        <v>10963</v>
      </c>
      <c r="O848" s="452">
        <f t="shared" si="86"/>
        <v>190</v>
      </c>
      <c r="P848" s="452">
        <f t="shared" si="87"/>
        <v>10773</v>
      </c>
      <c r="Q848" s="136" t="s">
        <v>331</v>
      </c>
    </row>
    <row r="849" spans="1:17">
      <c r="A849" s="113"/>
      <c r="B849" s="22"/>
      <c r="C849" s="11">
        <v>52</v>
      </c>
      <c r="D849" s="117" t="s">
        <v>206</v>
      </c>
      <c r="E849" s="715">
        <v>32955</v>
      </c>
      <c r="F849" s="715">
        <v>4345</v>
      </c>
      <c r="G849" s="715">
        <v>28610</v>
      </c>
      <c r="H849" s="742">
        <f t="shared" si="77"/>
        <v>12900</v>
      </c>
      <c r="I849" s="742">
        <v>4195</v>
      </c>
      <c r="J849" s="742">
        <v>8705</v>
      </c>
      <c r="K849" s="34">
        <f>M849+L849</f>
        <v>10982</v>
      </c>
      <c r="L849" s="34">
        <v>0</v>
      </c>
      <c r="M849" s="34">
        <v>10982</v>
      </c>
      <c r="N849" s="452">
        <f t="shared" si="85"/>
        <v>9073</v>
      </c>
      <c r="O849" s="452">
        <f t="shared" si="86"/>
        <v>150</v>
      </c>
      <c r="P849" s="452">
        <f t="shared" si="87"/>
        <v>8923</v>
      </c>
      <c r="Q849" s="136" t="s">
        <v>332</v>
      </c>
    </row>
    <row r="850" spans="1:17">
      <c r="A850" s="113"/>
      <c r="B850" s="22"/>
      <c r="C850" s="11">
        <v>53</v>
      </c>
      <c r="D850" s="117" t="s">
        <v>207</v>
      </c>
      <c r="E850" s="715">
        <v>32828</v>
      </c>
      <c r="F850" s="715">
        <v>3482</v>
      </c>
      <c r="G850" s="715">
        <v>29346</v>
      </c>
      <c r="H850" s="742">
        <f t="shared" si="77"/>
        <v>12260</v>
      </c>
      <c r="I850" s="742">
        <v>1645</v>
      </c>
      <c r="J850" s="742">
        <v>10615</v>
      </c>
      <c r="K850" s="34">
        <f t="shared" ref="K850:K863" si="88">M850+L850</f>
        <v>11345</v>
      </c>
      <c r="L850" s="34">
        <v>1031</v>
      </c>
      <c r="M850" s="452">
        <v>10314</v>
      </c>
      <c r="N850" s="452">
        <f t="shared" si="85"/>
        <v>9223</v>
      </c>
      <c r="O850" s="452">
        <f t="shared" si="86"/>
        <v>806</v>
      </c>
      <c r="P850" s="452">
        <f t="shared" si="87"/>
        <v>8417</v>
      </c>
      <c r="Q850" s="136" t="s">
        <v>332</v>
      </c>
    </row>
    <row r="851" spans="1:17">
      <c r="A851" s="113"/>
      <c r="B851" s="22"/>
      <c r="C851" s="11">
        <v>54</v>
      </c>
      <c r="D851" s="117" t="s">
        <v>41</v>
      </c>
      <c r="E851" s="715">
        <v>32359</v>
      </c>
      <c r="F851" s="715">
        <v>2173</v>
      </c>
      <c r="G851" s="715">
        <v>30186</v>
      </c>
      <c r="H851" s="742">
        <v>10362</v>
      </c>
      <c r="I851" s="742">
        <v>668</v>
      </c>
      <c r="J851" s="742">
        <v>4266</v>
      </c>
      <c r="K851" s="34">
        <f t="shared" si="88"/>
        <v>11304</v>
      </c>
      <c r="L851" s="34">
        <v>1105</v>
      </c>
      <c r="M851" s="34">
        <v>10199</v>
      </c>
      <c r="N851" s="452">
        <f t="shared" si="85"/>
        <v>10693</v>
      </c>
      <c r="O851" s="452">
        <f t="shared" si="86"/>
        <v>400</v>
      </c>
      <c r="P851" s="452">
        <f t="shared" si="87"/>
        <v>15721</v>
      </c>
      <c r="Q851" s="136" t="s">
        <v>332</v>
      </c>
    </row>
    <row r="852" spans="1:17">
      <c r="A852" s="113"/>
      <c r="B852" s="240"/>
      <c r="C852" s="11">
        <v>55</v>
      </c>
      <c r="D852" s="117" t="s">
        <v>208</v>
      </c>
      <c r="E852" s="715">
        <v>33371</v>
      </c>
      <c r="F852" s="715">
        <v>3476</v>
      </c>
      <c r="G852" s="715">
        <v>29895</v>
      </c>
      <c r="H852" s="742">
        <f t="shared" si="77"/>
        <v>12857</v>
      </c>
      <c r="I852" s="742">
        <v>1798</v>
      </c>
      <c r="J852" s="742">
        <v>11059</v>
      </c>
      <c r="K852" s="34">
        <f t="shared" si="88"/>
        <v>14109</v>
      </c>
      <c r="L852" s="34">
        <v>1678</v>
      </c>
      <c r="M852" s="34">
        <v>12431</v>
      </c>
      <c r="N852" s="452">
        <f t="shared" si="85"/>
        <v>6405</v>
      </c>
      <c r="O852" s="452">
        <f t="shared" si="86"/>
        <v>0</v>
      </c>
      <c r="P852" s="452">
        <f t="shared" si="87"/>
        <v>6405</v>
      </c>
      <c r="Q852" s="136" t="s">
        <v>332</v>
      </c>
    </row>
    <row r="853" spans="1:17">
      <c r="A853" s="113"/>
      <c r="B853" s="22"/>
      <c r="C853" s="11">
        <v>56</v>
      </c>
      <c r="D853" s="117" t="s">
        <v>209</v>
      </c>
      <c r="E853" s="715">
        <v>35060</v>
      </c>
      <c r="F853" s="715">
        <v>3476</v>
      </c>
      <c r="G853" s="715">
        <v>31584</v>
      </c>
      <c r="H853" s="742">
        <v>10837</v>
      </c>
      <c r="I853" s="742">
        <v>1500</v>
      </c>
      <c r="J853" s="742">
        <v>2337</v>
      </c>
      <c r="K853" s="34">
        <f t="shared" si="88"/>
        <v>15259</v>
      </c>
      <c r="L853" s="34">
        <v>1674</v>
      </c>
      <c r="M853" s="34">
        <v>13585</v>
      </c>
      <c r="N853" s="452">
        <f t="shared" si="85"/>
        <v>8964</v>
      </c>
      <c r="O853" s="452">
        <f t="shared" si="86"/>
        <v>302</v>
      </c>
      <c r="P853" s="452">
        <f t="shared" si="87"/>
        <v>15662</v>
      </c>
      <c r="Q853" s="136" t="s">
        <v>332</v>
      </c>
    </row>
    <row r="854" spans="1:17">
      <c r="A854" s="113"/>
      <c r="B854" s="22"/>
      <c r="C854" s="11">
        <v>57</v>
      </c>
      <c r="D854" s="117" t="s">
        <v>45</v>
      </c>
      <c r="E854" s="715">
        <v>36739</v>
      </c>
      <c r="F854" s="715">
        <v>3476</v>
      </c>
      <c r="G854" s="715">
        <v>33263</v>
      </c>
      <c r="H854" s="742">
        <f t="shared" si="77"/>
        <v>11056</v>
      </c>
      <c r="I854" s="742">
        <v>476</v>
      </c>
      <c r="J854" s="742">
        <v>10580</v>
      </c>
      <c r="K854" s="34">
        <f t="shared" si="88"/>
        <v>15601</v>
      </c>
      <c r="L854" s="34">
        <v>1800</v>
      </c>
      <c r="M854" s="34">
        <v>13801</v>
      </c>
      <c r="N854" s="452">
        <f t="shared" si="85"/>
        <v>10082</v>
      </c>
      <c r="O854" s="452">
        <f t="shared" si="86"/>
        <v>1200</v>
      </c>
      <c r="P854" s="452">
        <f t="shared" si="87"/>
        <v>8882</v>
      </c>
      <c r="Q854" s="136" t="s">
        <v>332</v>
      </c>
    </row>
    <row r="855" spans="1:17">
      <c r="A855" s="113"/>
      <c r="B855" s="22"/>
      <c r="C855" s="11">
        <v>58</v>
      </c>
      <c r="D855" s="117" t="s">
        <v>44</v>
      </c>
      <c r="E855" s="715">
        <v>36781</v>
      </c>
      <c r="F855" s="715">
        <v>3476</v>
      </c>
      <c r="G855" s="715">
        <v>33305</v>
      </c>
      <c r="H855" s="742">
        <f t="shared" si="77"/>
        <v>11182</v>
      </c>
      <c r="I855" s="742">
        <v>1176</v>
      </c>
      <c r="J855" s="742">
        <v>10006</v>
      </c>
      <c r="K855" s="34">
        <f t="shared" si="88"/>
        <v>14622</v>
      </c>
      <c r="L855" s="34">
        <v>1550</v>
      </c>
      <c r="M855" s="34">
        <v>13072</v>
      </c>
      <c r="N855" s="452">
        <f t="shared" si="85"/>
        <v>10977</v>
      </c>
      <c r="O855" s="452">
        <f t="shared" si="86"/>
        <v>750</v>
      </c>
      <c r="P855" s="452">
        <f t="shared" si="87"/>
        <v>10227</v>
      </c>
      <c r="Q855" s="136" t="s">
        <v>332</v>
      </c>
    </row>
    <row r="856" spans="1:17">
      <c r="A856" s="113"/>
      <c r="B856" s="22"/>
      <c r="C856" s="11">
        <v>59</v>
      </c>
      <c r="D856" s="117" t="s">
        <v>315</v>
      </c>
      <c r="E856" s="715">
        <v>35055</v>
      </c>
      <c r="F856" s="715">
        <v>3476</v>
      </c>
      <c r="G856" s="715">
        <v>31579</v>
      </c>
      <c r="H856" s="742">
        <v>12981</v>
      </c>
      <c r="I856" s="742">
        <v>1773</v>
      </c>
      <c r="J856" s="742">
        <v>5366</v>
      </c>
      <c r="K856" s="34">
        <f t="shared" si="88"/>
        <v>12420</v>
      </c>
      <c r="L856" s="34">
        <v>753</v>
      </c>
      <c r="M856" s="34">
        <v>11667</v>
      </c>
      <c r="N856" s="452">
        <f t="shared" si="85"/>
        <v>9654</v>
      </c>
      <c r="O856" s="452">
        <f t="shared" si="86"/>
        <v>950</v>
      </c>
      <c r="P856" s="452">
        <f t="shared" si="87"/>
        <v>14546</v>
      </c>
      <c r="Q856" s="136" t="s">
        <v>332</v>
      </c>
    </row>
    <row r="857" spans="1:17">
      <c r="A857" s="113"/>
      <c r="B857" s="22"/>
      <c r="C857" s="11">
        <v>60</v>
      </c>
      <c r="D857" s="117" t="s">
        <v>43</v>
      </c>
      <c r="E857" s="715">
        <v>32636</v>
      </c>
      <c r="F857" s="715">
        <v>2173</v>
      </c>
      <c r="G857" s="715">
        <v>30463</v>
      </c>
      <c r="H857" s="742">
        <f t="shared" si="77"/>
        <v>10207</v>
      </c>
      <c r="I857" s="742">
        <v>1490</v>
      </c>
      <c r="J857" s="742">
        <v>8717</v>
      </c>
      <c r="K857" s="34">
        <f t="shared" si="88"/>
        <v>13758</v>
      </c>
      <c r="L857" s="34">
        <v>480</v>
      </c>
      <c r="M857" s="34">
        <v>13278</v>
      </c>
      <c r="N857" s="452">
        <f t="shared" si="85"/>
        <v>8671</v>
      </c>
      <c r="O857" s="452">
        <f t="shared" si="86"/>
        <v>203</v>
      </c>
      <c r="P857" s="452">
        <f t="shared" si="87"/>
        <v>8468</v>
      </c>
      <c r="Q857" s="136" t="s">
        <v>332</v>
      </c>
    </row>
    <row r="858" spans="1:17">
      <c r="A858" s="113"/>
      <c r="B858" s="22"/>
      <c r="C858" s="11">
        <v>61</v>
      </c>
      <c r="D858" s="117" t="s">
        <v>215</v>
      </c>
      <c r="E858" s="715">
        <v>30370</v>
      </c>
      <c r="F858" s="715">
        <v>2173</v>
      </c>
      <c r="G858" s="715">
        <v>28197</v>
      </c>
      <c r="H858" s="742">
        <f t="shared" si="77"/>
        <v>10227</v>
      </c>
      <c r="I858" s="742">
        <v>173</v>
      </c>
      <c r="J858" s="742">
        <v>10054</v>
      </c>
      <c r="K858" s="34">
        <f t="shared" si="88"/>
        <v>12712</v>
      </c>
      <c r="L858" s="34">
        <v>1000</v>
      </c>
      <c r="M858" s="34">
        <v>11712</v>
      </c>
      <c r="N858" s="452">
        <f t="shared" si="85"/>
        <v>7431</v>
      </c>
      <c r="O858" s="452">
        <f t="shared" si="86"/>
        <v>1000</v>
      </c>
      <c r="P858" s="452">
        <f t="shared" si="87"/>
        <v>6431</v>
      </c>
      <c r="Q858" s="136" t="s">
        <v>332</v>
      </c>
    </row>
    <row r="859" spans="1:17">
      <c r="A859" s="113"/>
      <c r="B859" s="22"/>
      <c r="C859" s="11">
        <v>62</v>
      </c>
      <c r="D859" s="117" t="s">
        <v>17</v>
      </c>
      <c r="E859" s="715">
        <v>31211</v>
      </c>
      <c r="F859" s="715">
        <v>3476</v>
      </c>
      <c r="G859" s="715">
        <v>27735</v>
      </c>
      <c r="H859" s="742">
        <f t="shared" si="77"/>
        <v>14263</v>
      </c>
      <c r="I859" s="742">
        <v>1736</v>
      </c>
      <c r="J859" s="742">
        <v>12527</v>
      </c>
      <c r="K859" s="34">
        <f t="shared" si="88"/>
        <v>10425</v>
      </c>
      <c r="L859" s="34">
        <v>1110</v>
      </c>
      <c r="M859" s="34">
        <v>9315</v>
      </c>
      <c r="N859" s="452">
        <f t="shared" si="85"/>
        <v>6523</v>
      </c>
      <c r="O859" s="452">
        <f t="shared" si="86"/>
        <v>630</v>
      </c>
      <c r="P859" s="452">
        <f t="shared" si="87"/>
        <v>5893</v>
      </c>
      <c r="Q859" s="136" t="s">
        <v>332</v>
      </c>
    </row>
    <row r="860" spans="1:17">
      <c r="A860" s="113"/>
      <c r="B860" s="22"/>
      <c r="C860" s="11">
        <v>63</v>
      </c>
      <c r="D860" s="117" t="s">
        <v>210</v>
      </c>
      <c r="E860" s="715">
        <v>29854</v>
      </c>
      <c r="F860" s="715">
        <v>3476</v>
      </c>
      <c r="G860" s="715">
        <v>26378</v>
      </c>
      <c r="H860" s="742">
        <f t="shared" si="77"/>
        <v>9306</v>
      </c>
      <c r="I860" s="742">
        <v>0</v>
      </c>
      <c r="J860" s="742">
        <v>9306</v>
      </c>
      <c r="K860" s="34">
        <f t="shared" si="88"/>
        <v>11990</v>
      </c>
      <c r="L860" s="34">
        <v>3476</v>
      </c>
      <c r="M860" s="34">
        <v>8514</v>
      </c>
      <c r="N860" s="452">
        <f t="shared" si="85"/>
        <v>8558</v>
      </c>
      <c r="O860" s="452">
        <f t="shared" si="86"/>
        <v>0</v>
      </c>
      <c r="P860" s="452">
        <f t="shared" si="87"/>
        <v>8558</v>
      </c>
      <c r="Q860" s="136" t="s">
        <v>332</v>
      </c>
    </row>
    <row r="861" spans="1:17">
      <c r="A861" s="113"/>
      <c r="B861" s="22"/>
      <c r="C861" s="11">
        <v>64</v>
      </c>
      <c r="D861" s="117" t="s">
        <v>211</v>
      </c>
      <c r="E861" s="715">
        <v>30074</v>
      </c>
      <c r="F861" s="715">
        <v>3476</v>
      </c>
      <c r="G861" s="715">
        <v>26598</v>
      </c>
      <c r="H861" s="742">
        <v>13597</v>
      </c>
      <c r="I861" s="742">
        <v>1976</v>
      </c>
      <c r="J861" s="742">
        <v>7900</v>
      </c>
      <c r="K861" s="34">
        <f t="shared" si="88"/>
        <v>9529</v>
      </c>
      <c r="L861" s="34">
        <v>1500</v>
      </c>
      <c r="M861" s="34">
        <v>8029</v>
      </c>
      <c r="N861" s="452">
        <f t="shared" si="85"/>
        <v>6948</v>
      </c>
      <c r="O861" s="452">
        <f t="shared" si="86"/>
        <v>0</v>
      </c>
      <c r="P861" s="452">
        <f t="shared" si="87"/>
        <v>10669</v>
      </c>
      <c r="Q861" s="136" t="s">
        <v>332</v>
      </c>
    </row>
    <row r="862" spans="1:17">
      <c r="A862" s="113"/>
      <c r="B862" s="22"/>
      <c r="C862" s="11">
        <v>65</v>
      </c>
      <c r="D862" s="117" t="s">
        <v>214</v>
      </c>
      <c r="E862" s="715">
        <v>30587</v>
      </c>
      <c r="F862" s="715">
        <v>3476</v>
      </c>
      <c r="G862" s="715">
        <v>27111</v>
      </c>
      <c r="H862" s="742">
        <f t="shared" si="77"/>
        <v>8994</v>
      </c>
      <c r="I862" s="742">
        <v>670</v>
      </c>
      <c r="J862" s="742">
        <v>8324</v>
      </c>
      <c r="K862" s="34">
        <f t="shared" si="88"/>
        <v>11341</v>
      </c>
      <c r="L862" s="34">
        <v>1630</v>
      </c>
      <c r="M862" s="34">
        <v>9711</v>
      </c>
      <c r="N862" s="452">
        <f t="shared" si="85"/>
        <v>10252</v>
      </c>
      <c r="O862" s="452">
        <f t="shared" si="86"/>
        <v>1176</v>
      </c>
      <c r="P862" s="452">
        <f t="shared" si="87"/>
        <v>9076</v>
      </c>
      <c r="Q862" s="136" t="s">
        <v>332</v>
      </c>
    </row>
    <row r="863" spans="1:17">
      <c r="A863" s="113"/>
      <c r="B863" s="22"/>
      <c r="C863" s="11">
        <v>66</v>
      </c>
      <c r="D863" s="117" t="s">
        <v>212</v>
      </c>
      <c r="E863" s="715">
        <v>31675</v>
      </c>
      <c r="F863" s="715">
        <v>3476</v>
      </c>
      <c r="G863" s="715">
        <v>28199</v>
      </c>
      <c r="H863" s="742">
        <f t="shared" ref="H863:H872" si="89">I863+J863</f>
        <v>11115</v>
      </c>
      <c r="I863" s="742">
        <v>2198</v>
      </c>
      <c r="J863" s="742">
        <v>8917</v>
      </c>
      <c r="K863" s="34">
        <f t="shared" si="88"/>
        <v>12428</v>
      </c>
      <c r="L863" s="34">
        <v>1278</v>
      </c>
      <c r="M863" s="34">
        <v>11150</v>
      </c>
      <c r="N863" s="452">
        <f t="shared" si="85"/>
        <v>8132</v>
      </c>
      <c r="O863" s="452">
        <f t="shared" si="86"/>
        <v>0</v>
      </c>
      <c r="P863" s="452">
        <f t="shared" si="87"/>
        <v>8132</v>
      </c>
      <c r="Q863" s="136" t="s">
        <v>332</v>
      </c>
    </row>
    <row r="864" spans="1:17" ht="20.25" customHeight="1">
      <c r="A864" s="113"/>
      <c r="B864" s="22"/>
      <c r="C864" s="11">
        <v>67</v>
      </c>
      <c r="D864" s="117" t="s">
        <v>18</v>
      </c>
      <c r="E864" s="715">
        <v>30550</v>
      </c>
      <c r="F864" s="715">
        <v>3476</v>
      </c>
      <c r="G864" s="715">
        <v>27074</v>
      </c>
      <c r="H864" s="742">
        <f t="shared" si="89"/>
        <v>6356.5</v>
      </c>
      <c r="I864" s="742">
        <v>100</v>
      </c>
      <c r="J864" s="742">
        <v>6256.5</v>
      </c>
      <c r="K864" s="34">
        <f>L864+M864</f>
        <v>12550</v>
      </c>
      <c r="L864" s="11">
        <v>2476</v>
      </c>
      <c r="M864" s="713">
        <v>10074</v>
      </c>
      <c r="N864" s="452">
        <f t="shared" si="85"/>
        <v>11643.5</v>
      </c>
      <c r="O864" s="452">
        <f t="shared" si="86"/>
        <v>900</v>
      </c>
      <c r="P864" s="452">
        <f t="shared" si="87"/>
        <v>10743.5</v>
      </c>
      <c r="Q864" s="136" t="s">
        <v>336</v>
      </c>
    </row>
    <row r="865" spans="1:17" ht="20.25" customHeight="1">
      <c r="A865" s="113"/>
      <c r="B865" s="22"/>
      <c r="C865" s="11">
        <v>68</v>
      </c>
      <c r="D865" s="117" t="s">
        <v>217</v>
      </c>
      <c r="E865" s="715">
        <v>29434</v>
      </c>
      <c r="F865" s="715">
        <v>3476</v>
      </c>
      <c r="G865" s="715">
        <v>25958</v>
      </c>
      <c r="H865" s="742">
        <f t="shared" si="89"/>
        <v>7710.3</v>
      </c>
      <c r="I865" s="742">
        <v>0</v>
      </c>
      <c r="J865" s="742">
        <v>7710.3</v>
      </c>
      <c r="K865" s="34">
        <f t="shared" ref="K865:K872" si="90">L865+M865</f>
        <v>14434</v>
      </c>
      <c r="L865" s="11">
        <v>3476</v>
      </c>
      <c r="M865" s="713">
        <v>10958</v>
      </c>
      <c r="N865" s="452">
        <f t="shared" si="85"/>
        <v>7289.7000000000007</v>
      </c>
      <c r="O865" s="452">
        <f t="shared" si="86"/>
        <v>0</v>
      </c>
      <c r="P865" s="452">
        <f t="shared" si="87"/>
        <v>7289.7000000000007</v>
      </c>
      <c r="Q865" s="136" t="s">
        <v>336</v>
      </c>
    </row>
    <row r="866" spans="1:17" ht="20.25" customHeight="1">
      <c r="A866" s="113"/>
      <c r="B866" s="22"/>
      <c r="C866" s="11">
        <v>69</v>
      </c>
      <c r="D866" s="117" t="s">
        <v>48</v>
      </c>
      <c r="E866" s="715">
        <v>33453</v>
      </c>
      <c r="F866" s="715">
        <v>4345</v>
      </c>
      <c r="G866" s="715">
        <v>29108</v>
      </c>
      <c r="H866" s="742">
        <f t="shared" si="89"/>
        <v>10389</v>
      </c>
      <c r="I866" s="742">
        <v>1151</v>
      </c>
      <c r="J866" s="742">
        <v>9238</v>
      </c>
      <c r="K866" s="34">
        <f t="shared" si="90"/>
        <v>12453</v>
      </c>
      <c r="L866" s="11">
        <v>2345</v>
      </c>
      <c r="M866" s="713">
        <v>10108</v>
      </c>
      <c r="N866" s="452">
        <f t="shared" si="85"/>
        <v>10611</v>
      </c>
      <c r="O866" s="452">
        <f t="shared" si="86"/>
        <v>849</v>
      </c>
      <c r="P866" s="452">
        <f t="shared" si="87"/>
        <v>9762</v>
      </c>
      <c r="Q866" s="136" t="s">
        <v>336</v>
      </c>
    </row>
    <row r="867" spans="1:17" ht="20.25" customHeight="1">
      <c r="A867" s="113"/>
      <c r="B867" s="22"/>
      <c r="C867" s="11">
        <v>70</v>
      </c>
      <c r="D867" s="117" t="s">
        <v>218</v>
      </c>
      <c r="E867" s="715">
        <v>33285</v>
      </c>
      <c r="F867" s="715">
        <v>3476</v>
      </c>
      <c r="G867" s="715">
        <v>29809</v>
      </c>
      <c r="H867" s="742">
        <f t="shared" si="89"/>
        <v>9971.2000000000007</v>
      </c>
      <c r="I867" s="742">
        <v>726</v>
      </c>
      <c r="J867" s="742">
        <v>9245.2000000000007</v>
      </c>
      <c r="K867" s="34">
        <f t="shared" si="90"/>
        <v>13285</v>
      </c>
      <c r="L867" s="11">
        <v>2476</v>
      </c>
      <c r="M867" s="713">
        <v>10809</v>
      </c>
      <c r="N867" s="452">
        <f t="shared" si="85"/>
        <v>10028.799999999999</v>
      </c>
      <c r="O867" s="452">
        <f t="shared" si="86"/>
        <v>274</v>
      </c>
      <c r="P867" s="452">
        <f t="shared" si="87"/>
        <v>9754.7999999999993</v>
      </c>
      <c r="Q867" s="136" t="s">
        <v>336</v>
      </c>
    </row>
    <row r="868" spans="1:17" ht="20.25" customHeight="1">
      <c r="A868" s="113"/>
      <c r="B868" s="22"/>
      <c r="C868" s="11">
        <v>71</v>
      </c>
      <c r="D868" s="117" t="s">
        <v>46</v>
      </c>
      <c r="E868" s="715">
        <v>28797</v>
      </c>
      <c r="F868" s="715">
        <v>1738</v>
      </c>
      <c r="G868" s="715">
        <f>E868-F868</f>
        <v>27059</v>
      </c>
      <c r="H868" s="742">
        <f t="shared" si="89"/>
        <v>11894</v>
      </c>
      <c r="I868" s="742">
        <v>985</v>
      </c>
      <c r="J868" s="742">
        <v>10909</v>
      </c>
      <c r="K868" s="34">
        <f t="shared" si="90"/>
        <v>13797</v>
      </c>
      <c r="L868" s="11">
        <v>738</v>
      </c>
      <c r="M868" s="713">
        <v>13059</v>
      </c>
      <c r="N868" s="452">
        <f t="shared" si="85"/>
        <v>3106</v>
      </c>
      <c r="O868" s="452">
        <f t="shared" si="86"/>
        <v>15</v>
      </c>
      <c r="P868" s="452">
        <f t="shared" si="87"/>
        <v>3091</v>
      </c>
      <c r="Q868" s="136" t="s">
        <v>336</v>
      </c>
    </row>
    <row r="869" spans="1:17" ht="20.25" customHeight="1">
      <c r="A869" s="113"/>
      <c r="B869" s="22"/>
      <c r="C869" s="11">
        <v>72</v>
      </c>
      <c r="D869" s="117" t="s">
        <v>50</v>
      </c>
      <c r="E869" s="715">
        <v>28638</v>
      </c>
      <c r="F869" s="715">
        <v>3476</v>
      </c>
      <c r="G869" s="715">
        <f>E869-F869</f>
        <v>25162</v>
      </c>
      <c r="H869" s="742">
        <f t="shared" si="89"/>
        <v>8606.6</v>
      </c>
      <c r="I869" s="742">
        <v>400</v>
      </c>
      <c r="J869" s="742">
        <v>8206.6</v>
      </c>
      <c r="K869" s="34">
        <f t="shared" si="90"/>
        <v>10634</v>
      </c>
      <c r="L869" s="11">
        <v>2476</v>
      </c>
      <c r="M869" s="713">
        <v>8158</v>
      </c>
      <c r="N869" s="452">
        <f t="shared" si="85"/>
        <v>9397.4000000000015</v>
      </c>
      <c r="O869" s="452">
        <f t="shared" si="86"/>
        <v>600</v>
      </c>
      <c r="P869" s="452">
        <f t="shared" si="87"/>
        <v>8797.4000000000015</v>
      </c>
      <c r="Q869" s="136" t="s">
        <v>336</v>
      </c>
    </row>
    <row r="870" spans="1:17" ht="20.25" customHeight="1">
      <c r="A870" s="113"/>
      <c r="B870" s="22"/>
      <c r="C870" s="11">
        <v>73</v>
      </c>
      <c r="D870" s="117" t="s">
        <v>49</v>
      </c>
      <c r="E870" s="715">
        <v>32819</v>
      </c>
      <c r="F870" s="715">
        <v>3476</v>
      </c>
      <c r="G870" s="715">
        <v>29343</v>
      </c>
      <c r="H870" s="742">
        <f t="shared" si="89"/>
        <v>9346.4</v>
      </c>
      <c r="I870" s="742">
        <v>476</v>
      </c>
      <c r="J870" s="742">
        <v>8870.4</v>
      </c>
      <c r="K870" s="34">
        <f t="shared" si="90"/>
        <v>11819</v>
      </c>
      <c r="L870" s="11">
        <v>2476</v>
      </c>
      <c r="M870" s="713">
        <v>9343</v>
      </c>
      <c r="N870" s="452">
        <f t="shared" si="85"/>
        <v>11653.599999999999</v>
      </c>
      <c r="O870" s="452">
        <f t="shared" si="86"/>
        <v>524</v>
      </c>
      <c r="P870" s="452">
        <f t="shared" si="87"/>
        <v>11129.599999999999</v>
      </c>
      <c r="Q870" s="136" t="s">
        <v>336</v>
      </c>
    </row>
    <row r="871" spans="1:17" ht="20.25" customHeight="1">
      <c r="A871" s="113"/>
      <c r="B871" s="22"/>
      <c r="C871" s="11">
        <v>74</v>
      </c>
      <c r="D871" s="117" t="s">
        <v>47</v>
      </c>
      <c r="E871" s="715">
        <v>34502</v>
      </c>
      <c r="F871" s="715">
        <v>3476</v>
      </c>
      <c r="G871" s="715">
        <v>31026</v>
      </c>
      <c r="H871" s="742">
        <f t="shared" si="89"/>
        <v>12073.4</v>
      </c>
      <c r="I871" s="742">
        <v>1351</v>
      </c>
      <c r="J871" s="742">
        <v>10722.4</v>
      </c>
      <c r="K871" s="34">
        <f t="shared" si="90"/>
        <v>12502</v>
      </c>
      <c r="L871" s="11">
        <v>1476</v>
      </c>
      <c r="M871" s="713">
        <v>11026</v>
      </c>
      <c r="N871" s="452">
        <f t="shared" si="85"/>
        <v>9926.5999999999985</v>
      </c>
      <c r="O871" s="452">
        <f t="shared" si="86"/>
        <v>649</v>
      </c>
      <c r="P871" s="452">
        <f t="shared" si="87"/>
        <v>9277.5999999999985</v>
      </c>
      <c r="Q871" s="136" t="s">
        <v>336</v>
      </c>
    </row>
    <row r="872" spans="1:17">
      <c r="A872" s="113"/>
      <c r="B872" s="22"/>
      <c r="C872" s="11">
        <v>75</v>
      </c>
      <c r="D872" s="117" t="s">
        <v>219</v>
      </c>
      <c r="E872" s="715">
        <v>38883</v>
      </c>
      <c r="F872" s="715">
        <v>1822</v>
      </c>
      <c r="G872" s="715">
        <v>38853</v>
      </c>
      <c r="H872" s="742">
        <f t="shared" si="89"/>
        <v>11920</v>
      </c>
      <c r="I872" s="742">
        <v>1007</v>
      </c>
      <c r="J872" s="742">
        <v>10913</v>
      </c>
      <c r="K872" s="34">
        <f t="shared" si="90"/>
        <v>10883</v>
      </c>
      <c r="L872" s="11">
        <v>607</v>
      </c>
      <c r="M872" s="713">
        <v>10276</v>
      </c>
      <c r="N872" s="452">
        <f t="shared" si="85"/>
        <v>16080</v>
      </c>
      <c r="O872" s="452">
        <f t="shared" si="86"/>
        <v>208</v>
      </c>
      <c r="P872" s="452">
        <f t="shared" si="87"/>
        <v>17664</v>
      </c>
      <c r="Q872" s="136" t="s">
        <v>336</v>
      </c>
    </row>
    <row r="873" spans="1:17">
      <c r="A873" s="113"/>
      <c r="B873" s="22"/>
      <c r="C873" s="303">
        <f>C872</f>
        <v>75</v>
      </c>
      <c r="D873" s="125" t="s">
        <v>19</v>
      </c>
      <c r="E873" s="787">
        <f>F873+G873</f>
        <v>2756147</v>
      </c>
      <c r="F873" s="787">
        <f>SUM(F798:F872)</f>
        <v>246191</v>
      </c>
      <c r="G873" s="787">
        <f>SUM(G798:G872)</f>
        <v>2509956</v>
      </c>
      <c r="H873" s="57">
        <f t="shared" ref="H873:Q873" si="91">SUM(H798:H872)</f>
        <v>836342.07000000007</v>
      </c>
      <c r="I873" s="57">
        <f t="shared" si="91"/>
        <v>71651.8</v>
      </c>
      <c r="J873" s="57">
        <v>757437.27000000014</v>
      </c>
      <c r="K873" s="57">
        <f t="shared" si="91"/>
        <v>1105336.5999999999</v>
      </c>
      <c r="L873" s="57">
        <f t="shared" si="91"/>
        <v>123592.6</v>
      </c>
      <c r="M873" s="57">
        <f>SUM(M798:M872)</f>
        <v>981743.99999999988</v>
      </c>
      <c r="N873" s="57">
        <f t="shared" si="91"/>
        <v>810000.54799999995</v>
      </c>
      <c r="O873" s="57">
        <f t="shared" si="91"/>
        <v>50946.6</v>
      </c>
      <c r="P873" s="57">
        <f t="shared" si="91"/>
        <v>773690.94799999997</v>
      </c>
      <c r="Q873" s="57">
        <f t="shared" si="91"/>
        <v>0</v>
      </c>
    </row>
    <row r="874" spans="1:17">
      <c r="A874" s="113"/>
      <c r="B874" s="22"/>
      <c r="C874" s="17"/>
      <c r="D874" s="125" t="s">
        <v>20</v>
      </c>
      <c r="E874" s="57">
        <f t="shared" ref="E874:P874" si="92">E796+E873</f>
        <v>2787913</v>
      </c>
      <c r="F874" s="57">
        <f t="shared" si="92"/>
        <v>246191</v>
      </c>
      <c r="G874" s="57">
        <f t="shared" si="92"/>
        <v>2541722</v>
      </c>
      <c r="H874" s="57">
        <f t="shared" si="92"/>
        <v>843338.57000000007</v>
      </c>
      <c r="I874" s="57">
        <f t="shared" si="92"/>
        <v>71651.8</v>
      </c>
      <c r="J874" s="57">
        <f t="shared" si="92"/>
        <v>767433.77000000014</v>
      </c>
      <c r="K874" s="57">
        <f t="shared" si="92"/>
        <v>1118170.5999999999</v>
      </c>
      <c r="L874" s="57">
        <f t="shared" si="92"/>
        <v>123592.6</v>
      </c>
      <c r="M874" s="57">
        <f>M796+M873</f>
        <v>994577.99999999988</v>
      </c>
      <c r="N874" s="57">
        <f t="shared" si="92"/>
        <v>821936.04799999995</v>
      </c>
      <c r="O874" s="57">
        <f t="shared" si="92"/>
        <v>50946.6</v>
      </c>
      <c r="P874" s="57">
        <f t="shared" si="92"/>
        <v>785626.44799999997</v>
      </c>
      <c r="Q874" s="136"/>
    </row>
    <row r="875" spans="1:17">
      <c r="A875" s="113"/>
      <c r="B875" s="22"/>
      <c r="C875" s="17"/>
      <c r="D875" s="125" t="s">
        <v>418</v>
      </c>
      <c r="E875" s="57">
        <f t="shared" ref="E875:P875" si="93">E757+E788</f>
        <v>6929628.5</v>
      </c>
      <c r="F875" s="57">
        <f t="shared" si="93"/>
        <v>951580.9</v>
      </c>
      <c r="G875" s="57">
        <f t="shared" si="93"/>
        <v>5976057.5999999996</v>
      </c>
      <c r="H875" s="57">
        <f t="shared" si="93"/>
        <v>1354326.7700000003</v>
      </c>
      <c r="I875" s="57">
        <f t="shared" si="93"/>
        <v>160657.60000000001</v>
      </c>
      <c r="J875" s="57">
        <f t="shared" si="93"/>
        <v>1193669.17</v>
      </c>
      <c r="K875" s="57">
        <f t="shared" si="93"/>
        <v>3158219.3000000003</v>
      </c>
      <c r="L875" s="57">
        <f t="shared" si="93"/>
        <v>450987.16000000003</v>
      </c>
      <c r="M875" s="57">
        <f t="shared" si="93"/>
        <v>2701509.14</v>
      </c>
      <c r="N875" s="57">
        <f t="shared" si="93"/>
        <v>1545904.8</v>
      </c>
      <c r="O875" s="57">
        <f t="shared" si="93"/>
        <v>273228.09999999998</v>
      </c>
      <c r="P875" s="57">
        <f t="shared" si="93"/>
        <v>1272246.6999999997</v>
      </c>
      <c r="Q875" s="136"/>
    </row>
    <row r="876" spans="1:17">
      <c r="A876" s="118"/>
      <c r="B876" s="132"/>
      <c r="C876" s="17"/>
      <c r="D876" s="125" t="s">
        <v>419</v>
      </c>
      <c r="E876" s="57">
        <f>E874+E875</f>
        <v>9717541.5</v>
      </c>
      <c r="F876" s="57">
        <f t="shared" ref="F876:P876" si="94">F874+F875</f>
        <v>1197771.8999999999</v>
      </c>
      <c r="G876" s="57">
        <f t="shared" si="94"/>
        <v>8517779.5999999996</v>
      </c>
      <c r="H876" s="57">
        <f t="shared" si="94"/>
        <v>2197665.3400000003</v>
      </c>
      <c r="I876" s="57">
        <f t="shared" si="94"/>
        <v>232309.40000000002</v>
      </c>
      <c r="J876" s="57">
        <f t="shared" si="94"/>
        <v>1961102.94</v>
      </c>
      <c r="K876" s="57">
        <f t="shared" si="94"/>
        <v>4276389.9000000004</v>
      </c>
      <c r="L876" s="57">
        <f>L874+L875</f>
        <v>574579.76</v>
      </c>
      <c r="M876" s="57">
        <f t="shared" si="94"/>
        <v>3696087.14</v>
      </c>
      <c r="N876" s="57">
        <f t="shared" si="94"/>
        <v>2367840.8480000002</v>
      </c>
      <c r="O876" s="57">
        <f t="shared" si="94"/>
        <v>324174.69999999995</v>
      </c>
      <c r="P876" s="57">
        <f t="shared" si="94"/>
        <v>2057873.1479999996</v>
      </c>
      <c r="Q876" s="136"/>
    </row>
    <row r="877" spans="1:17">
      <c r="A877" s="1131" t="s">
        <v>91</v>
      </c>
      <c r="B877" s="1131"/>
      <c r="C877" s="1131"/>
      <c r="D877" s="1131"/>
      <c r="E877" s="1131"/>
      <c r="F877" s="1131"/>
      <c r="G877" s="1131"/>
      <c r="H877" s="1131"/>
      <c r="I877" s="1131"/>
      <c r="J877" s="1131"/>
      <c r="K877" s="1131"/>
      <c r="L877" s="1131"/>
      <c r="M877" s="1131"/>
      <c r="N877" s="1131"/>
      <c r="O877" s="1131"/>
      <c r="P877" s="241"/>
      <c r="Q877" s="136"/>
    </row>
    <row r="878" spans="1:17">
      <c r="A878" s="1128" t="s">
        <v>82</v>
      </c>
      <c r="B878" s="1128"/>
      <c r="C878" s="1128"/>
      <c r="D878" s="1128"/>
      <c r="E878" s="1128"/>
      <c r="F878" s="1128"/>
      <c r="G878" s="1128"/>
      <c r="H878" s="1128"/>
      <c r="I878" s="1128"/>
      <c r="J878" s="1128"/>
      <c r="K878" s="1128"/>
      <c r="L878" s="1128"/>
      <c r="M878" s="1128"/>
      <c r="N878" s="1128"/>
      <c r="O878" s="1128"/>
      <c r="P878" s="242"/>
      <c r="Q878" s="136"/>
    </row>
    <row r="879" spans="1:17">
      <c r="A879" s="1131" t="s">
        <v>702</v>
      </c>
      <c r="B879" s="1131"/>
      <c r="C879" s="1131"/>
      <c r="D879" s="1131"/>
      <c r="E879" s="1131"/>
      <c r="F879" s="1131"/>
      <c r="G879" s="1131"/>
      <c r="H879" s="1131"/>
      <c r="I879" s="1131"/>
      <c r="J879" s="1131"/>
      <c r="K879" s="1131"/>
      <c r="L879" s="1131"/>
      <c r="M879" s="1131"/>
      <c r="N879" s="1131"/>
      <c r="O879" s="1131"/>
      <c r="P879" s="241"/>
      <c r="Q879" s="136"/>
    </row>
    <row r="880" spans="1:17">
      <c r="A880" s="1132" t="s">
        <v>85</v>
      </c>
      <c r="B880" s="1132"/>
      <c r="C880" s="1132"/>
      <c r="D880" s="1132"/>
      <c r="E880" s="1132"/>
      <c r="F880" s="1132"/>
      <c r="G880" s="1132"/>
      <c r="H880" s="1132"/>
      <c r="I880" s="1132"/>
      <c r="J880" s="1132"/>
      <c r="K880" s="1132"/>
      <c r="L880" s="1132"/>
      <c r="M880" s="1132"/>
      <c r="N880" s="1132"/>
      <c r="O880" s="194"/>
      <c r="P880" s="194"/>
      <c r="Q880" s="136"/>
    </row>
    <row r="881" spans="1:17" ht="30">
      <c r="A881" s="38" t="str">
        <f t="shared" ref="A881:P881" si="95">A5</f>
        <v>सि.नं.</v>
      </c>
      <c r="B881" s="38" t="str">
        <f t="shared" si="95"/>
        <v>नयाँ ब=सि=नं=</v>
      </c>
      <c r="C881" s="38" t="str">
        <f t="shared" si="95"/>
        <v>क्र=सं=</v>
      </c>
      <c r="D881" s="38" t="str">
        <f t="shared" si="95"/>
        <v>आयोजनाको नाम</v>
      </c>
      <c r="E881" s="38" t="str">
        <f t="shared" si="95"/>
        <v xml:space="preserve"> बाषिर्क विनियोजित  बजेट</v>
      </c>
      <c r="F881" s="38" t="str">
        <f t="shared" si="95"/>
        <v xml:space="preserve"> बाषिर्क पुंजिगत बजेट</v>
      </c>
      <c r="G881" s="38" t="str">
        <f t="shared" si="95"/>
        <v xml:space="preserve"> बाषिर्क चालु बजेट</v>
      </c>
      <c r="H881" s="38" t="str">
        <f t="shared" si="95"/>
        <v xml:space="preserve"> पहिलो चौमासिक बिनियोजित बजेट</v>
      </c>
      <c r="I881" s="38" t="str">
        <f t="shared" si="95"/>
        <v xml:space="preserve"> पहिलो चौमासिक पुंजिगत बजेट</v>
      </c>
      <c r="J881" s="38" t="str">
        <f t="shared" si="95"/>
        <v xml:space="preserve"> पहिलो चौमासिक चालु बजेट</v>
      </c>
      <c r="K881" s="38" t="str">
        <f t="shared" si="95"/>
        <v xml:space="preserve"> दोश्रो चौमासिक बिनियोजित बजेट</v>
      </c>
      <c r="L881" s="38" t="str">
        <f t="shared" si="95"/>
        <v xml:space="preserve"> दोश्रो चौमासिक पुंजिगत बजेट</v>
      </c>
      <c r="M881" s="38" t="str">
        <f t="shared" si="95"/>
        <v xml:space="preserve"> दोश्रो चौमासिक चालु बजेट</v>
      </c>
      <c r="N881" s="38" t="str">
        <f t="shared" si="95"/>
        <v xml:space="preserve"> तेश्रो चौमासिक बिनियोजित बजेट</v>
      </c>
      <c r="O881" s="38" t="str">
        <f t="shared" si="95"/>
        <v xml:space="preserve"> तेश्रो चौमासिक पुंजिगत बजेट</v>
      </c>
      <c r="P881" s="38" t="str">
        <f t="shared" si="95"/>
        <v xml:space="preserve"> तेश्रो चौमासिक चालु बजेट</v>
      </c>
      <c r="Q881" s="136" t="s">
        <v>825</v>
      </c>
    </row>
    <row r="882" spans="1:17">
      <c r="A882" s="795">
        <v>1</v>
      </c>
      <c r="B882" s="34" t="str">
        <f>B8</f>
        <v>312103-3/4</v>
      </c>
      <c r="C882" s="11">
        <f>C68</f>
        <v>59</v>
      </c>
      <c r="D882" s="321" t="str">
        <f>D8</f>
        <v>माटो व्यवस्थापन, विशेष कृषि उत्पादन कार्यक्रम</v>
      </c>
      <c r="E882" s="34">
        <f t="shared" ref="E882:P882" si="96">E68</f>
        <v>70750</v>
      </c>
      <c r="F882" s="34">
        <f t="shared" si="96"/>
        <v>0</v>
      </c>
      <c r="G882" s="34">
        <f t="shared" si="96"/>
        <v>70750</v>
      </c>
      <c r="H882" s="34">
        <f t="shared" si="96"/>
        <v>15549.3</v>
      </c>
      <c r="I882" s="34">
        <f t="shared" si="96"/>
        <v>0</v>
      </c>
      <c r="J882" s="34">
        <f t="shared" si="96"/>
        <v>15549.3</v>
      </c>
      <c r="K882" s="34">
        <f t="shared" si="96"/>
        <v>29353.4</v>
      </c>
      <c r="L882" s="34">
        <f t="shared" si="96"/>
        <v>0</v>
      </c>
      <c r="M882" s="34">
        <f t="shared" si="96"/>
        <v>29353.4</v>
      </c>
      <c r="N882" s="34">
        <f t="shared" si="96"/>
        <v>25847.3</v>
      </c>
      <c r="O882" s="34">
        <f t="shared" si="96"/>
        <v>0</v>
      </c>
      <c r="P882" s="34">
        <f t="shared" si="96"/>
        <v>25847.3</v>
      </c>
      <c r="Q882" s="136">
        <f t="shared" ref="Q882:Q892" si="97">H882+K882</f>
        <v>44902.7</v>
      </c>
    </row>
    <row r="883" spans="1:17">
      <c r="A883" s="795">
        <v>2</v>
      </c>
      <c r="B883" s="34" t="str">
        <f>B69</f>
        <v>312104-3/4</v>
      </c>
      <c r="C883" s="11">
        <f>C83</f>
        <v>13</v>
      </c>
      <c r="D883" s="321" t="str">
        <f>D69</f>
        <v>साना तथा मझौला कृषक आयस्तर बृद्धि आयोजना (१३)</v>
      </c>
      <c r="E883" s="206">
        <f t="shared" ref="E883:P883" si="98">E83</f>
        <v>707335</v>
      </c>
      <c r="F883" s="34">
        <f t="shared" si="98"/>
        <v>8000</v>
      </c>
      <c r="G883" s="206">
        <f t="shared" si="98"/>
        <v>699335</v>
      </c>
      <c r="H883" s="34">
        <f t="shared" si="98"/>
        <v>225851.50000000006</v>
      </c>
      <c r="I883" s="34">
        <f t="shared" si="98"/>
        <v>1000</v>
      </c>
      <c r="J883" s="34">
        <f>J83</f>
        <v>224851.50000000006</v>
      </c>
      <c r="K883" s="34">
        <f t="shared" si="98"/>
        <v>250251.00000000009</v>
      </c>
      <c r="L883" s="34">
        <f t="shared" si="98"/>
        <v>7000</v>
      </c>
      <c r="M883" s="34">
        <f t="shared" si="98"/>
        <v>243251.00000000009</v>
      </c>
      <c r="N883" s="34">
        <f t="shared" si="98"/>
        <v>231232.49999999988</v>
      </c>
      <c r="O883" s="34">
        <f t="shared" si="98"/>
        <v>0</v>
      </c>
      <c r="P883" s="34">
        <f t="shared" si="98"/>
        <v>231232.49999999988</v>
      </c>
      <c r="Q883" s="136">
        <f t="shared" si="97"/>
        <v>476102.50000000012</v>
      </c>
    </row>
    <row r="884" spans="1:17">
      <c r="A884" s="796">
        <v>3</v>
      </c>
      <c r="B884" s="34" t="str">
        <f>B84</f>
        <v>312107-3/4</v>
      </c>
      <c r="C884" s="11">
        <f>C179</f>
        <v>0</v>
      </c>
      <c r="D884" s="321" t="str">
        <f>D84</f>
        <v>बागवानी विकास कार्यक्रम</v>
      </c>
      <c r="E884" s="34">
        <f>E179</f>
        <v>434048</v>
      </c>
      <c r="F884" s="34">
        <f>F179</f>
        <v>53652</v>
      </c>
      <c r="G884" s="34">
        <f t="shared" ref="G884:P884" si="99">G179</f>
        <v>380396</v>
      </c>
      <c r="H884" s="34">
        <f t="shared" si="99"/>
        <v>116318.29999999999</v>
      </c>
      <c r="I884" s="34">
        <f t="shared" si="99"/>
        <v>16106</v>
      </c>
      <c r="J884" s="34">
        <f t="shared" si="99"/>
        <v>100212.29999999999</v>
      </c>
      <c r="K884" s="34">
        <f t="shared" si="99"/>
        <v>189230.30000000002</v>
      </c>
      <c r="L884" s="34">
        <f t="shared" si="99"/>
        <v>25345</v>
      </c>
      <c r="M884" s="34">
        <f t="shared" si="99"/>
        <v>163885.29999999999</v>
      </c>
      <c r="N884" s="34">
        <f t="shared" si="99"/>
        <v>126449.79999999999</v>
      </c>
      <c r="O884" s="34">
        <f t="shared" si="99"/>
        <v>10603</v>
      </c>
      <c r="P884" s="34">
        <f t="shared" si="99"/>
        <v>115846.79999999999</v>
      </c>
      <c r="Q884" s="136">
        <f t="shared" si="97"/>
        <v>305548.59999999998</v>
      </c>
    </row>
    <row r="885" spans="1:17">
      <c r="A885" s="795">
        <f>A180</f>
        <v>4</v>
      </c>
      <c r="B885" s="115" t="str">
        <f>B180</f>
        <v>312108-3/4</v>
      </c>
      <c r="C885" s="11">
        <f>C232</f>
        <v>32</v>
      </c>
      <c r="D885" s="129" t="str">
        <f>D180</f>
        <v>आलु, तरकारी तथा मसला बाली विकास कार्यक्रम</v>
      </c>
      <c r="E885" s="206">
        <f>E232</f>
        <v>246833</v>
      </c>
      <c r="F885" s="34">
        <f t="shared" ref="F885:P885" si="100">F232</f>
        <v>41046</v>
      </c>
      <c r="G885" s="206">
        <f t="shared" si="100"/>
        <v>203787</v>
      </c>
      <c r="H885" s="34">
        <f t="shared" si="100"/>
        <v>79838.400000000009</v>
      </c>
      <c r="I885" s="34">
        <f t="shared" si="100"/>
        <v>27800</v>
      </c>
      <c r="J885" s="34">
        <f t="shared" si="100"/>
        <v>52038.400000000001</v>
      </c>
      <c r="K885" s="34">
        <f t="shared" si="100"/>
        <v>91207.700000000012</v>
      </c>
      <c r="L885" s="34">
        <f t="shared" si="100"/>
        <v>12071</v>
      </c>
      <c r="M885" s="34">
        <f t="shared" si="100"/>
        <v>79136.700000000012</v>
      </c>
      <c r="N885" s="34">
        <f t="shared" si="100"/>
        <v>62395.899999999987</v>
      </c>
      <c r="O885" s="34">
        <f t="shared" si="100"/>
        <v>1175</v>
      </c>
      <c r="P885" s="34">
        <f t="shared" si="100"/>
        <v>61220.899999999987</v>
      </c>
      <c r="Q885" s="136">
        <f t="shared" si="97"/>
        <v>171046.10000000003</v>
      </c>
    </row>
    <row r="886" spans="1:17">
      <c r="A886" s="795">
        <v>4</v>
      </c>
      <c r="B886" s="115" t="str">
        <f>B233</f>
        <v>312110-3/4</v>
      </c>
      <c r="C886" s="115">
        <f>C247</f>
        <v>13</v>
      </c>
      <c r="D886" s="129" t="str">
        <f>D233</f>
        <v xml:space="preserve">मत्स्य विकास कार्यक्रम </v>
      </c>
      <c r="E886" s="34">
        <f>E247</f>
        <v>300108</v>
      </c>
      <c r="F886" s="34">
        <f t="shared" ref="F886:P886" si="101">F247</f>
        <v>28650</v>
      </c>
      <c r="G886" s="34">
        <f t="shared" si="101"/>
        <v>271458</v>
      </c>
      <c r="H886" s="34">
        <f t="shared" si="101"/>
        <v>58496</v>
      </c>
      <c r="I886" s="34">
        <f t="shared" si="101"/>
        <v>7321</v>
      </c>
      <c r="J886" s="34">
        <f t="shared" si="101"/>
        <v>51175</v>
      </c>
      <c r="K886" s="34">
        <f t="shared" si="101"/>
        <v>125610.2</v>
      </c>
      <c r="L886" s="34">
        <f t="shared" si="101"/>
        <v>13239</v>
      </c>
      <c r="M886" s="34">
        <f t="shared" si="101"/>
        <v>106198.2</v>
      </c>
      <c r="N886" s="34">
        <f t="shared" si="101"/>
        <v>116001.8</v>
      </c>
      <c r="O886" s="34">
        <f t="shared" si="101"/>
        <v>1955</v>
      </c>
      <c r="P886" s="34">
        <f t="shared" si="101"/>
        <v>114084.8</v>
      </c>
      <c r="Q886" s="235">
        <f t="shared" si="97"/>
        <v>184106.2</v>
      </c>
    </row>
    <row r="887" spans="1:17">
      <c r="A887" s="795">
        <v>5</v>
      </c>
      <c r="B887" s="34" t="str">
        <f>B248</f>
        <v>312112-3/4</v>
      </c>
      <c r="C887" s="11">
        <f>C284</f>
        <v>34</v>
      </c>
      <c r="D887" s="322" t="str">
        <f>D248</f>
        <v xml:space="preserve">बाली संरक्षण कार्यक्रम </v>
      </c>
      <c r="E887" s="34">
        <f>E284</f>
        <v>198974</v>
      </c>
      <c r="F887" s="206">
        <f t="shared" ref="F887:P887" si="102">F284</f>
        <v>27930</v>
      </c>
      <c r="G887" s="206">
        <f t="shared" si="102"/>
        <v>171044</v>
      </c>
      <c r="H887" s="34">
        <f t="shared" si="102"/>
        <v>60366</v>
      </c>
      <c r="I887" s="34">
        <f t="shared" si="102"/>
        <v>10303</v>
      </c>
      <c r="J887" s="34">
        <f t="shared" si="102"/>
        <v>50063</v>
      </c>
      <c r="K887" s="34">
        <f t="shared" si="102"/>
        <v>82401.999999999971</v>
      </c>
      <c r="L887" s="34">
        <f t="shared" si="102"/>
        <v>12238</v>
      </c>
      <c r="M887" s="34">
        <f t="shared" si="102"/>
        <v>70163.999999999985</v>
      </c>
      <c r="N887" s="34">
        <f t="shared" si="102"/>
        <v>56219.6</v>
      </c>
      <c r="O887" s="34">
        <f t="shared" si="102"/>
        <v>13632.6</v>
      </c>
      <c r="P887" s="34">
        <f t="shared" si="102"/>
        <v>42587.000000000007</v>
      </c>
      <c r="Q887" s="136">
        <f t="shared" si="97"/>
        <v>142767.99999999997</v>
      </c>
    </row>
    <row r="888" spans="1:17">
      <c r="A888" s="796">
        <v>6</v>
      </c>
      <c r="B888" s="34" t="str">
        <f>B285</f>
        <v>312114-3/4</v>
      </c>
      <c r="C888" s="11">
        <f>C364</f>
        <v>78</v>
      </c>
      <c r="D888" s="322" t="str">
        <f>D285</f>
        <v xml:space="preserve">बाली विकास कार्यक्रम </v>
      </c>
      <c r="E888" s="34">
        <f>E364</f>
        <v>330825.2</v>
      </c>
      <c r="F888" s="34">
        <f t="shared" ref="F888:P888" si="103">F364</f>
        <v>29793</v>
      </c>
      <c r="G888" s="34">
        <f t="shared" si="103"/>
        <v>301042.2</v>
      </c>
      <c r="H888" s="34">
        <f t="shared" si="103"/>
        <v>49804.200000000004</v>
      </c>
      <c r="I888" s="34">
        <f t="shared" si="103"/>
        <v>12285</v>
      </c>
      <c r="J888" s="34">
        <f t="shared" si="103"/>
        <v>37519.199999999997</v>
      </c>
      <c r="K888" s="34">
        <f t="shared" si="103"/>
        <v>147144.20000000001</v>
      </c>
      <c r="L888" s="34">
        <f t="shared" si="103"/>
        <v>10223</v>
      </c>
      <c r="M888" s="34">
        <f t="shared" si="103"/>
        <v>136921.20000000001</v>
      </c>
      <c r="N888" s="34">
        <f t="shared" si="103"/>
        <v>135531.79999999999</v>
      </c>
      <c r="O888" s="34">
        <f t="shared" si="103"/>
        <v>6505</v>
      </c>
      <c r="P888" s="34">
        <f t="shared" si="103"/>
        <v>129026.79999999999</v>
      </c>
      <c r="Q888" s="136">
        <f t="shared" si="97"/>
        <v>196948.40000000002</v>
      </c>
    </row>
    <row r="889" spans="1:17">
      <c r="A889" s="795">
        <v>7</v>
      </c>
      <c r="B889" s="34" t="str">
        <f>B365</f>
        <v>312116-3/4</v>
      </c>
      <c r="C889" s="11">
        <f>C373</f>
        <v>7</v>
      </c>
      <c r="D889" s="322" t="str">
        <f>D365</f>
        <v xml:space="preserve">कृषि प्रसार तथा तालीम कार्यक्रम </v>
      </c>
      <c r="E889" s="34">
        <f t="shared" ref="E889:P889" si="104">E373</f>
        <v>134448.20000000001</v>
      </c>
      <c r="F889" s="34">
        <f t="shared" si="104"/>
        <v>30625.9</v>
      </c>
      <c r="G889" s="34">
        <f t="shared" si="104"/>
        <v>103822.3</v>
      </c>
      <c r="H889" s="34">
        <f t="shared" si="104"/>
        <v>47983.899999999994</v>
      </c>
      <c r="I889" s="34">
        <f t="shared" si="104"/>
        <v>11540</v>
      </c>
      <c r="J889" s="34">
        <f t="shared" si="104"/>
        <v>36443.9</v>
      </c>
      <c r="K889" s="34">
        <f t="shared" si="104"/>
        <v>51150.700000000004</v>
      </c>
      <c r="L889" s="34">
        <f t="shared" si="104"/>
        <v>10800</v>
      </c>
      <c r="M889" s="34">
        <f t="shared" si="104"/>
        <v>40350.700000000004</v>
      </c>
      <c r="N889" s="34">
        <f t="shared" si="104"/>
        <v>32627.7</v>
      </c>
      <c r="O889" s="34">
        <f t="shared" si="104"/>
        <v>5600</v>
      </c>
      <c r="P889" s="34">
        <f t="shared" si="104"/>
        <v>27027.7</v>
      </c>
      <c r="Q889" s="136">
        <f t="shared" si="97"/>
        <v>99134.6</v>
      </c>
    </row>
    <row r="890" spans="1:17">
      <c r="A890" s="795">
        <v>8</v>
      </c>
      <c r="B890" s="34" t="str">
        <f>B374</f>
        <v>312117-3/4</v>
      </c>
      <c r="C890" s="11">
        <f>C414</f>
        <v>39</v>
      </c>
      <c r="D890" s="322" t="str">
        <f>D374</f>
        <v>समूदाय व्यवस्थित सिंचित कृषि क्षेत्र आयोजना कार्यक्रम</v>
      </c>
      <c r="E890" s="206">
        <f t="shared" ref="E890:P890" si="105">E414</f>
        <v>57907</v>
      </c>
      <c r="F890" s="206">
        <f t="shared" si="105"/>
        <v>11060</v>
      </c>
      <c r="G890" s="206">
        <f t="shared" si="105"/>
        <v>46847</v>
      </c>
      <c r="H890" s="34">
        <f t="shared" si="105"/>
        <v>10456.34</v>
      </c>
      <c r="I890" s="34">
        <f t="shared" si="105"/>
        <v>0</v>
      </c>
      <c r="J890" s="34">
        <f t="shared" si="105"/>
        <v>10456.34</v>
      </c>
      <c r="K890" s="34">
        <f t="shared" si="105"/>
        <v>33748</v>
      </c>
      <c r="L890" s="34">
        <f t="shared" si="105"/>
        <v>11060</v>
      </c>
      <c r="M890" s="34">
        <f t="shared" si="105"/>
        <v>22688</v>
      </c>
      <c r="N890" s="34">
        <f t="shared" si="105"/>
        <v>14610</v>
      </c>
      <c r="O890" s="34">
        <f t="shared" si="105"/>
        <v>0</v>
      </c>
      <c r="P890" s="34">
        <f t="shared" si="105"/>
        <v>14610</v>
      </c>
      <c r="Q890" s="136">
        <f t="shared" si="97"/>
        <v>44204.34</v>
      </c>
    </row>
    <row r="891" spans="1:17">
      <c r="A891" s="795">
        <v>9</v>
      </c>
      <c r="B891" s="34" t="str">
        <f>B415</f>
        <v>312119-3/4</v>
      </c>
      <c r="C891" s="11">
        <f>C420</f>
        <v>4</v>
      </c>
      <c r="D891" s="322" t="str">
        <f>D415</f>
        <v>कृषि व्यवसाय प्रवर्रधन तथा बजार विकास कार्यक्रम</v>
      </c>
      <c r="E891" s="34">
        <f t="shared" ref="E891:P891" si="106">E420</f>
        <v>126050</v>
      </c>
      <c r="F891" s="34">
        <f t="shared" si="106"/>
        <v>20184</v>
      </c>
      <c r="G891" s="34">
        <f t="shared" si="106"/>
        <v>105866</v>
      </c>
      <c r="H891" s="34">
        <f t="shared" si="106"/>
        <v>26570</v>
      </c>
      <c r="I891" s="34">
        <f t="shared" si="106"/>
        <v>2790</v>
      </c>
      <c r="J891" s="34">
        <f t="shared" si="106"/>
        <v>23780</v>
      </c>
      <c r="K891" s="34">
        <f t="shared" si="106"/>
        <v>46288.800000000003</v>
      </c>
      <c r="L891" s="34">
        <f t="shared" si="106"/>
        <v>8000</v>
      </c>
      <c r="M891" s="34">
        <f t="shared" si="106"/>
        <v>38288.800000000003</v>
      </c>
      <c r="N891" s="34">
        <f t="shared" si="106"/>
        <v>53191.199999999997</v>
      </c>
      <c r="O891" s="34">
        <f t="shared" si="106"/>
        <v>9394</v>
      </c>
      <c r="P891" s="34">
        <f t="shared" si="106"/>
        <v>43797.2</v>
      </c>
      <c r="Q891" s="136">
        <f t="shared" si="97"/>
        <v>72858.8</v>
      </c>
    </row>
    <row r="892" spans="1:17">
      <c r="A892" s="796">
        <v>10</v>
      </c>
      <c r="B892" s="34" t="str">
        <f>B421</f>
        <v>312120-3/4</v>
      </c>
      <c r="C892" s="11">
        <v>82</v>
      </c>
      <c r="D892" s="115" t="str">
        <f>D421</f>
        <v>सहकारी खेती, साना सिंचाई तथा मल वीउ ढुवानी कार्यक्रम कृषिर् इन्जिनियरिङ्ग समेत)</v>
      </c>
      <c r="E892" s="34">
        <f t="shared" ref="E892:P892" si="107">E505</f>
        <v>657687</v>
      </c>
      <c r="F892" s="34">
        <f t="shared" si="107"/>
        <v>346800</v>
      </c>
      <c r="G892" s="34">
        <f t="shared" si="107"/>
        <v>310887</v>
      </c>
      <c r="H892" s="34">
        <f t="shared" si="107"/>
        <v>27223.800000000003</v>
      </c>
      <c r="I892" s="34">
        <f t="shared" si="107"/>
        <v>0</v>
      </c>
      <c r="J892" s="34">
        <f t="shared" si="107"/>
        <v>27223.800000000003</v>
      </c>
      <c r="K892" s="34">
        <f t="shared" si="107"/>
        <v>357060.6</v>
      </c>
      <c r="L892" s="34">
        <f t="shared" si="107"/>
        <v>155594.5</v>
      </c>
      <c r="M892" s="34">
        <f t="shared" si="107"/>
        <v>201466.09999999998</v>
      </c>
      <c r="N892" s="34">
        <f t="shared" si="107"/>
        <v>273402.2</v>
      </c>
      <c r="O892" s="34">
        <f t="shared" si="107"/>
        <v>191205.5</v>
      </c>
      <c r="P892" s="34">
        <f t="shared" si="107"/>
        <v>82196.7</v>
      </c>
      <c r="Q892" s="136">
        <f t="shared" si="97"/>
        <v>384284.39999999997</v>
      </c>
    </row>
    <row r="893" spans="1:17">
      <c r="A893" s="795">
        <v>11</v>
      </c>
      <c r="B893" s="166">
        <f>B506</f>
        <v>301801</v>
      </c>
      <c r="C893" s="11">
        <v>81</v>
      </c>
      <c r="D893" s="129" t="str">
        <f>D506</f>
        <v>प्रधानमन्त्री कृषि आधुनिकिकरण परियोजना</v>
      </c>
      <c r="E893" s="34">
        <f>E588</f>
        <v>2124773</v>
      </c>
      <c r="F893" s="34">
        <f t="shared" ref="F893:Q893" si="108">F588</f>
        <v>166640</v>
      </c>
      <c r="G893" s="34">
        <f t="shared" si="108"/>
        <v>1958133</v>
      </c>
      <c r="H893" s="34">
        <f t="shared" si="108"/>
        <v>355361.13</v>
      </c>
      <c r="I893" s="34">
        <f t="shared" si="108"/>
        <v>16181.6</v>
      </c>
      <c r="J893" s="34">
        <f t="shared" si="108"/>
        <v>339179.53</v>
      </c>
      <c r="K893" s="34">
        <f t="shared" si="108"/>
        <v>931741.20000000007</v>
      </c>
      <c r="L893" s="34">
        <f t="shared" si="108"/>
        <v>79184.66</v>
      </c>
      <c r="M893" s="34">
        <f t="shared" si="108"/>
        <v>852556.54</v>
      </c>
      <c r="N893" s="34">
        <f t="shared" si="108"/>
        <v>0</v>
      </c>
      <c r="O893" s="34">
        <f t="shared" si="108"/>
        <v>0</v>
      </c>
      <c r="P893" s="34">
        <f t="shared" si="108"/>
        <v>0</v>
      </c>
      <c r="Q893" s="34">
        <f t="shared" si="108"/>
        <v>0</v>
      </c>
    </row>
    <row r="894" spans="1:17">
      <c r="A894" s="795">
        <v>12</v>
      </c>
      <c r="B894" s="34" t="str">
        <f>B589</f>
        <v>312124-3/4</v>
      </c>
      <c r="C894" s="11">
        <f>C640</f>
        <v>50</v>
      </c>
      <c r="D894" s="322" t="str">
        <f>D589</f>
        <v xml:space="preserve">सिंचाई तथा जलश्रोत ब्यवस्थापन आयोजना, बाली तथा जल ब्यवस्थापन कार्यक्रम </v>
      </c>
      <c r="E894" s="34">
        <f t="shared" ref="E894:P894" si="109">E640</f>
        <v>181963</v>
      </c>
      <c r="F894" s="34">
        <f>F640</f>
        <v>40000</v>
      </c>
      <c r="G894" s="34">
        <f t="shared" si="109"/>
        <v>141963</v>
      </c>
      <c r="H894" s="34">
        <f t="shared" si="109"/>
        <v>32854.5</v>
      </c>
      <c r="I894" s="34">
        <f t="shared" si="109"/>
        <v>100</v>
      </c>
      <c r="J894" s="34">
        <f t="shared" si="109"/>
        <v>32754.5</v>
      </c>
      <c r="K894" s="34">
        <f t="shared" si="109"/>
        <v>106658.40000000001</v>
      </c>
      <c r="L894" s="34">
        <f t="shared" si="109"/>
        <v>39900</v>
      </c>
      <c r="M894" s="34">
        <f t="shared" si="109"/>
        <v>66758.399999999994</v>
      </c>
      <c r="N894" s="34">
        <f t="shared" si="109"/>
        <v>42450.1</v>
      </c>
      <c r="O894" s="34">
        <f t="shared" si="109"/>
        <v>0</v>
      </c>
      <c r="P894" s="34">
        <f t="shared" si="109"/>
        <v>42450.1</v>
      </c>
      <c r="Q894" s="136">
        <f>H894+K894</f>
        <v>139512.90000000002</v>
      </c>
    </row>
    <row r="895" spans="1:17">
      <c r="A895" s="795">
        <v>13</v>
      </c>
      <c r="B895" s="34" t="str">
        <f>B641</f>
        <v>312156-3/4</v>
      </c>
      <c r="C895" s="11">
        <f>C643</f>
        <v>1</v>
      </c>
      <c r="D895" s="322" t="str">
        <f>D641</f>
        <v>रानीजमरा कुलरिया सिंचाई आयोजना</v>
      </c>
      <c r="E895" s="34">
        <f t="shared" ref="E895:P895" si="110">E643</f>
        <v>68691</v>
      </c>
      <c r="F895" s="34">
        <f t="shared" si="110"/>
        <v>3900</v>
      </c>
      <c r="G895" s="34">
        <f t="shared" si="110"/>
        <v>64791</v>
      </c>
      <c r="H895" s="34">
        <f t="shared" si="110"/>
        <v>26015</v>
      </c>
      <c r="I895" s="34">
        <f t="shared" si="110"/>
        <v>200</v>
      </c>
      <c r="J895" s="34">
        <f t="shared" si="110"/>
        <v>25815</v>
      </c>
      <c r="K895" s="34">
        <f t="shared" si="110"/>
        <v>27771</v>
      </c>
      <c r="L895" s="34">
        <f t="shared" si="110"/>
        <v>3000</v>
      </c>
      <c r="M895" s="34">
        <f t="shared" si="110"/>
        <v>24771</v>
      </c>
      <c r="N895" s="34">
        <f t="shared" si="110"/>
        <v>14905</v>
      </c>
      <c r="O895" s="34">
        <f t="shared" si="110"/>
        <v>700</v>
      </c>
      <c r="P895" s="34">
        <f t="shared" si="110"/>
        <v>14205</v>
      </c>
      <c r="Q895" s="136">
        <f>H895+K895</f>
        <v>53786</v>
      </c>
    </row>
    <row r="896" spans="1:17">
      <c r="A896" s="796">
        <v>14</v>
      </c>
      <c r="B896" s="34" t="str">
        <f>B644</f>
        <v>312162-3/4</v>
      </c>
      <c r="C896" s="11">
        <f>C667</f>
        <v>18</v>
      </c>
      <c r="D896" s="322" t="str">
        <f>D644</f>
        <v xml:space="preserve">नेपाल व्यापार एकिकृत रणनिति </v>
      </c>
      <c r="E896" s="34">
        <f t="shared" ref="E896:P896" si="111">E667</f>
        <v>10670</v>
      </c>
      <c r="F896" s="34">
        <f t="shared" si="111"/>
        <v>0</v>
      </c>
      <c r="G896" s="34">
        <f t="shared" si="111"/>
        <v>10670</v>
      </c>
      <c r="H896" s="34">
        <f t="shared" si="111"/>
        <v>3705</v>
      </c>
      <c r="I896" s="34">
        <f t="shared" si="111"/>
        <v>0</v>
      </c>
      <c r="J896" s="34">
        <f t="shared" si="111"/>
        <v>3705</v>
      </c>
      <c r="K896" s="34">
        <f t="shared" si="111"/>
        <v>4960</v>
      </c>
      <c r="L896" s="34">
        <f t="shared" si="111"/>
        <v>0</v>
      </c>
      <c r="M896" s="34">
        <f t="shared" si="111"/>
        <v>4960</v>
      </c>
      <c r="N896" s="34">
        <f t="shared" si="111"/>
        <v>2005</v>
      </c>
      <c r="O896" s="34">
        <f t="shared" si="111"/>
        <v>0</v>
      </c>
      <c r="P896" s="34">
        <f t="shared" si="111"/>
        <v>2005</v>
      </c>
      <c r="Q896" s="136">
        <f>H896+K896</f>
        <v>8665</v>
      </c>
    </row>
    <row r="897" spans="1:17">
      <c r="A897" s="795">
        <v>15</v>
      </c>
      <c r="B897" s="34" t="str">
        <f>B668</f>
        <v>32912-3/4</v>
      </c>
      <c r="C897" s="11">
        <f>C692</f>
        <v>23</v>
      </c>
      <c r="D897" s="322" t="str">
        <f>D668</f>
        <v xml:space="preserve">राष्ट्रपति चुरे तर्राई मधेस संरक्षण विकास समिती </v>
      </c>
      <c r="E897" s="34">
        <f>E692</f>
        <v>65032</v>
      </c>
      <c r="F897" s="34">
        <f t="shared" ref="F897:P897" si="112">F692</f>
        <v>5050</v>
      </c>
      <c r="G897" s="34">
        <f t="shared" si="112"/>
        <v>59982</v>
      </c>
      <c r="H897" s="34">
        <f t="shared" si="112"/>
        <v>10325</v>
      </c>
      <c r="I897" s="34">
        <f t="shared" si="112"/>
        <v>9675</v>
      </c>
      <c r="J897" s="34">
        <f>J692</f>
        <v>650</v>
      </c>
      <c r="K897" s="34">
        <f t="shared" si="112"/>
        <v>22987</v>
      </c>
      <c r="L897" s="34">
        <f t="shared" si="112"/>
        <v>2048</v>
      </c>
      <c r="M897" s="34">
        <f t="shared" si="112"/>
        <v>20929</v>
      </c>
      <c r="N897" s="34">
        <f t="shared" si="112"/>
        <v>13764</v>
      </c>
      <c r="O897" s="34">
        <f t="shared" si="112"/>
        <v>848</v>
      </c>
      <c r="P897" s="34">
        <f t="shared" si="112"/>
        <v>12448</v>
      </c>
      <c r="Q897" s="136">
        <f>H897+K897</f>
        <v>33312</v>
      </c>
    </row>
    <row r="898" spans="1:17">
      <c r="A898" s="795">
        <v>16</v>
      </c>
      <c r="B898" s="34" t="str">
        <f>B693</f>
        <v>312805-3/4</v>
      </c>
      <c r="C898" s="115">
        <f>C715</f>
        <v>21</v>
      </c>
      <c r="D898" s="322" t="str">
        <f>D693</f>
        <v>घर बंगैचा कार्यक्रम</v>
      </c>
      <c r="E898" s="34">
        <f>E715</f>
        <v>25916.000000000007</v>
      </c>
      <c r="F898" s="34">
        <f t="shared" ref="F898:P898" si="113">F715</f>
        <v>0</v>
      </c>
      <c r="G898" s="34">
        <f t="shared" si="113"/>
        <v>25916.000000000007</v>
      </c>
      <c r="H898" s="34">
        <f t="shared" si="113"/>
        <v>460</v>
      </c>
      <c r="I898" s="34">
        <f t="shared" si="113"/>
        <v>0</v>
      </c>
      <c r="J898" s="34">
        <f t="shared" si="113"/>
        <v>460</v>
      </c>
      <c r="K898" s="34">
        <f t="shared" si="113"/>
        <v>12522</v>
      </c>
      <c r="L898" s="34">
        <f t="shared" si="113"/>
        <v>0</v>
      </c>
      <c r="M898" s="34">
        <f t="shared" si="113"/>
        <v>12982</v>
      </c>
      <c r="N898" s="34">
        <f t="shared" si="113"/>
        <v>12934.000000000004</v>
      </c>
      <c r="O898" s="34">
        <f t="shared" si="113"/>
        <v>0</v>
      </c>
      <c r="P898" s="34">
        <f t="shared" si="113"/>
        <v>12934.000000000004</v>
      </c>
      <c r="Q898" s="136">
        <f>H898+K898</f>
        <v>12982</v>
      </c>
    </row>
    <row r="899" spans="1:17">
      <c r="A899" s="795">
        <v>17</v>
      </c>
      <c r="B899" s="115" t="str">
        <f>B716</f>
        <v>602801-3/4</v>
      </c>
      <c r="C899" s="115">
        <f>C748</f>
        <v>31</v>
      </c>
      <c r="D899" s="322" t="str">
        <f>D716</f>
        <v>राष्ट्रिय पुननिर्माण कोष भुकम्प प्रभावित जिल्लाका लागि राहत कार्यक्रम) -कृषि विभाग) -३१)</v>
      </c>
      <c r="E899" s="34">
        <f>E748</f>
        <v>499950</v>
      </c>
      <c r="F899" s="34">
        <f t="shared" ref="F899:P899" si="114">F748</f>
        <v>0</v>
      </c>
      <c r="G899" s="34">
        <f t="shared" si="114"/>
        <v>499950</v>
      </c>
      <c r="H899" s="34">
        <f t="shared" si="114"/>
        <v>0</v>
      </c>
      <c r="I899" s="34">
        <f t="shared" si="114"/>
        <v>0</v>
      </c>
      <c r="J899" s="34">
        <f t="shared" si="114"/>
        <v>0</v>
      </c>
      <c r="K899" s="34">
        <f t="shared" si="114"/>
        <v>389850</v>
      </c>
      <c r="L899" s="34">
        <f t="shared" si="114"/>
        <v>0</v>
      </c>
      <c r="M899" s="34">
        <f t="shared" si="114"/>
        <v>389850</v>
      </c>
      <c r="N899" s="34">
        <f t="shared" si="114"/>
        <v>110100</v>
      </c>
      <c r="O899" s="34">
        <f t="shared" si="114"/>
        <v>0</v>
      </c>
      <c r="P899" s="34">
        <f t="shared" si="114"/>
        <v>110100</v>
      </c>
      <c r="Q899" s="136"/>
    </row>
    <row r="900" spans="1:17">
      <c r="A900" s="796">
        <v>18</v>
      </c>
      <c r="B900" s="115" t="str">
        <f>B749</f>
        <v>312012-3/4</v>
      </c>
      <c r="C900" s="115">
        <f>C749</f>
        <v>19</v>
      </c>
      <c r="D900" s="129" t="str">
        <f>D749</f>
        <v>साधारण खर्च तर्फको</v>
      </c>
      <c r="E900" s="34">
        <f>E756</f>
        <v>396997</v>
      </c>
      <c r="F900" s="34">
        <f t="shared" ref="F900:P900" si="115">F756</f>
        <v>55650</v>
      </c>
      <c r="G900" s="34">
        <f t="shared" si="115"/>
        <v>341347</v>
      </c>
      <c r="H900" s="34">
        <f t="shared" si="115"/>
        <v>94332.2</v>
      </c>
      <c r="I900" s="34">
        <f t="shared" si="115"/>
        <v>13375</v>
      </c>
      <c r="J900" s="34">
        <f t="shared" si="115"/>
        <v>80957.2</v>
      </c>
      <c r="K900" s="34">
        <f t="shared" si="115"/>
        <v>160598.9</v>
      </c>
      <c r="L900" s="34">
        <f t="shared" si="115"/>
        <v>28375</v>
      </c>
      <c r="M900" s="34">
        <f t="shared" si="115"/>
        <v>132223.9</v>
      </c>
      <c r="N900" s="34">
        <f t="shared" si="115"/>
        <v>142065.9</v>
      </c>
      <c r="O900" s="34">
        <f t="shared" si="115"/>
        <v>13900</v>
      </c>
      <c r="P900" s="34">
        <f t="shared" si="115"/>
        <v>128165.90000000001</v>
      </c>
      <c r="Q900" s="136"/>
    </row>
    <row r="901" spans="1:17" s="105" customFormat="1">
      <c r="A901" s="155"/>
      <c r="B901" s="34"/>
      <c r="C901" s="11">
        <f>SUM(C883:C898)</f>
        <v>496</v>
      </c>
      <c r="D901" s="120" t="s">
        <v>456</v>
      </c>
      <c r="E901" s="57">
        <f t="shared" ref="E901:P901" si="116">SUM(E882:E900)</f>
        <v>6638957.4000000004</v>
      </c>
      <c r="F901" s="57">
        <f t="shared" si="116"/>
        <v>868980.9</v>
      </c>
      <c r="G901" s="57">
        <f t="shared" si="116"/>
        <v>5767986.5</v>
      </c>
      <c r="H901" s="57">
        <f t="shared" si="116"/>
        <v>1241510.57</v>
      </c>
      <c r="I901" s="57">
        <f t="shared" si="116"/>
        <v>128676.6</v>
      </c>
      <c r="J901" s="57">
        <f t="shared" si="116"/>
        <v>1112833.9700000002</v>
      </c>
      <c r="K901" s="57">
        <f t="shared" si="116"/>
        <v>3060535.4</v>
      </c>
      <c r="L901" s="57">
        <f t="shared" si="116"/>
        <v>418078.16000000003</v>
      </c>
      <c r="M901" s="57">
        <f t="shared" si="116"/>
        <v>2636734.2399999998</v>
      </c>
      <c r="N901" s="57">
        <f t="shared" si="116"/>
        <v>1465733.7999999996</v>
      </c>
      <c r="O901" s="57">
        <f t="shared" si="116"/>
        <v>255518.1</v>
      </c>
      <c r="P901" s="57">
        <f t="shared" si="116"/>
        <v>1209785.6999999997</v>
      </c>
      <c r="Q901" s="57">
        <f>SUM(Q882:Q899)</f>
        <v>2370162.54</v>
      </c>
    </row>
    <row r="902" spans="1:17">
      <c r="A902" s="1122" t="s">
        <v>374</v>
      </c>
      <c r="B902" s="1123"/>
      <c r="C902" s="1123"/>
      <c r="D902" s="1123"/>
      <c r="E902" s="1123"/>
      <c r="F902" s="1123"/>
      <c r="G902" s="1123"/>
      <c r="H902" s="1123"/>
      <c r="I902" s="1123"/>
      <c r="J902" s="1123"/>
      <c r="K902" s="1123"/>
      <c r="L902" s="1123"/>
      <c r="M902" s="1123"/>
      <c r="N902" s="1124"/>
      <c r="O902" s="33"/>
      <c r="P902" s="33"/>
      <c r="Q902" s="136">
        <f t="shared" ref="Q902:Q915" si="117">H902+K902</f>
        <v>0</v>
      </c>
    </row>
    <row r="903" spans="1:17">
      <c r="A903" s="323">
        <f>A759</f>
        <v>1</v>
      </c>
      <c r="B903" s="34" t="str">
        <f>B759</f>
        <v>312105/3/4</v>
      </c>
      <c r="C903" s="26">
        <f>C761</f>
        <v>1</v>
      </c>
      <c r="D903" s="321" t="str">
        <f>D759</f>
        <v xml:space="preserve">कृषि विकास आयोजना </v>
      </c>
      <c r="E903" s="34">
        <f t="shared" ref="E903:P903" si="118">E761</f>
        <v>76137</v>
      </c>
      <c r="F903" s="34">
        <f t="shared" si="118"/>
        <v>52400</v>
      </c>
      <c r="G903" s="34">
        <f t="shared" si="118"/>
        <v>23737</v>
      </c>
      <c r="H903" s="34">
        <f t="shared" si="118"/>
        <v>26559.5</v>
      </c>
      <c r="I903" s="34">
        <f t="shared" si="118"/>
        <v>18000</v>
      </c>
      <c r="J903" s="34">
        <f t="shared" si="118"/>
        <v>8559.5</v>
      </c>
      <c r="K903" s="34">
        <f t="shared" si="118"/>
        <v>26655.200000000001</v>
      </c>
      <c r="L903" s="34">
        <f t="shared" si="118"/>
        <v>19400</v>
      </c>
      <c r="M903" s="34">
        <f t="shared" si="118"/>
        <v>7255.2</v>
      </c>
      <c r="N903" s="34">
        <f t="shared" si="118"/>
        <v>22922.3</v>
      </c>
      <c r="O903" s="34">
        <f t="shared" si="118"/>
        <v>15000</v>
      </c>
      <c r="P903" s="34">
        <f t="shared" si="118"/>
        <v>7922.3</v>
      </c>
      <c r="Q903" s="136">
        <f t="shared" si="117"/>
        <v>53214.7</v>
      </c>
    </row>
    <row r="904" spans="1:17">
      <c r="A904" s="323">
        <f>A762</f>
        <v>2</v>
      </c>
      <c r="B904" s="34" t="str">
        <f>B762</f>
        <v>312106-3/4</v>
      </c>
      <c r="C904" s="11">
        <f>C773</f>
        <v>10</v>
      </c>
      <c r="D904" s="324" t="str">
        <f>D762</f>
        <v>रेशम खेती विकास कार्यक्रम</v>
      </c>
      <c r="E904" s="34">
        <f t="shared" ref="E904:P904" si="119">E773</f>
        <v>75122</v>
      </c>
      <c r="F904" s="34">
        <f t="shared" si="119"/>
        <v>10000</v>
      </c>
      <c r="G904" s="34">
        <f t="shared" si="119"/>
        <v>65122</v>
      </c>
      <c r="H904" s="34">
        <f t="shared" si="119"/>
        <v>29015.5</v>
      </c>
      <c r="I904" s="34">
        <f t="shared" si="119"/>
        <v>5661</v>
      </c>
      <c r="J904" s="34">
        <f t="shared" si="119"/>
        <v>23354.5</v>
      </c>
      <c r="K904" s="34">
        <f t="shared" si="119"/>
        <v>22147.599999999999</v>
      </c>
      <c r="L904" s="34">
        <f t="shared" si="119"/>
        <v>4189</v>
      </c>
      <c r="M904" s="34">
        <f t="shared" si="119"/>
        <v>17958.599999999999</v>
      </c>
      <c r="N904" s="34">
        <f t="shared" si="119"/>
        <v>23958.9</v>
      </c>
      <c r="O904" s="34">
        <f t="shared" si="119"/>
        <v>150</v>
      </c>
      <c r="P904" s="34">
        <f t="shared" si="119"/>
        <v>23808.9</v>
      </c>
      <c r="Q904" s="136">
        <f t="shared" si="117"/>
        <v>51163.1</v>
      </c>
    </row>
    <row r="905" spans="1:17">
      <c r="A905" s="323">
        <f>A774</f>
        <v>3</v>
      </c>
      <c r="B905" s="34" t="str">
        <f>B774</f>
        <v>312113-3/4</v>
      </c>
      <c r="C905" s="11">
        <f>C778</f>
        <v>3</v>
      </c>
      <c r="D905" s="324" t="str">
        <f>D774</f>
        <v>व्यवसायिक कीट विकास कार्यक्रम</v>
      </c>
      <c r="E905" s="34">
        <f t="shared" ref="E905:P905" si="120">E778</f>
        <v>65869</v>
      </c>
      <c r="F905" s="34">
        <f t="shared" si="120"/>
        <v>7700</v>
      </c>
      <c r="G905" s="34">
        <f t="shared" si="120"/>
        <v>58169</v>
      </c>
      <c r="H905" s="34">
        <f t="shared" si="120"/>
        <v>38155.9</v>
      </c>
      <c r="I905" s="34">
        <f t="shared" si="120"/>
        <v>6300</v>
      </c>
      <c r="J905" s="34">
        <f t="shared" si="120"/>
        <v>31855.9</v>
      </c>
      <c r="K905" s="34">
        <f t="shared" si="120"/>
        <v>16119.4</v>
      </c>
      <c r="L905" s="34">
        <f t="shared" si="120"/>
        <v>1400</v>
      </c>
      <c r="M905" s="34">
        <f t="shared" si="120"/>
        <v>14719.4</v>
      </c>
      <c r="N905" s="34">
        <f t="shared" si="120"/>
        <v>11593.7</v>
      </c>
      <c r="O905" s="34">
        <f t="shared" si="120"/>
        <v>0</v>
      </c>
      <c r="P905" s="34">
        <f t="shared" si="120"/>
        <v>11593.7</v>
      </c>
      <c r="Q905" s="136">
        <f t="shared" si="117"/>
        <v>54275.3</v>
      </c>
    </row>
    <row r="906" spans="1:17">
      <c r="A906" s="323">
        <f>A779</f>
        <v>4</v>
      </c>
      <c r="B906" s="34" t="str">
        <f>B779</f>
        <v>312118-3/4</v>
      </c>
      <c r="C906" s="11">
        <f>C787</f>
        <v>7</v>
      </c>
      <c r="D906" s="324" t="str">
        <f>D779</f>
        <v xml:space="preserve">माटो परिक्षण तथा सेवा सुधार कार्यक्रम </v>
      </c>
      <c r="E906" s="34">
        <f>E787</f>
        <v>73543.100000000006</v>
      </c>
      <c r="F906" s="34">
        <f>F787</f>
        <v>12500</v>
      </c>
      <c r="G906" s="34">
        <f>G787</f>
        <v>61043.1</v>
      </c>
      <c r="H906" s="34">
        <f>H787</f>
        <v>19085.3</v>
      </c>
      <c r="I906" s="34">
        <f>I787</f>
        <v>2020</v>
      </c>
      <c r="J906" s="34">
        <f t="shared" ref="J906:P906" si="121">J787</f>
        <v>17065.3</v>
      </c>
      <c r="K906" s="34">
        <f t="shared" si="121"/>
        <v>32761.7</v>
      </c>
      <c r="L906" s="34">
        <f t="shared" si="121"/>
        <v>7920</v>
      </c>
      <c r="M906" s="34">
        <f t="shared" si="121"/>
        <v>24841.7</v>
      </c>
      <c r="N906" s="34">
        <f t="shared" si="121"/>
        <v>21696.1</v>
      </c>
      <c r="O906" s="34">
        <f t="shared" si="121"/>
        <v>2560</v>
      </c>
      <c r="P906" s="34">
        <f t="shared" si="121"/>
        <v>19136.099999999999</v>
      </c>
      <c r="Q906" s="136">
        <f t="shared" si="117"/>
        <v>51847</v>
      </c>
    </row>
    <row r="907" spans="1:17" s="105" customFormat="1">
      <c r="A907" s="138"/>
      <c r="B907" s="57"/>
      <c r="C907" s="11">
        <f>SUM(C903:C906)</f>
        <v>21</v>
      </c>
      <c r="D907" s="325" t="s">
        <v>420</v>
      </c>
      <c r="E907" s="57">
        <f t="shared" ref="E907:P907" si="122">SUM(E903:E906)</f>
        <v>290671.09999999998</v>
      </c>
      <c r="F907" s="57">
        <f t="shared" si="122"/>
        <v>82600</v>
      </c>
      <c r="G907" s="57">
        <f t="shared" si="122"/>
        <v>208071.1</v>
      </c>
      <c r="H907" s="57">
        <f t="shared" si="122"/>
        <v>112816.2</v>
      </c>
      <c r="I907" s="57">
        <f t="shared" si="122"/>
        <v>31981</v>
      </c>
      <c r="J907" s="57">
        <f t="shared" si="122"/>
        <v>80835.199999999997</v>
      </c>
      <c r="K907" s="57">
        <f t="shared" si="122"/>
        <v>97683.900000000009</v>
      </c>
      <c r="L907" s="57">
        <f t="shared" si="122"/>
        <v>32909</v>
      </c>
      <c r="M907" s="57">
        <f t="shared" si="122"/>
        <v>64774.899999999994</v>
      </c>
      <c r="N907" s="57">
        <f t="shared" si="122"/>
        <v>80171</v>
      </c>
      <c r="O907" s="57">
        <f t="shared" si="122"/>
        <v>17710</v>
      </c>
      <c r="P907" s="57">
        <f t="shared" si="122"/>
        <v>62461</v>
      </c>
      <c r="Q907" s="136">
        <f t="shared" si="117"/>
        <v>210500.1</v>
      </c>
    </row>
    <row r="908" spans="1:17" s="105" customFormat="1">
      <c r="A908" s="138"/>
      <c r="B908" s="77"/>
      <c r="C908" s="11">
        <f>C907+C901</f>
        <v>517</v>
      </c>
      <c r="D908" s="125" t="s">
        <v>373</v>
      </c>
      <c r="E908" s="57">
        <f t="shared" ref="E908:P908" si="123">E907+E901</f>
        <v>6929628.5</v>
      </c>
      <c r="F908" s="57">
        <f t="shared" si="123"/>
        <v>951580.9</v>
      </c>
      <c r="G908" s="57">
        <f t="shared" si="123"/>
        <v>5976057.5999999996</v>
      </c>
      <c r="H908" s="57">
        <f t="shared" si="123"/>
        <v>1354326.77</v>
      </c>
      <c r="I908" s="57">
        <f t="shared" si="123"/>
        <v>160657.60000000001</v>
      </c>
      <c r="J908" s="57">
        <f t="shared" si="123"/>
        <v>1193669.1700000002</v>
      </c>
      <c r="K908" s="57">
        <f t="shared" si="123"/>
        <v>3158219.3</v>
      </c>
      <c r="L908" s="57">
        <f t="shared" si="123"/>
        <v>450987.16000000003</v>
      </c>
      <c r="M908" s="57">
        <f t="shared" si="123"/>
        <v>2701509.1399999997</v>
      </c>
      <c r="N908" s="57">
        <f t="shared" si="123"/>
        <v>1545904.7999999996</v>
      </c>
      <c r="O908" s="57">
        <f t="shared" si="123"/>
        <v>273228.09999999998</v>
      </c>
      <c r="P908" s="57">
        <f t="shared" si="123"/>
        <v>1272246.6999999997</v>
      </c>
      <c r="Q908" s="136">
        <f t="shared" si="117"/>
        <v>4512546.07</v>
      </c>
    </row>
    <row r="909" spans="1:17">
      <c r="A909" s="1125" t="s">
        <v>380</v>
      </c>
      <c r="B909" s="1126"/>
      <c r="C909" s="1126"/>
      <c r="D909" s="1126"/>
      <c r="E909" s="1126"/>
      <c r="F909" s="1126"/>
      <c r="G909" s="1126"/>
      <c r="H909" s="1126"/>
      <c r="I909" s="1126"/>
      <c r="J909" s="1126"/>
      <c r="K909" s="1126"/>
      <c r="L909" s="1126"/>
      <c r="M909" s="1126"/>
      <c r="N909" s="1127"/>
      <c r="O909" s="33"/>
      <c r="P909" s="33"/>
      <c r="Q909" s="136">
        <f t="shared" si="117"/>
        <v>0</v>
      </c>
    </row>
    <row r="910" spans="1:17">
      <c r="A910" s="115">
        <f>A790</f>
        <v>1</v>
      </c>
      <c r="B910" s="26" t="str">
        <f>B790</f>
        <v>312801-3/4</v>
      </c>
      <c r="C910" s="26">
        <v>6</v>
      </c>
      <c r="D910" s="324" t="str">
        <f>D790</f>
        <v xml:space="preserve">कर्णाली अञ्चल कृषि विकास आयोजना </v>
      </c>
      <c r="E910" s="206">
        <f t="shared" ref="E910:P910" si="124">E796</f>
        <v>31766</v>
      </c>
      <c r="F910" s="34">
        <f t="shared" si="124"/>
        <v>0</v>
      </c>
      <c r="G910" s="206">
        <f t="shared" si="124"/>
        <v>31766</v>
      </c>
      <c r="H910" s="34">
        <f t="shared" si="124"/>
        <v>6996.5</v>
      </c>
      <c r="I910" s="34">
        <f t="shared" si="124"/>
        <v>0</v>
      </c>
      <c r="J910" s="34">
        <f t="shared" si="124"/>
        <v>9996.5</v>
      </c>
      <c r="K910" s="34">
        <f t="shared" si="124"/>
        <v>12834</v>
      </c>
      <c r="L910" s="34">
        <f t="shared" si="124"/>
        <v>0</v>
      </c>
      <c r="M910" s="34">
        <f t="shared" si="124"/>
        <v>12834</v>
      </c>
      <c r="N910" s="34">
        <f>N796</f>
        <v>11935.5</v>
      </c>
      <c r="O910" s="34">
        <f t="shared" si="124"/>
        <v>0</v>
      </c>
      <c r="P910" s="34">
        <f t="shared" si="124"/>
        <v>11935.5</v>
      </c>
      <c r="Q910" s="136">
        <f t="shared" si="117"/>
        <v>19830.5</v>
      </c>
    </row>
    <row r="911" spans="1:17">
      <c r="A911" s="115">
        <f>A797</f>
        <v>2</v>
      </c>
      <c r="B911" s="26" t="str">
        <f>B797</f>
        <v>312802-3/4</v>
      </c>
      <c r="C911" s="11">
        <f>C873</f>
        <v>75</v>
      </c>
      <c r="D911" s="324" t="str">
        <f>D797</f>
        <v xml:space="preserve">कृषि प्रसार कार्यक्रम </v>
      </c>
      <c r="E911" s="474">
        <f t="shared" ref="E911:P911" si="125">E873</f>
        <v>2756147</v>
      </c>
      <c r="F911" s="474">
        <f t="shared" si="125"/>
        <v>246191</v>
      </c>
      <c r="G911" s="474">
        <f t="shared" si="125"/>
        <v>2509956</v>
      </c>
      <c r="H911" s="34">
        <f t="shared" si="125"/>
        <v>836342.07000000007</v>
      </c>
      <c r="I911" s="34">
        <f t="shared" si="125"/>
        <v>71651.8</v>
      </c>
      <c r="J911" s="34">
        <f t="shared" si="125"/>
        <v>757437.27000000014</v>
      </c>
      <c r="K911" s="34">
        <f t="shared" si="125"/>
        <v>1105336.5999999999</v>
      </c>
      <c r="L911" s="34">
        <f t="shared" si="125"/>
        <v>123592.6</v>
      </c>
      <c r="M911" s="34">
        <f t="shared" si="125"/>
        <v>981743.99999999988</v>
      </c>
      <c r="N911" s="34">
        <f t="shared" si="125"/>
        <v>810000.54799999995</v>
      </c>
      <c r="O911" s="34">
        <f t="shared" si="125"/>
        <v>50946.6</v>
      </c>
      <c r="P911" s="34">
        <f t="shared" si="125"/>
        <v>773690.94799999997</v>
      </c>
      <c r="Q911" s="136">
        <f t="shared" si="117"/>
        <v>1941678.67</v>
      </c>
    </row>
    <row r="912" spans="1:17" s="258" customFormat="1">
      <c r="A912" s="112"/>
      <c r="B912" s="37"/>
      <c r="C912" s="33">
        <f>SUM(C910:C911)</f>
        <v>81</v>
      </c>
      <c r="D912" s="326" t="s">
        <v>458</v>
      </c>
      <c r="E912" s="57">
        <f t="shared" ref="E912:P912" si="126">SUM(E910:E911)</f>
        <v>2787913</v>
      </c>
      <c r="F912" s="34">
        <f t="shared" si="126"/>
        <v>246191</v>
      </c>
      <c r="G912" s="34">
        <f t="shared" si="126"/>
        <v>2541722</v>
      </c>
      <c r="H912" s="34">
        <f t="shared" si="126"/>
        <v>843338.57000000007</v>
      </c>
      <c r="I912" s="34">
        <f t="shared" si="126"/>
        <v>71651.8</v>
      </c>
      <c r="J912" s="34">
        <f t="shared" si="126"/>
        <v>767433.77000000014</v>
      </c>
      <c r="K912" s="34">
        <f t="shared" si="126"/>
        <v>1118170.5999999999</v>
      </c>
      <c r="L912" s="34">
        <f t="shared" si="126"/>
        <v>123592.6</v>
      </c>
      <c r="M912" s="34">
        <f t="shared" si="126"/>
        <v>994577.99999999988</v>
      </c>
      <c r="N912" s="34">
        <f t="shared" si="126"/>
        <v>821936.04799999995</v>
      </c>
      <c r="O912" s="34">
        <f t="shared" si="126"/>
        <v>50946.6</v>
      </c>
      <c r="P912" s="34">
        <f t="shared" si="126"/>
        <v>785626.44799999997</v>
      </c>
      <c r="Q912" s="136">
        <f t="shared" si="117"/>
        <v>1961509.17</v>
      </c>
    </row>
    <row r="913" spans="1:17">
      <c r="A913" s="120" t="s">
        <v>459</v>
      </c>
      <c r="B913" s="327"/>
      <c r="C913" s="328"/>
      <c r="D913" s="328"/>
      <c r="E913" s="34">
        <f t="shared" ref="E913:P913" si="127">E912</f>
        <v>2787913</v>
      </c>
      <c r="F913" s="34">
        <f t="shared" si="127"/>
        <v>246191</v>
      </c>
      <c r="G913" s="34">
        <f t="shared" si="127"/>
        <v>2541722</v>
      </c>
      <c r="H913" s="34">
        <f t="shared" si="127"/>
        <v>843338.57000000007</v>
      </c>
      <c r="I913" s="34">
        <f t="shared" si="127"/>
        <v>71651.8</v>
      </c>
      <c r="J913" s="34">
        <f t="shared" si="127"/>
        <v>767433.77000000014</v>
      </c>
      <c r="K913" s="34">
        <f t="shared" si="127"/>
        <v>1118170.5999999999</v>
      </c>
      <c r="L913" s="34">
        <f t="shared" si="127"/>
        <v>123592.6</v>
      </c>
      <c r="M913" s="34">
        <f t="shared" si="127"/>
        <v>994577.99999999988</v>
      </c>
      <c r="N913" s="34">
        <f t="shared" si="127"/>
        <v>821936.04799999995</v>
      </c>
      <c r="O913" s="34">
        <f t="shared" si="127"/>
        <v>50946.6</v>
      </c>
      <c r="P913" s="34">
        <f t="shared" si="127"/>
        <v>785626.44799999997</v>
      </c>
      <c r="Q913" s="136">
        <f t="shared" si="117"/>
        <v>1961509.17</v>
      </c>
    </row>
    <row r="914" spans="1:17" s="105" customFormat="1">
      <c r="A914" s="120" t="s">
        <v>460</v>
      </c>
      <c r="B914" s="327"/>
      <c r="C914" s="328"/>
      <c r="D914" s="327"/>
      <c r="E914" s="34">
        <f t="shared" ref="E914:M914" si="128">E907+E901</f>
        <v>6929628.5</v>
      </c>
      <c r="F914" s="34">
        <f t="shared" si="128"/>
        <v>951580.9</v>
      </c>
      <c r="G914" s="34">
        <f t="shared" si="128"/>
        <v>5976057.5999999996</v>
      </c>
      <c r="H914" s="34">
        <f t="shared" si="128"/>
        <v>1354326.77</v>
      </c>
      <c r="I914" s="34">
        <f t="shared" si="128"/>
        <v>160657.60000000001</v>
      </c>
      <c r="J914" s="34">
        <f t="shared" si="128"/>
        <v>1193669.1700000002</v>
      </c>
      <c r="K914" s="34">
        <f t="shared" si="128"/>
        <v>3158219.3</v>
      </c>
      <c r="L914" s="34">
        <f t="shared" si="128"/>
        <v>450987.16000000003</v>
      </c>
      <c r="M914" s="34">
        <f t="shared" si="128"/>
        <v>2701509.1399999997</v>
      </c>
      <c r="N914" s="34">
        <f>N908</f>
        <v>1545904.7999999996</v>
      </c>
      <c r="O914" s="34">
        <f>O908</f>
        <v>273228.09999999998</v>
      </c>
      <c r="P914" s="34">
        <f>P908</f>
        <v>1272246.6999999997</v>
      </c>
      <c r="Q914" s="136">
        <f t="shared" si="117"/>
        <v>4512546.07</v>
      </c>
    </row>
    <row r="915" spans="1:17">
      <c r="A915" s="120" t="s">
        <v>461</v>
      </c>
      <c r="B915" s="327"/>
      <c r="C915" s="328"/>
      <c r="D915" s="328"/>
      <c r="E915" s="34">
        <f>E914+E913</f>
        <v>9717541.5</v>
      </c>
      <c r="F915" s="34">
        <f t="shared" ref="F915:P915" si="129">F914+F913</f>
        <v>1197771.8999999999</v>
      </c>
      <c r="G915" s="34">
        <f t="shared" si="129"/>
        <v>8517779.5999999996</v>
      </c>
      <c r="H915" s="34">
        <f t="shared" si="129"/>
        <v>2197665.34</v>
      </c>
      <c r="I915" s="34">
        <f t="shared" si="129"/>
        <v>232309.40000000002</v>
      </c>
      <c r="J915" s="34">
        <f t="shared" si="129"/>
        <v>1961102.9400000004</v>
      </c>
      <c r="K915" s="34">
        <f t="shared" si="129"/>
        <v>4276389.8999999994</v>
      </c>
      <c r="L915" s="34">
        <f t="shared" si="129"/>
        <v>574579.76</v>
      </c>
      <c r="M915" s="34">
        <f t="shared" si="129"/>
        <v>3696087.1399999997</v>
      </c>
      <c r="N915" s="34">
        <f t="shared" si="129"/>
        <v>2367840.8479999993</v>
      </c>
      <c r="O915" s="34">
        <f t="shared" si="129"/>
        <v>324174.69999999995</v>
      </c>
      <c r="P915" s="34">
        <f t="shared" si="129"/>
        <v>2057873.1479999996</v>
      </c>
      <c r="Q915" s="136">
        <f t="shared" si="117"/>
        <v>6474055.2399999993</v>
      </c>
    </row>
  </sheetData>
  <mergeCells count="9">
    <mergeCell ref="A902:N902"/>
    <mergeCell ref="A909:N909"/>
    <mergeCell ref="A878:O878"/>
    <mergeCell ref="A1:O1"/>
    <mergeCell ref="A2:O2"/>
    <mergeCell ref="A3:O3"/>
    <mergeCell ref="A877:O877"/>
    <mergeCell ref="A879:O879"/>
    <mergeCell ref="A880:N880"/>
  </mergeCells>
  <phoneticPr fontId="25" type="noConversion"/>
  <printOptions horizontalCentered="1"/>
  <pageMargins left="0.25" right="0.25" top="0.25" bottom="0.5" header="0.5" footer="0.5"/>
  <pageSetup paperSize="9" scale="10" orientation="landscape" r:id="rId1"/>
  <headerFooter alignWithMargins="0"/>
  <rowBreaks count="1" manualBreakCount="1">
    <brk id="87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U64"/>
  <sheetViews>
    <sheetView zoomScale="82" zoomScaleNormal="82" zoomScaleSheetLayoutView="82" workbookViewId="0">
      <pane ySplit="5" topLeftCell="A27" activePane="bottomLeft" state="frozen"/>
      <selection pane="bottomLeft" activeCell="Q35" sqref="Q35"/>
    </sheetView>
  </sheetViews>
  <sheetFormatPr defaultColWidth="9.140625" defaultRowHeight="19.5"/>
  <cols>
    <col min="1" max="1" width="7.85546875" style="904" customWidth="1"/>
    <col min="2" max="3" width="16.7109375" style="904" customWidth="1"/>
    <col min="4" max="4" width="7.140625" style="904" customWidth="1"/>
    <col min="5" max="5" width="55.85546875" style="904" bestFit="1" customWidth="1"/>
    <col min="6" max="6" width="15" style="904" bestFit="1" customWidth="1"/>
    <col min="7" max="7" width="11.5703125" style="904" customWidth="1"/>
    <col min="8" max="8" width="15" style="904" bestFit="1" customWidth="1"/>
    <col min="9" max="9" width="14.42578125" style="904" bestFit="1" customWidth="1"/>
    <col min="10" max="10" width="15.42578125" style="904" bestFit="1" customWidth="1"/>
    <col min="11" max="11" width="16.7109375" style="904" bestFit="1" customWidth="1"/>
    <col min="12" max="12" width="14.42578125" style="904" bestFit="1" customWidth="1"/>
    <col min="13" max="13" width="12.85546875" style="904" bestFit="1" customWidth="1"/>
    <col min="14" max="14" width="18.140625" style="904" bestFit="1" customWidth="1"/>
    <col min="15" max="16" width="11.5703125" style="917" bestFit="1" customWidth="1"/>
    <col min="17" max="17" width="15" style="917" bestFit="1" customWidth="1"/>
    <col min="18" max="20" width="9.140625" style="917"/>
    <col min="21" max="21" width="11" style="917" bestFit="1" customWidth="1"/>
    <col min="22" max="16384" width="9.140625" style="917"/>
  </cols>
  <sheetData>
    <row r="1" spans="1:17">
      <c r="A1" s="1133" t="s">
        <v>858</v>
      </c>
      <c r="B1" s="1133"/>
      <c r="C1" s="1133"/>
      <c r="D1" s="1133"/>
      <c r="E1" s="1133"/>
      <c r="F1" s="1133"/>
      <c r="G1" s="1133"/>
      <c r="H1" s="1133"/>
      <c r="I1" s="1133"/>
      <c r="J1" s="1133"/>
      <c r="K1" s="1133"/>
      <c r="L1" s="1133"/>
      <c r="M1" s="1133"/>
      <c r="N1" s="1133"/>
    </row>
    <row r="2" spans="1:17">
      <c r="A2" s="1133" t="s">
        <v>482</v>
      </c>
      <c r="B2" s="1138"/>
      <c r="C2" s="1138"/>
      <c r="D2" s="1138"/>
      <c r="E2" s="1138"/>
      <c r="F2" s="1138"/>
      <c r="G2" s="1138"/>
      <c r="H2" s="1138"/>
      <c r="I2" s="1138"/>
      <c r="J2" s="1138"/>
      <c r="K2" s="1138"/>
      <c r="L2" s="1138"/>
      <c r="M2" s="1138"/>
      <c r="N2" s="1138"/>
    </row>
    <row r="3" spans="1:17">
      <c r="A3" s="1139" t="s">
        <v>935</v>
      </c>
      <c r="B3" s="1140"/>
      <c r="C3" s="1140"/>
      <c r="D3" s="1140"/>
      <c r="E3" s="1140"/>
      <c r="F3" s="1140"/>
      <c r="G3" s="1140"/>
      <c r="H3" s="1140"/>
      <c r="I3" s="1140"/>
      <c r="J3" s="1140"/>
      <c r="K3" s="1140"/>
      <c r="L3" s="1140"/>
      <c r="M3" s="1140"/>
      <c r="N3" s="1141"/>
    </row>
    <row r="4" spans="1:17">
      <c r="A4" s="1134" t="s">
        <v>21</v>
      </c>
      <c r="B4" s="1134" t="s">
        <v>34</v>
      </c>
      <c r="C4" s="1134"/>
      <c r="D4" s="1133" t="s">
        <v>846</v>
      </c>
      <c r="E4" s="1133" t="s">
        <v>24</v>
      </c>
      <c r="F4" s="1135" t="s">
        <v>358</v>
      </c>
      <c r="G4" s="1136"/>
      <c r="H4" s="1137"/>
      <c r="I4" s="1134" t="s">
        <v>939</v>
      </c>
      <c r="J4" s="1134"/>
      <c r="K4" s="1134"/>
      <c r="L4" s="1134" t="s">
        <v>940</v>
      </c>
      <c r="M4" s="1134"/>
      <c r="N4" s="1134"/>
      <c r="O4" s="1135" t="s">
        <v>900</v>
      </c>
      <c r="P4" s="1136"/>
      <c r="Q4" s="1137"/>
    </row>
    <row r="5" spans="1:17" ht="52.5" customHeight="1">
      <c r="A5" s="1134"/>
      <c r="B5" s="1134"/>
      <c r="C5" s="1134"/>
      <c r="D5" s="1133"/>
      <c r="E5" s="1133"/>
      <c r="F5" s="913" t="s">
        <v>362</v>
      </c>
      <c r="G5" s="913" t="s">
        <v>722</v>
      </c>
      <c r="H5" s="913" t="s">
        <v>905</v>
      </c>
      <c r="I5" s="913" t="s">
        <v>362</v>
      </c>
      <c r="J5" s="913" t="s">
        <v>722</v>
      </c>
      <c r="K5" s="913" t="s">
        <v>314</v>
      </c>
      <c r="L5" s="913" t="s">
        <v>362</v>
      </c>
      <c r="M5" s="913" t="s">
        <v>722</v>
      </c>
      <c r="N5" s="913" t="s">
        <v>314</v>
      </c>
      <c r="O5" s="913" t="s">
        <v>901</v>
      </c>
      <c r="P5" s="913" t="s">
        <v>902</v>
      </c>
      <c r="Q5" s="913" t="s">
        <v>903</v>
      </c>
    </row>
    <row r="6" spans="1:17">
      <c r="A6" s="1133"/>
      <c r="B6" s="1133"/>
      <c r="C6" s="1133"/>
      <c r="D6" s="1133"/>
      <c r="E6" s="1133"/>
      <c r="F6" s="741"/>
      <c r="G6" s="741"/>
      <c r="H6" s="741"/>
      <c r="I6" s="741"/>
      <c r="J6" s="741"/>
      <c r="K6" s="741"/>
      <c r="L6" s="741"/>
      <c r="M6" s="741"/>
      <c r="N6" s="741"/>
      <c r="O6" s="741"/>
      <c r="P6" s="741"/>
      <c r="Q6" s="741"/>
    </row>
    <row r="7" spans="1:17" s="926" customFormat="1">
      <c r="A7" s="912"/>
      <c r="B7" s="913"/>
      <c r="C7" s="921">
        <v>31202011</v>
      </c>
      <c r="D7" s="921">
        <v>1</v>
      </c>
      <c r="E7" s="923" t="s">
        <v>853</v>
      </c>
      <c r="F7" s="986"/>
      <c r="G7" s="986"/>
      <c r="H7" s="987"/>
      <c r="I7" s="987"/>
      <c r="J7" s="987"/>
      <c r="K7" s="1021"/>
      <c r="L7" s="924"/>
      <c r="M7" s="1030"/>
      <c r="N7" s="924"/>
      <c r="O7" s="925"/>
      <c r="P7" s="925"/>
      <c r="Q7" s="925"/>
    </row>
    <row r="8" spans="1:17" s="929" customFormat="1">
      <c r="A8" s="912"/>
      <c r="B8" s="913"/>
      <c r="C8" s="921"/>
      <c r="D8" s="927"/>
      <c r="E8" s="928"/>
      <c r="F8" s="741"/>
      <c r="G8" s="743"/>
      <c r="H8" s="741"/>
      <c r="I8" s="741"/>
      <c r="J8" s="743"/>
      <c r="K8" s="741"/>
      <c r="L8" s="924"/>
      <c r="M8" s="741"/>
      <c r="N8" s="924"/>
      <c r="O8" s="925"/>
      <c r="P8" s="925"/>
      <c r="Q8" s="925"/>
    </row>
    <row r="9" spans="1:17" s="929" customFormat="1">
      <c r="A9" s="912"/>
      <c r="B9" s="913"/>
      <c r="C9" s="921">
        <v>31202101</v>
      </c>
      <c r="D9" s="921">
        <v>2</v>
      </c>
      <c r="E9" s="924" t="s">
        <v>862</v>
      </c>
      <c r="F9" s="881"/>
      <c r="G9" s="982"/>
      <c r="H9" s="741"/>
      <c r="I9" s="881"/>
      <c r="J9" s="912"/>
      <c r="K9" s="881"/>
      <c r="L9" s="924"/>
      <c r="M9" s="881"/>
      <c r="N9" s="924"/>
      <c r="O9" s="925"/>
      <c r="P9" s="925"/>
      <c r="Q9" s="925"/>
    </row>
    <row r="10" spans="1:17" s="929" customFormat="1">
      <c r="A10" s="912"/>
      <c r="B10" s="913"/>
      <c r="D10" s="927">
        <v>2.1</v>
      </c>
      <c r="E10" s="918" t="s">
        <v>863</v>
      </c>
      <c r="F10" s="988"/>
      <c r="G10" s="989"/>
      <c r="H10" s="989"/>
      <c r="I10" s="915"/>
      <c r="J10" s="916"/>
      <c r="K10" s="915"/>
      <c r="L10" s="918"/>
      <c r="M10" s="915"/>
      <c r="N10" s="918"/>
      <c r="O10" s="919"/>
      <c r="P10" s="919"/>
      <c r="Q10" s="919"/>
    </row>
    <row r="11" spans="1:17" s="929" customFormat="1">
      <c r="A11" s="912"/>
      <c r="B11" s="913"/>
      <c r="C11" s="921"/>
      <c r="D11" s="927">
        <v>2.2000000000000002</v>
      </c>
      <c r="E11" s="918" t="s">
        <v>864</v>
      </c>
      <c r="F11" s="988"/>
      <c r="G11" s="989"/>
      <c r="H11" s="989"/>
      <c r="I11" s="915"/>
      <c r="J11" s="916"/>
      <c r="K11" s="915"/>
      <c r="L11" s="918"/>
      <c r="M11" s="915"/>
      <c r="N11" s="918"/>
      <c r="O11" s="919"/>
      <c r="P11" s="919"/>
      <c r="Q11" s="919"/>
    </row>
    <row r="12" spans="1:17" s="929" customFormat="1">
      <c r="A12" s="912"/>
      <c r="B12" s="913"/>
      <c r="C12" s="921"/>
      <c r="D12" s="927">
        <v>2.2999999999999998</v>
      </c>
      <c r="E12" s="918" t="s">
        <v>865</v>
      </c>
      <c r="F12" s="988"/>
      <c r="G12" s="990"/>
      <c r="H12" s="989"/>
      <c r="I12" s="915"/>
      <c r="J12" s="915"/>
      <c r="K12" s="915"/>
      <c r="L12" s="918"/>
      <c r="M12" s="915"/>
      <c r="N12" s="918"/>
      <c r="O12" s="919"/>
      <c r="P12" s="919"/>
      <c r="Q12" s="919"/>
    </row>
    <row r="13" spans="1:17" s="929" customFormat="1">
      <c r="A13" s="912"/>
      <c r="B13" s="913"/>
      <c r="C13" s="921"/>
      <c r="D13" s="927">
        <v>2.4</v>
      </c>
      <c r="E13" s="918" t="s">
        <v>866</v>
      </c>
      <c r="F13" s="988"/>
      <c r="G13" s="991"/>
      <c r="H13" s="989"/>
      <c r="I13" s="915"/>
      <c r="J13" s="916"/>
      <c r="K13" s="915"/>
      <c r="L13" s="918"/>
      <c r="M13" s="915"/>
      <c r="N13" s="918"/>
      <c r="O13" s="919"/>
      <c r="P13" s="919"/>
      <c r="Q13" s="919"/>
    </row>
    <row r="14" spans="1:17" s="926" customFormat="1">
      <c r="A14" s="912"/>
      <c r="B14" s="913"/>
      <c r="C14" s="921"/>
      <c r="D14" s="927"/>
      <c r="E14" s="924" t="s">
        <v>343</v>
      </c>
      <c r="F14" s="992"/>
      <c r="G14" s="992"/>
      <c r="H14" s="993"/>
      <c r="I14" s="881"/>
      <c r="J14" s="881"/>
      <c r="K14" s="881"/>
      <c r="L14" s="881"/>
      <c r="M14" s="881"/>
      <c r="N14" s="881"/>
      <c r="O14" s="881"/>
      <c r="P14" s="881"/>
      <c r="Q14" s="881"/>
    </row>
    <row r="15" spans="1:17" s="929" customFormat="1">
      <c r="A15" s="912"/>
      <c r="B15" s="913"/>
      <c r="C15" s="921"/>
      <c r="D15" s="927"/>
      <c r="E15" s="923"/>
      <c r="F15" s="741"/>
      <c r="G15" s="743"/>
      <c r="H15" s="741"/>
      <c r="I15" s="886"/>
      <c r="J15" s="743"/>
      <c r="K15" s="741"/>
      <c r="L15" s="924"/>
      <c r="M15" s="741"/>
      <c r="N15" s="924"/>
      <c r="O15" s="925"/>
      <c r="P15" s="925"/>
      <c r="Q15" s="925"/>
    </row>
    <row r="16" spans="1:17" s="929" customFormat="1">
      <c r="A16" s="912"/>
      <c r="B16" s="913"/>
      <c r="C16" s="921">
        <v>31202102</v>
      </c>
      <c r="D16" s="921">
        <v>3</v>
      </c>
      <c r="E16" s="924" t="s">
        <v>867</v>
      </c>
      <c r="F16" s="741"/>
      <c r="G16" s="743"/>
      <c r="H16" s="741"/>
      <c r="I16" s="886"/>
      <c r="J16" s="743"/>
      <c r="K16" s="741"/>
      <c r="L16" s="924"/>
      <c r="M16" s="741"/>
      <c r="N16" s="924"/>
      <c r="O16" s="925"/>
      <c r="P16" s="925"/>
      <c r="Q16" s="925"/>
    </row>
    <row r="17" spans="1:21" s="929" customFormat="1">
      <c r="A17" s="912"/>
      <c r="B17" s="913"/>
      <c r="D17" s="927">
        <v>3.1</v>
      </c>
      <c r="E17" s="930" t="s">
        <v>868</v>
      </c>
      <c r="F17" s="939"/>
      <c r="G17" s="939"/>
      <c r="H17" s="939"/>
      <c r="I17" s="939"/>
      <c r="J17" s="939"/>
      <c r="K17" s="939"/>
      <c r="L17" s="940"/>
      <c r="M17" s="940"/>
      <c r="N17" s="940"/>
      <c r="O17" s="1028"/>
      <c r="P17" s="1028"/>
      <c r="Q17" s="1028"/>
      <c r="R17" s="931"/>
      <c r="S17" s="931"/>
    </row>
    <row r="18" spans="1:21" s="929" customFormat="1">
      <c r="A18" s="912"/>
      <c r="B18" s="913"/>
      <c r="C18" s="921"/>
      <c r="D18" s="927">
        <v>3.2</v>
      </c>
      <c r="E18" s="930" t="s">
        <v>869</v>
      </c>
      <c r="F18" s="940"/>
      <c r="G18" s="940"/>
      <c r="H18" s="940"/>
      <c r="I18" s="940"/>
      <c r="J18" s="940"/>
      <c r="K18" s="940"/>
      <c r="L18" s="940"/>
      <c r="M18" s="940"/>
      <c r="N18" s="940"/>
      <c r="O18" s="1028"/>
      <c r="P18" s="1028"/>
      <c r="Q18" s="1028"/>
      <c r="R18" s="931"/>
      <c r="S18" s="931"/>
    </row>
    <row r="19" spans="1:21" s="929" customFormat="1">
      <c r="A19" s="912"/>
      <c r="B19" s="913"/>
      <c r="C19" s="921"/>
      <c r="D19" s="927">
        <v>3.3</v>
      </c>
      <c r="E19" s="930" t="s">
        <v>870</v>
      </c>
      <c r="F19" s="940"/>
      <c r="G19" s="940"/>
      <c r="H19" s="940"/>
      <c r="I19" s="940"/>
      <c r="J19" s="940"/>
      <c r="K19" s="940"/>
      <c r="L19" s="940"/>
      <c r="M19" s="940"/>
      <c r="N19" s="940"/>
      <c r="O19" s="1028"/>
      <c r="P19" s="1028"/>
      <c r="Q19" s="1028"/>
      <c r="R19" s="931"/>
      <c r="S19" s="931"/>
    </row>
    <row r="20" spans="1:21">
      <c r="A20" s="743"/>
      <c r="B20" s="743"/>
      <c r="C20" s="921"/>
      <c r="D20" s="927">
        <v>3.4</v>
      </c>
      <c r="E20" s="930" t="s">
        <v>871</v>
      </c>
      <c r="F20" s="940"/>
      <c r="G20" s="940"/>
      <c r="H20" s="940"/>
      <c r="I20" s="940"/>
      <c r="J20" s="940"/>
      <c r="K20" s="940"/>
      <c r="L20" s="940"/>
      <c r="M20" s="940"/>
      <c r="N20" s="940"/>
      <c r="O20" s="1028"/>
      <c r="P20" s="1028"/>
      <c r="Q20" s="1028"/>
      <c r="R20" s="931"/>
      <c r="S20" s="931"/>
    </row>
    <row r="21" spans="1:21">
      <c r="A21" s="743"/>
      <c r="B21" s="743"/>
      <c r="C21" s="921"/>
      <c r="D21" s="927">
        <v>3.5</v>
      </c>
      <c r="E21" s="930" t="s">
        <v>872</v>
      </c>
      <c r="F21" s="940"/>
      <c r="G21" s="940"/>
      <c r="H21" s="940"/>
      <c r="I21" s="940"/>
      <c r="J21" s="940"/>
      <c r="K21" s="940"/>
      <c r="L21" s="940"/>
      <c r="M21" s="940"/>
      <c r="N21" s="940"/>
      <c r="O21" s="1028"/>
      <c r="P21" s="1028"/>
      <c r="Q21" s="1028"/>
      <c r="R21" s="931"/>
      <c r="S21" s="931"/>
    </row>
    <row r="22" spans="1:21">
      <c r="A22" s="743"/>
      <c r="B22" s="743"/>
      <c r="C22" s="921"/>
      <c r="D22" s="927">
        <v>3.6</v>
      </c>
      <c r="E22" s="930" t="s">
        <v>873</v>
      </c>
      <c r="F22" s="940"/>
      <c r="G22" s="940"/>
      <c r="H22" s="940"/>
      <c r="I22" s="940"/>
      <c r="J22" s="940"/>
      <c r="K22" s="940"/>
      <c r="L22" s="940"/>
      <c r="M22" s="940"/>
      <c r="N22" s="940"/>
      <c r="O22" s="1028"/>
      <c r="P22" s="1028"/>
      <c r="Q22" s="1028"/>
      <c r="R22" s="931"/>
      <c r="S22" s="931"/>
    </row>
    <row r="23" spans="1:21">
      <c r="A23" s="743"/>
      <c r="B23" s="743"/>
      <c r="C23" s="921"/>
      <c r="D23" s="927">
        <v>3.7</v>
      </c>
      <c r="E23" s="940" t="s">
        <v>874</v>
      </c>
      <c r="F23" s="940"/>
      <c r="G23" s="940"/>
      <c r="H23" s="940"/>
      <c r="I23" s="940"/>
      <c r="J23" s="940"/>
      <c r="K23" s="940"/>
      <c r="L23" s="940"/>
      <c r="M23" s="940"/>
      <c r="N23" s="940"/>
      <c r="O23" s="1028"/>
      <c r="P23" s="1028"/>
      <c r="Q23" s="1028"/>
    </row>
    <row r="24" spans="1:21">
      <c r="A24" s="743"/>
      <c r="B24" s="743"/>
      <c r="C24" s="921"/>
      <c r="D24" s="927">
        <v>3.8</v>
      </c>
      <c r="E24" s="940" t="s">
        <v>875</v>
      </c>
      <c r="F24" s="940"/>
      <c r="G24" s="940"/>
      <c r="H24" s="940"/>
      <c r="I24" s="940"/>
      <c r="J24" s="940"/>
      <c r="K24" s="940"/>
      <c r="L24" s="940"/>
      <c r="M24" s="940"/>
      <c r="N24" s="940"/>
      <c r="O24" s="1028"/>
      <c r="P24" s="1028"/>
      <c r="Q24" s="1028"/>
    </row>
    <row r="25" spans="1:21">
      <c r="A25" s="743"/>
      <c r="B25" s="743"/>
      <c r="C25" s="921"/>
      <c r="D25" s="927">
        <v>3.9</v>
      </c>
      <c r="E25" s="940" t="s">
        <v>876</v>
      </c>
      <c r="F25" s="994"/>
      <c r="G25" s="994"/>
      <c r="H25" s="940"/>
      <c r="I25" s="940"/>
      <c r="J25" s="940"/>
      <c r="K25" s="940"/>
      <c r="L25" s="940"/>
      <c r="M25" s="940"/>
      <c r="N25" s="940"/>
      <c r="O25" s="1028"/>
      <c r="P25" s="1028"/>
      <c r="Q25" s="1028"/>
    </row>
    <row r="26" spans="1:21">
      <c r="A26" s="743"/>
      <c r="B26" s="743"/>
      <c r="C26" s="921"/>
      <c r="D26" s="925">
        <v>3.1</v>
      </c>
      <c r="E26" s="940" t="s">
        <v>877</v>
      </c>
      <c r="F26" s="996"/>
      <c r="G26" s="994"/>
      <c r="H26" s="940"/>
      <c r="I26" s="940"/>
      <c r="J26" s="940"/>
      <c r="K26" s="940"/>
      <c r="L26" s="940"/>
      <c r="M26" s="940"/>
      <c r="N26" s="940"/>
      <c r="O26" s="1028"/>
      <c r="P26" s="940"/>
      <c r="Q26" s="1028"/>
    </row>
    <row r="27" spans="1:21">
      <c r="A27" s="743"/>
      <c r="B27" s="743"/>
      <c r="C27" s="921"/>
      <c r="D27" s="925">
        <v>3.11</v>
      </c>
      <c r="E27" s="940" t="s">
        <v>878</v>
      </c>
      <c r="F27" s="997"/>
      <c r="G27" s="994"/>
      <c r="H27" s="940"/>
      <c r="I27" s="940"/>
      <c r="J27" s="940"/>
      <c r="K27" s="940"/>
      <c r="L27" s="940"/>
      <c r="M27" s="940"/>
      <c r="N27" s="940"/>
      <c r="O27" s="1028"/>
      <c r="P27" s="940"/>
      <c r="Q27" s="1028"/>
    </row>
    <row r="28" spans="1:21">
      <c r="A28" s="743"/>
      <c r="B28" s="743"/>
      <c r="C28" s="921"/>
      <c r="D28" s="925">
        <v>3.12</v>
      </c>
      <c r="E28" s="940" t="s">
        <v>879</v>
      </c>
      <c r="F28" s="994"/>
      <c r="G28" s="996"/>
      <c r="H28" s="940"/>
      <c r="I28" s="940"/>
      <c r="J28" s="940"/>
      <c r="K28" s="940"/>
      <c r="L28" s="940"/>
      <c r="M28" s="940"/>
      <c r="N28" s="940"/>
      <c r="O28" s="1028"/>
      <c r="P28" s="940"/>
      <c r="Q28" s="1028"/>
    </row>
    <row r="29" spans="1:21">
      <c r="A29" s="743"/>
      <c r="B29" s="743"/>
      <c r="C29" s="921"/>
      <c r="D29" s="925">
        <v>3.13</v>
      </c>
      <c r="E29" s="940" t="s">
        <v>880</v>
      </c>
      <c r="F29" s="995"/>
      <c r="G29" s="994"/>
      <c r="H29" s="940"/>
      <c r="I29" s="940"/>
      <c r="J29" s="940"/>
      <c r="K29" s="940"/>
      <c r="L29" s="940"/>
      <c r="M29" s="940"/>
      <c r="N29" s="940"/>
      <c r="O29" s="1028"/>
      <c r="P29" s="940"/>
      <c r="Q29" s="1028"/>
    </row>
    <row r="30" spans="1:21">
      <c r="A30" s="743"/>
      <c r="B30" s="743"/>
      <c r="C30" s="922"/>
      <c r="D30" s="933">
        <v>3.14</v>
      </c>
      <c r="E30" s="940" t="s">
        <v>881</v>
      </c>
      <c r="F30" s="994"/>
      <c r="G30" s="999"/>
      <c r="H30" s="940"/>
      <c r="I30" s="940"/>
      <c r="J30" s="940"/>
      <c r="K30" s="940"/>
      <c r="L30" s="940"/>
      <c r="M30" s="940"/>
      <c r="N30" s="940"/>
      <c r="O30" s="1028"/>
      <c r="P30" s="940"/>
      <c r="Q30" s="1028"/>
    </row>
    <row r="31" spans="1:21">
      <c r="A31" s="743"/>
      <c r="B31" s="743"/>
      <c r="C31" s="922"/>
      <c r="D31" s="933">
        <v>3.15</v>
      </c>
      <c r="E31" s="940" t="s">
        <v>882</v>
      </c>
      <c r="F31" s="995"/>
      <c r="G31" s="996"/>
      <c r="H31" s="940"/>
      <c r="I31" s="940"/>
      <c r="J31" s="940"/>
      <c r="K31" s="940"/>
      <c r="L31" s="940"/>
      <c r="M31" s="940"/>
      <c r="N31" s="940"/>
      <c r="O31" s="1028"/>
      <c r="P31" s="940"/>
      <c r="Q31" s="1028"/>
      <c r="U31" s="1011"/>
    </row>
    <row r="32" spans="1:21">
      <c r="A32" s="743"/>
      <c r="B32" s="743"/>
      <c r="C32" s="921"/>
      <c r="D32" s="925">
        <v>3.16</v>
      </c>
      <c r="E32" s="940" t="s">
        <v>883</v>
      </c>
      <c r="F32" s="994"/>
      <c r="G32" s="997"/>
      <c r="H32" s="940"/>
      <c r="I32" s="940"/>
      <c r="J32" s="940"/>
      <c r="K32" s="940"/>
      <c r="L32" s="940"/>
      <c r="M32" s="940"/>
      <c r="N32" s="940"/>
      <c r="O32" s="1028"/>
      <c r="P32" s="940"/>
      <c r="Q32" s="1028"/>
    </row>
    <row r="33" spans="1:19">
      <c r="A33" s="743"/>
      <c r="B33" s="743"/>
      <c r="C33" s="921"/>
      <c r="D33" s="925">
        <v>3.17</v>
      </c>
      <c r="E33" s="940" t="s">
        <v>884</v>
      </c>
      <c r="F33" s="995"/>
      <c r="G33" s="998"/>
      <c r="H33" s="940"/>
      <c r="I33" s="940"/>
      <c r="J33" s="940"/>
      <c r="K33" s="940"/>
      <c r="L33" s="940"/>
      <c r="M33" s="940"/>
      <c r="N33" s="940"/>
      <c r="O33" s="1028"/>
      <c r="P33" s="940"/>
      <c r="Q33" s="1028"/>
    </row>
    <row r="34" spans="1:19">
      <c r="A34" s="743"/>
      <c r="B34" s="743"/>
      <c r="C34" s="921"/>
      <c r="D34" s="925">
        <v>3.18</v>
      </c>
      <c r="E34" s="1045" t="s">
        <v>885</v>
      </c>
      <c r="F34" s="1049">
        <v>20038000</v>
      </c>
      <c r="G34" s="1050">
        <v>4290000</v>
      </c>
      <c r="H34" s="1051">
        <f>F34+G34</f>
        <v>24328000</v>
      </c>
      <c r="I34" s="1045">
        <v>5868000</v>
      </c>
      <c r="J34" s="1045">
        <v>2165000</v>
      </c>
      <c r="K34" s="1045">
        <v>8033000</v>
      </c>
      <c r="L34" s="940">
        <v>5040848.58</v>
      </c>
      <c r="M34" s="940">
        <v>498969</v>
      </c>
      <c r="N34" s="940">
        <f>SUM(L34:M34)</f>
        <v>5539817.5800000001</v>
      </c>
      <c r="O34" s="1028">
        <f>L34/I34*100</f>
        <v>85.904031697341509</v>
      </c>
      <c r="P34" s="940">
        <f>M34/J34*100</f>
        <v>23.047066974595843</v>
      </c>
      <c r="Q34" s="1028">
        <f>N34/K34*100</f>
        <v>68.963246358770064</v>
      </c>
    </row>
    <row r="35" spans="1:19">
      <c r="A35" s="743"/>
      <c r="B35" s="743"/>
      <c r="C35" s="921"/>
      <c r="D35" s="925">
        <v>3.19</v>
      </c>
      <c r="E35" s="940" t="s">
        <v>886</v>
      </c>
      <c r="F35" s="994"/>
      <c r="G35" s="994"/>
      <c r="H35" s="1000"/>
      <c r="I35" s="940"/>
      <c r="J35" s="940"/>
      <c r="K35" s="940"/>
      <c r="L35" s="940"/>
      <c r="M35" s="940"/>
      <c r="N35" s="940"/>
      <c r="O35" s="1028"/>
      <c r="P35" s="940"/>
      <c r="Q35" s="1028"/>
    </row>
    <row r="36" spans="1:19">
      <c r="A36" s="743"/>
      <c r="B36" s="743"/>
      <c r="C36" s="921"/>
      <c r="D36" s="925">
        <v>3.2</v>
      </c>
      <c r="E36" s="940" t="s">
        <v>887</v>
      </c>
      <c r="F36" s="994"/>
      <c r="G36" s="994"/>
      <c r="H36" s="940"/>
      <c r="I36" s="940"/>
      <c r="J36" s="940"/>
      <c r="K36" s="940"/>
      <c r="L36" s="940"/>
      <c r="M36" s="940"/>
      <c r="N36" s="940"/>
      <c r="O36" s="1028"/>
      <c r="P36" s="940"/>
      <c r="Q36" s="1028"/>
    </row>
    <row r="37" spans="1:19" ht="39">
      <c r="A37" s="743"/>
      <c r="B37" s="743"/>
      <c r="C37" s="921"/>
      <c r="D37" s="925"/>
      <c r="E37" s="924" t="s">
        <v>904</v>
      </c>
      <c r="F37" s="945"/>
      <c r="G37" s="945"/>
      <c r="H37" s="945"/>
      <c r="I37" s="945"/>
      <c r="J37" s="945"/>
      <c r="K37" s="945"/>
      <c r="L37" s="945"/>
      <c r="M37" s="945"/>
      <c r="N37" s="945"/>
      <c r="O37" s="945"/>
      <c r="P37" s="945"/>
      <c r="Q37" s="945"/>
    </row>
    <row r="38" spans="1:19">
      <c r="A38" s="743"/>
      <c r="B38" s="743"/>
      <c r="C38" s="921"/>
      <c r="D38" s="925"/>
      <c r="E38" s="923"/>
      <c r="F38" s="893"/>
      <c r="G38" s="741"/>
      <c r="H38" s="741"/>
      <c r="I38" s="741"/>
      <c r="J38" s="741"/>
      <c r="K38" s="741"/>
      <c r="L38" s="925"/>
      <c r="M38" s="741"/>
      <c r="N38" s="925"/>
      <c r="O38" s="925"/>
      <c r="P38" s="925"/>
      <c r="Q38" s="925"/>
    </row>
    <row r="39" spans="1:19">
      <c r="A39" s="743"/>
      <c r="B39" s="743"/>
      <c r="C39" s="921">
        <v>31202103</v>
      </c>
      <c r="D39" s="921">
        <v>4</v>
      </c>
      <c r="E39" s="924" t="s">
        <v>888</v>
      </c>
      <c r="F39" s="741"/>
      <c r="G39" s="741"/>
      <c r="H39" s="741"/>
      <c r="I39" s="741"/>
      <c r="J39" s="741"/>
      <c r="K39" s="741"/>
      <c r="L39" s="925"/>
      <c r="M39" s="741"/>
      <c r="N39" s="925"/>
      <c r="O39" s="925"/>
      <c r="P39" s="925"/>
      <c r="Q39" s="925"/>
    </row>
    <row r="40" spans="1:19">
      <c r="A40" s="743"/>
      <c r="B40" s="743"/>
      <c r="D40" s="927">
        <v>4.0999999999999996</v>
      </c>
      <c r="E40" s="930" t="s">
        <v>889</v>
      </c>
      <c r="F40" s="1001"/>
      <c r="G40" s="1002"/>
      <c r="H40" s="1003"/>
      <c r="I40" s="940"/>
      <c r="J40" s="940"/>
      <c r="K40" s="940"/>
      <c r="L40" s="940"/>
      <c r="M40" s="940"/>
      <c r="N40" s="940"/>
      <c r="O40" s="940"/>
      <c r="P40" s="932"/>
      <c r="Q40" s="932"/>
    </row>
    <row r="41" spans="1:19">
      <c r="A41" s="743"/>
      <c r="B41" s="743"/>
      <c r="C41" s="922"/>
      <c r="D41" s="934">
        <v>4.2</v>
      </c>
      <c r="E41" s="941" t="s">
        <v>890</v>
      </c>
      <c r="F41" s="1001"/>
      <c r="G41" s="1004"/>
      <c r="H41" s="1003"/>
      <c r="I41" s="908"/>
      <c r="J41" s="908"/>
      <c r="K41" s="908"/>
      <c r="L41" s="942"/>
      <c r="M41" s="908"/>
      <c r="N41" s="940"/>
      <c r="O41" s="940"/>
      <c r="P41" s="932"/>
      <c r="Q41" s="932"/>
    </row>
    <row r="42" spans="1:19">
      <c r="A42" s="743"/>
      <c r="B42" s="743"/>
      <c r="C42" s="921"/>
      <c r="D42" s="927">
        <v>4.3</v>
      </c>
      <c r="E42" s="930" t="s">
        <v>891</v>
      </c>
      <c r="F42" s="1001"/>
      <c r="G42" s="1004"/>
      <c r="H42" s="1003"/>
      <c r="I42" s="908"/>
      <c r="J42" s="908"/>
      <c r="K42" s="908"/>
      <c r="L42" s="932"/>
      <c r="M42" s="908"/>
      <c r="N42" s="940"/>
      <c r="O42" s="940"/>
      <c r="P42" s="932"/>
      <c r="Q42" s="932"/>
    </row>
    <row r="43" spans="1:19">
      <c r="A43" s="743"/>
      <c r="B43" s="743"/>
      <c r="C43" s="921"/>
      <c r="D43" s="927">
        <v>4.4000000000000004</v>
      </c>
      <c r="E43" s="930" t="s">
        <v>892</v>
      </c>
      <c r="F43" s="1001"/>
      <c r="G43" s="1002"/>
      <c r="H43" s="1003"/>
      <c r="I43" s="908"/>
      <c r="J43" s="908"/>
      <c r="K43" s="908"/>
      <c r="L43" s="908"/>
      <c r="M43" s="908"/>
      <c r="N43" s="908"/>
      <c r="O43" s="908"/>
      <c r="P43" s="908"/>
      <c r="Q43" s="908"/>
    </row>
    <row r="44" spans="1:19">
      <c r="A44" s="743"/>
      <c r="B44" s="743"/>
      <c r="C44" s="921"/>
      <c r="D44" s="927">
        <v>4.5</v>
      </c>
      <c r="E44" s="930" t="s">
        <v>893</v>
      </c>
      <c r="F44" s="1004"/>
      <c r="G44" s="1005"/>
      <c r="H44" s="1003"/>
      <c r="I44" s="908"/>
      <c r="J44" s="908"/>
      <c r="K44" s="908"/>
      <c r="L44" s="908"/>
      <c r="M44" s="908"/>
      <c r="N44" s="908"/>
      <c r="O44" s="908"/>
      <c r="P44" s="908"/>
      <c r="Q44" s="908"/>
    </row>
    <row r="45" spans="1:19">
      <c r="A45" s="743"/>
      <c r="B45" s="743"/>
      <c r="C45" s="921"/>
      <c r="D45" s="927">
        <v>4.5999999999999996</v>
      </c>
      <c r="E45" s="930" t="s">
        <v>913</v>
      </c>
      <c r="F45" s="1005"/>
      <c r="G45" s="1006"/>
      <c r="H45" s="1003"/>
      <c r="I45" s="908"/>
      <c r="J45" s="908"/>
      <c r="K45" s="908"/>
      <c r="L45" s="908"/>
      <c r="M45" s="908"/>
      <c r="N45" s="908"/>
      <c r="O45" s="908"/>
      <c r="P45" s="908"/>
      <c r="Q45" s="908"/>
      <c r="R45" s="931"/>
      <c r="S45" s="931"/>
    </row>
    <row r="46" spans="1:19">
      <c r="A46" s="743"/>
      <c r="B46" s="743"/>
      <c r="C46" s="921"/>
      <c r="D46" s="927">
        <v>4.7</v>
      </c>
      <c r="E46" s="930" t="s">
        <v>914</v>
      </c>
      <c r="F46" s="1006"/>
      <c r="G46" s="1001"/>
      <c r="H46" s="1003"/>
      <c r="I46" s="908"/>
      <c r="J46" s="908"/>
      <c r="K46" s="908"/>
      <c r="L46" s="908"/>
      <c r="M46" s="908"/>
      <c r="N46" s="908"/>
      <c r="O46" s="908"/>
      <c r="P46" s="908"/>
      <c r="Q46" s="908"/>
      <c r="R46" s="931"/>
      <c r="S46" s="931"/>
    </row>
    <row r="47" spans="1:19">
      <c r="A47" s="743"/>
      <c r="B47" s="743"/>
      <c r="C47" s="921"/>
      <c r="D47" s="927">
        <v>4.8</v>
      </c>
      <c r="E47" s="930" t="s">
        <v>915</v>
      </c>
      <c r="F47" s="1001"/>
      <c r="G47" s="1002"/>
      <c r="H47" s="1003"/>
      <c r="I47" s="908"/>
      <c r="J47" s="908"/>
      <c r="K47" s="908"/>
      <c r="L47" s="908"/>
      <c r="M47" s="908"/>
      <c r="N47" s="908"/>
      <c r="O47" s="908"/>
      <c r="P47" s="908"/>
      <c r="Q47" s="908"/>
      <c r="R47" s="931"/>
      <c r="S47" s="931"/>
    </row>
    <row r="48" spans="1:19">
      <c r="A48" s="743"/>
      <c r="B48" s="743"/>
      <c r="C48" s="921"/>
      <c r="D48" s="927">
        <v>4.9000000000000004</v>
      </c>
      <c r="E48" s="930" t="s">
        <v>916</v>
      </c>
      <c r="F48" s="1001"/>
      <c r="G48" s="1004"/>
      <c r="H48" s="1003"/>
      <c r="I48" s="908"/>
      <c r="J48" s="908"/>
      <c r="K48" s="908"/>
      <c r="L48" s="908"/>
      <c r="M48" s="908"/>
      <c r="N48" s="908"/>
      <c r="O48" s="908"/>
      <c r="P48" s="908"/>
      <c r="Q48" s="908"/>
      <c r="R48" s="931"/>
      <c r="S48" s="931"/>
    </row>
    <row r="49" spans="1:19">
      <c r="A49" s="743"/>
      <c r="B49" s="743"/>
      <c r="C49" s="921"/>
      <c r="D49" s="925">
        <v>4.0999999999999996</v>
      </c>
      <c r="E49" s="930" t="s">
        <v>917</v>
      </c>
      <c r="F49" s="1005"/>
      <c r="G49" s="1002"/>
      <c r="H49" s="1003"/>
      <c r="I49" s="908"/>
      <c r="J49" s="908"/>
      <c r="K49" s="908"/>
      <c r="L49" s="908"/>
      <c r="M49" s="908"/>
      <c r="N49" s="908"/>
      <c r="O49" s="908"/>
      <c r="P49" s="908"/>
      <c r="Q49" s="908"/>
      <c r="R49" s="931"/>
      <c r="S49" s="931"/>
    </row>
    <row r="50" spans="1:19">
      <c r="A50" s="743"/>
      <c r="B50" s="743"/>
      <c r="C50" s="921"/>
      <c r="D50" s="925"/>
      <c r="E50" s="944"/>
      <c r="F50" s="1007"/>
      <c r="G50" s="1007"/>
      <c r="H50" s="1007"/>
      <c r="I50" s="945"/>
      <c r="J50" s="945"/>
      <c r="K50" s="945"/>
      <c r="L50" s="945"/>
      <c r="M50" s="945"/>
      <c r="N50" s="945"/>
      <c r="O50" s="932"/>
      <c r="P50" s="943"/>
      <c r="Q50" s="932"/>
    </row>
    <row r="51" spans="1:19">
      <c r="A51" s="743"/>
      <c r="B51" s="743"/>
      <c r="C51" s="921"/>
      <c r="D51" s="925"/>
      <c r="E51" s="923"/>
      <c r="F51" s="741"/>
      <c r="G51" s="741"/>
      <c r="H51" s="741"/>
      <c r="I51" s="741"/>
      <c r="J51" s="741"/>
      <c r="K51" s="741"/>
      <c r="L51" s="925"/>
      <c r="M51" s="741"/>
      <c r="N51" s="925"/>
      <c r="O51" s="925"/>
      <c r="P51" s="925"/>
      <c r="Q51" s="925"/>
    </row>
    <row r="52" spans="1:19">
      <c r="A52" s="743"/>
      <c r="B52" s="743"/>
      <c r="C52" s="921"/>
      <c r="D52" s="925"/>
      <c r="E52" s="923"/>
      <c r="F52" s="741"/>
      <c r="G52" s="741"/>
      <c r="H52" s="741"/>
      <c r="I52" s="741"/>
      <c r="J52" s="741"/>
      <c r="K52" s="741"/>
      <c r="L52" s="925"/>
      <c r="M52" s="741"/>
      <c r="N52" s="925"/>
      <c r="O52" s="925"/>
      <c r="P52" s="925"/>
      <c r="Q52" s="925"/>
    </row>
    <row r="53" spans="1:19" s="935" customFormat="1">
      <c r="A53" s="912"/>
      <c r="B53" s="912"/>
      <c r="C53" s="921">
        <v>31202104</v>
      </c>
      <c r="D53" s="922">
        <v>5</v>
      </c>
      <c r="E53" s="946" t="s">
        <v>894</v>
      </c>
      <c r="F53" s="1008"/>
      <c r="G53" s="1008"/>
      <c r="H53" s="1009"/>
      <c r="I53" s="945"/>
      <c r="J53" s="945"/>
      <c r="K53" s="945"/>
      <c r="L53" s="942"/>
      <c r="M53" s="945"/>
      <c r="N53" s="942"/>
      <c r="O53" s="932"/>
      <c r="P53" s="932"/>
      <c r="Q53" s="932"/>
      <c r="R53" s="917"/>
      <c r="S53" s="917"/>
    </row>
    <row r="54" spans="1:19">
      <c r="A54" s="743"/>
      <c r="B54" s="743"/>
      <c r="C54" s="921"/>
      <c r="D54" s="921"/>
      <c r="E54" s="924"/>
      <c r="F54" s="743"/>
      <c r="G54" s="743"/>
      <c r="H54" s="743"/>
      <c r="I54" s="743"/>
      <c r="J54" s="743"/>
      <c r="K54" s="743"/>
      <c r="L54" s="743"/>
      <c r="M54" s="743"/>
      <c r="N54" s="924"/>
      <c r="O54" s="925"/>
      <c r="P54" s="925"/>
      <c r="Q54" s="925"/>
    </row>
    <row r="55" spans="1:19" ht="39">
      <c r="A55" s="743"/>
      <c r="B55" s="743"/>
      <c r="C55" s="921"/>
      <c r="D55" s="921"/>
      <c r="E55" s="925" t="s">
        <v>941</v>
      </c>
      <c r="F55" s="1031"/>
      <c r="G55" s="1010"/>
      <c r="H55" s="1031"/>
      <c r="I55" s="1010"/>
      <c r="J55" s="1010"/>
      <c r="K55" s="1010"/>
      <c r="L55" s="1010"/>
      <c r="M55" s="1010"/>
      <c r="N55" s="1010"/>
      <c r="O55" s="1010"/>
      <c r="P55" s="1010"/>
      <c r="Q55" s="1010"/>
    </row>
    <row r="56" spans="1:19" ht="39">
      <c r="A56" s="743"/>
      <c r="B56" s="743"/>
      <c r="C56" s="921"/>
      <c r="D56" s="921"/>
      <c r="E56" s="1043" t="s">
        <v>942</v>
      </c>
      <c r="F56" s="743"/>
      <c r="G56" s="743"/>
      <c r="H56" s="743"/>
      <c r="I56" s="743"/>
      <c r="J56" s="743"/>
      <c r="K56" s="743"/>
      <c r="L56" s="743"/>
      <c r="M56" s="743"/>
      <c r="N56" s="924"/>
      <c r="O56" s="925"/>
      <c r="P56" s="925"/>
      <c r="Q56" s="925"/>
    </row>
    <row r="57" spans="1:19">
      <c r="A57" s="743"/>
      <c r="B57" s="743"/>
      <c r="C57" s="921"/>
      <c r="D57" s="921"/>
      <c r="E57" s="937"/>
      <c r="F57" s="743"/>
      <c r="G57" s="743"/>
      <c r="H57" s="743"/>
      <c r="I57" s="743"/>
      <c r="J57" s="743"/>
      <c r="K57" s="743"/>
      <c r="L57" s="743"/>
      <c r="M57" s="743"/>
      <c r="N57" s="924"/>
      <c r="O57" s="925"/>
      <c r="P57" s="925"/>
      <c r="Q57" s="925"/>
    </row>
    <row r="58" spans="1:19">
      <c r="A58" s="743"/>
      <c r="B58" s="743"/>
      <c r="C58" s="921"/>
      <c r="D58" s="921"/>
      <c r="E58" s="923"/>
      <c r="F58" s="743"/>
      <c r="G58" s="743"/>
      <c r="H58" s="743"/>
      <c r="I58" s="743"/>
      <c r="J58" s="743"/>
      <c r="K58" s="743"/>
      <c r="L58" s="743"/>
      <c r="M58" s="743"/>
      <c r="N58" s="924"/>
      <c r="O58" s="925"/>
      <c r="P58" s="925"/>
      <c r="Q58" s="925"/>
    </row>
    <row r="59" spans="1:19">
      <c r="A59" s="743"/>
      <c r="B59" s="743"/>
      <c r="C59" s="921"/>
      <c r="D59" s="921"/>
      <c r="E59" s="920"/>
      <c r="F59" s="741"/>
      <c r="G59" s="743"/>
      <c r="H59" s="741"/>
      <c r="I59" s="741"/>
      <c r="J59" s="743"/>
      <c r="K59" s="741"/>
      <c r="L59" s="885"/>
      <c r="M59" s="741"/>
      <c r="N59" s="924"/>
      <c r="O59" s="925"/>
      <c r="P59" s="925"/>
      <c r="Q59" s="925"/>
    </row>
    <row r="60" spans="1:19">
      <c r="A60" s="743"/>
      <c r="B60" s="743"/>
      <c r="C60" s="921"/>
      <c r="D60" s="921"/>
      <c r="E60" s="936"/>
      <c r="F60" s="743"/>
      <c r="G60" s="743"/>
      <c r="H60" s="743"/>
      <c r="I60" s="743"/>
      <c r="J60" s="743"/>
      <c r="K60" s="743"/>
      <c r="L60" s="743"/>
      <c r="M60" s="743"/>
      <c r="N60" s="924"/>
      <c r="O60" s="925"/>
      <c r="P60" s="925"/>
      <c r="Q60" s="925"/>
    </row>
    <row r="61" spans="1:19">
      <c r="A61" s="743"/>
      <c r="B61" s="743"/>
      <c r="C61" s="921"/>
      <c r="D61" s="921"/>
      <c r="E61" s="937"/>
      <c r="F61" s="743"/>
      <c r="G61" s="743"/>
      <c r="H61" s="743"/>
      <c r="I61" s="743"/>
      <c r="J61" s="743"/>
      <c r="K61" s="743"/>
      <c r="L61" s="743"/>
      <c r="M61" s="743"/>
      <c r="N61" s="924"/>
      <c r="O61" s="925"/>
      <c r="P61" s="925"/>
      <c r="Q61" s="925"/>
    </row>
    <row r="62" spans="1:19">
      <c r="A62" s="743"/>
      <c r="B62" s="743"/>
      <c r="C62" s="921"/>
      <c r="D62" s="921"/>
      <c r="E62" s="923"/>
      <c r="F62" s="743"/>
      <c r="G62" s="743"/>
      <c r="H62" s="743"/>
      <c r="I62" s="743"/>
      <c r="J62" s="743"/>
      <c r="K62" s="743"/>
      <c r="L62" s="743"/>
      <c r="M62" s="743"/>
      <c r="N62" s="924"/>
      <c r="O62" s="925"/>
      <c r="P62" s="925"/>
      <c r="Q62" s="925"/>
    </row>
    <row r="63" spans="1:19">
      <c r="A63" s="743"/>
      <c r="B63" s="743"/>
      <c r="C63" s="921"/>
      <c r="D63" s="921"/>
      <c r="E63" s="936"/>
      <c r="F63" s="743"/>
      <c r="G63" s="743"/>
      <c r="H63" s="743"/>
      <c r="I63" s="743"/>
      <c r="J63" s="743"/>
      <c r="K63" s="743"/>
      <c r="L63" s="743"/>
      <c r="M63" s="743"/>
      <c r="N63" s="924"/>
      <c r="O63" s="925"/>
      <c r="P63" s="925"/>
      <c r="Q63" s="925"/>
    </row>
    <row r="64" spans="1:19">
      <c r="A64" s="743"/>
      <c r="B64" s="743"/>
      <c r="C64" s="921"/>
      <c r="D64" s="938"/>
      <c r="E64" s="928"/>
      <c r="F64" s="743"/>
      <c r="G64" s="743"/>
      <c r="H64" s="743"/>
      <c r="I64" s="743"/>
      <c r="J64" s="743"/>
      <c r="K64" s="743"/>
      <c r="L64" s="743"/>
      <c r="M64" s="743"/>
      <c r="N64" s="924"/>
      <c r="O64" s="925"/>
      <c r="P64" s="925"/>
      <c r="Q64" s="925"/>
    </row>
  </sheetData>
  <mergeCells count="13">
    <mergeCell ref="L4:N4"/>
    <mergeCell ref="I4:K4"/>
    <mergeCell ref="O4:Q4"/>
    <mergeCell ref="A1:N1"/>
    <mergeCell ref="A2:N2"/>
    <mergeCell ref="A3:N3"/>
    <mergeCell ref="F4:H4"/>
    <mergeCell ref="A6:E6"/>
    <mergeCell ref="A4:A5"/>
    <mergeCell ref="E4:E5"/>
    <mergeCell ref="B4:B5"/>
    <mergeCell ref="D4:D5"/>
    <mergeCell ref="C4:C5"/>
  </mergeCells>
  <printOptions horizontalCentered="1"/>
  <pageMargins left="0.15" right="0.15" top="0.87" bottom="0.2" header="0.2" footer="0.2"/>
  <pageSetup paperSize="9" scale="64" fitToHeight="18" orientation="landscape" r:id="rId1"/>
  <headerFooter alignWithMargins="0">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5"/>
  <sheetViews>
    <sheetView view="pageBreakPreview" topLeftCell="A23" zoomScale="81" zoomScaleSheetLayoutView="81" workbookViewId="0">
      <selection activeCell="D990" sqref="D990"/>
    </sheetView>
  </sheetViews>
  <sheetFormatPr defaultColWidth="11.140625" defaultRowHeight="19.5"/>
  <cols>
    <col min="1" max="1" width="5.140625" style="23" customWidth="1"/>
    <col min="2" max="2" width="13.85546875" style="23" customWidth="1"/>
    <col min="3" max="3" width="6.28515625" style="36" bestFit="1" customWidth="1"/>
    <col min="4" max="4" width="41.28515625" style="285" customWidth="1"/>
    <col min="5" max="5" width="16" style="36" customWidth="1"/>
    <col min="6" max="6" width="15.7109375" style="36" customWidth="1"/>
    <col min="7" max="7" width="9.28515625" style="36" customWidth="1"/>
    <col min="8" max="8" width="11.5703125" style="36" customWidth="1"/>
    <col min="9" max="9" width="11" style="97" customWidth="1"/>
    <col min="10" max="10" width="8.85546875" style="36" customWidth="1"/>
    <col min="11" max="11" width="11.7109375" style="36" customWidth="1"/>
    <col min="12" max="12" width="8" style="23" hidden="1" customWidth="1"/>
    <col min="13" max="16384" width="11.140625" style="23"/>
  </cols>
  <sheetData>
    <row r="1" spans="1:13">
      <c r="A1" s="1092" t="s">
        <v>318</v>
      </c>
      <c r="B1" s="1092"/>
      <c r="C1" s="1092"/>
      <c r="D1" s="1092"/>
      <c r="E1" s="1092"/>
      <c r="F1" s="1092"/>
      <c r="G1" s="1092"/>
      <c r="H1" s="1092"/>
      <c r="I1" s="1092"/>
      <c r="J1" s="1092"/>
      <c r="K1" s="1092"/>
      <c r="L1" s="25"/>
    </row>
    <row r="2" spans="1:13">
      <c r="A2" s="1092" t="s">
        <v>372</v>
      </c>
      <c r="B2" s="1093"/>
      <c r="C2" s="1093"/>
      <c r="D2" s="1093"/>
      <c r="E2" s="1093"/>
      <c r="F2" s="1093"/>
      <c r="G2" s="1093"/>
      <c r="H2" s="1093"/>
      <c r="I2" s="1093"/>
      <c r="J2" s="1093"/>
      <c r="K2" s="1093"/>
      <c r="L2" s="25"/>
    </row>
    <row r="3" spans="1:13">
      <c r="A3" s="1092" t="s">
        <v>542</v>
      </c>
      <c r="B3" s="1092"/>
      <c r="C3" s="1092"/>
      <c r="D3" s="1092"/>
      <c r="E3" s="1092"/>
      <c r="F3" s="1092"/>
      <c r="G3" s="1092"/>
      <c r="H3" s="1092"/>
      <c r="I3" s="1092"/>
      <c r="J3" s="1092"/>
      <c r="K3" s="1092"/>
      <c r="L3" s="25"/>
    </row>
    <row r="4" spans="1:13" hidden="1">
      <c r="A4" s="138" t="s">
        <v>320</v>
      </c>
      <c r="B4" s="4"/>
      <c r="C4" s="28"/>
      <c r="D4" s="120"/>
      <c r="E4" s="28"/>
      <c r="F4" s="33"/>
      <c r="G4" s="33"/>
      <c r="H4" s="457"/>
      <c r="I4" s="193"/>
      <c r="J4" s="35"/>
      <c r="K4" s="35"/>
      <c r="L4" s="25"/>
    </row>
    <row r="5" spans="1:13" s="80" customFormat="1" ht="59.25" customHeight="1">
      <c r="A5" s="112" t="s">
        <v>23</v>
      </c>
      <c r="B5" s="112" t="s">
        <v>34</v>
      </c>
      <c r="C5" s="112" t="s">
        <v>23</v>
      </c>
      <c r="D5" s="112" t="s">
        <v>24</v>
      </c>
      <c r="E5" s="111" t="s">
        <v>543</v>
      </c>
      <c r="F5" s="111" t="s">
        <v>359</v>
      </c>
      <c r="G5" s="111" t="s">
        <v>316</v>
      </c>
      <c r="H5" s="111" t="s">
        <v>317</v>
      </c>
      <c r="I5" s="111" t="s">
        <v>522</v>
      </c>
      <c r="J5" s="112" t="s">
        <v>314</v>
      </c>
      <c r="K5" s="111" t="s">
        <v>522</v>
      </c>
      <c r="L5" s="259" t="s">
        <v>376</v>
      </c>
      <c r="M5" s="80" t="s">
        <v>561</v>
      </c>
    </row>
    <row r="6" spans="1:13" s="81" customFormat="1" ht="12.75">
      <c r="A6" s="166">
        <v>1</v>
      </c>
      <c r="B6" s="166">
        <v>2</v>
      </c>
      <c r="C6" s="166">
        <v>3</v>
      </c>
      <c r="D6" s="166">
        <v>4</v>
      </c>
      <c r="E6" s="166">
        <v>5</v>
      </c>
      <c r="F6" s="166">
        <v>6</v>
      </c>
      <c r="G6" s="166">
        <v>7</v>
      </c>
      <c r="H6" s="166">
        <v>8</v>
      </c>
      <c r="I6" s="166">
        <v>9</v>
      </c>
      <c r="J6" s="166">
        <v>10</v>
      </c>
      <c r="K6" s="33">
        <v>11</v>
      </c>
      <c r="L6" s="25"/>
    </row>
    <row r="7" spans="1:13">
      <c r="A7" s="251" t="str">
        <f>'Programe Budget 2073-74'!A7</f>
        <v>पहिलो प्राथमिकतामा परेका आयोजनाहरु  (P1)</v>
      </c>
      <c r="B7" s="62"/>
      <c r="C7" s="37"/>
      <c r="D7" s="120"/>
      <c r="E7" s="56"/>
      <c r="F7" s="55"/>
      <c r="G7" s="33"/>
      <c r="H7" s="33"/>
      <c r="I7" s="34"/>
      <c r="J7" s="33"/>
      <c r="K7" s="35"/>
      <c r="L7" s="25"/>
    </row>
    <row r="8" spans="1:13">
      <c r="A8" s="1">
        <f>'Programe Budget 2073-74'!A8</f>
        <v>1</v>
      </c>
      <c r="B8" s="1" t="str">
        <f>'Programe Budget 2073-74'!B8</f>
        <v>312103-3/4</v>
      </c>
      <c r="C8" s="33">
        <f>'Programe Budget 2073-74'!C8</f>
        <v>1</v>
      </c>
      <c r="D8" s="120" t="str">
        <f>'Programe Budget 2073-74'!D8</f>
        <v>माटो व्यवस्थापन, विशेष कृषि उत्पादन कार्यक्रम</v>
      </c>
      <c r="E8" s="59"/>
      <c r="F8" s="59"/>
      <c r="G8" s="57"/>
      <c r="H8" s="114"/>
      <c r="I8" s="57"/>
      <c r="J8" s="57"/>
      <c r="K8" s="218"/>
      <c r="L8" s="260" t="str">
        <f>'Programe Budget 2073-74'!Q8</f>
        <v>ना</v>
      </c>
    </row>
    <row r="9" spans="1:13">
      <c r="A9" s="261"/>
      <c r="B9" s="72"/>
      <c r="C9" s="33">
        <f>'Programe Budget 2073-74'!C9</f>
        <v>1</v>
      </c>
      <c r="D9" s="129" t="str">
        <f>'Programe Budget 2073-74'!D9</f>
        <v>माटो व्यवस्थापन निर्देशनालय, हरिहरभवन</v>
      </c>
      <c r="E9" s="34">
        <f>'Programe Budget 2073-74'!E9</f>
        <v>310</v>
      </c>
      <c r="F9" s="34">
        <f>E9</f>
        <v>310</v>
      </c>
      <c r="G9" s="34" t="e">
        <f>F9/$F$91*100</f>
        <v>#REF!</v>
      </c>
      <c r="H9" s="450">
        <v>90</v>
      </c>
      <c r="I9" s="114" t="e">
        <f>H9*G9/100</f>
        <v>#REF!</v>
      </c>
      <c r="J9" s="57"/>
      <c r="K9" s="218"/>
      <c r="L9" s="260" t="str">
        <f>'Programe Budget 2073-74'!Q9</f>
        <v>नि</v>
      </c>
      <c r="M9" s="450">
        <v>100</v>
      </c>
    </row>
    <row r="10" spans="1:13">
      <c r="A10" s="261"/>
      <c r="B10" s="72"/>
      <c r="C10" s="33">
        <f>'Programe Budget 2073-74'!C10</f>
        <v>2</v>
      </c>
      <c r="D10" s="129" t="str">
        <f>'Programe Budget 2073-74'!D10</f>
        <v>क्षेत्रीय माटो परिक्षण प्रयोगशाला, झुम्का, सुनसरी</v>
      </c>
      <c r="E10" s="34">
        <f>'Programe Budget 2073-74'!E10</f>
        <v>30</v>
      </c>
      <c r="F10" s="34">
        <f t="shared" ref="F10:F73" si="0">E10</f>
        <v>30</v>
      </c>
      <c r="G10" s="34" t="e">
        <f t="shared" ref="G10:G73" si="1">F10/$F$91*100</f>
        <v>#REF!</v>
      </c>
      <c r="H10" s="450">
        <v>100</v>
      </c>
      <c r="I10" s="114" t="e">
        <f t="shared" ref="I10:I73" si="2">H10*G10/100</f>
        <v>#REF!</v>
      </c>
      <c r="J10" s="57"/>
      <c r="K10" s="218"/>
      <c r="L10" s="260" t="str">
        <f>'Programe Budget 2073-74'!Q10</f>
        <v>नि</v>
      </c>
      <c r="M10" s="450">
        <v>100</v>
      </c>
    </row>
    <row r="11" spans="1:13">
      <c r="A11" s="261"/>
      <c r="B11" s="72"/>
      <c r="C11" s="33">
        <f>'Programe Budget 2073-74'!C11</f>
        <v>3</v>
      </c>
      <c r="D11" s="129" t="str">
        <f>'Programe Budget 2073-74'!D11</f>
        <v>क्षेत्रीय माटो परिक्षण प्रयोगशाला, हेटौंडा</v>
      </c>
      <c r="E11" s="34">
        <f>'Programe Budget 2073-74'!E11</f>
        <v>36</v>
      </c>
      <c r="F11" s="34">
        <f t="shared" si="0"/>
        <v>36</v>
      </c>
      <c r="G11" s="34" t="e">
        <f t="shared" si="1"/>
        <v>#REF!</v>
      </c>
      <c r="H11" s="450">
        <v>100</v>
      </c>
      <c r="I11" s="114" t="e">
        <f t="shared" si="2"/>
        <v>#REF!</v>
      </c>
      <c r="J11" s="57"/>
      <c r="K11" s="218"/>
      <c r="L11" s="260" t="str">
        <f>'Programe Budget 2073-74'!Q11</f>
        <v>नि</v>
      </c>
      <c r="M11" s="450">
        <v>100</v>
      </c>
    </row>
    <row r="12" spans="1:13">
      <c r="A12" s="261"/>
      <c r="B12" s="72"/>
      <c r="C12" s="33">
        <f>'Programe Budget 2073-74'!C12</f>
        <v>4</v>
      </c>
      <c r="D12" s="129" t="str">
        <f>'Programe Budget 2073-74'!D12</f>
        <v>क्षेत्रीय माटो परिक्षण प्रयोगशाला, पोखरा</v>
      </c>
      <c r="E12" s="34">
        <f>'Programe Budget 2073-74'!E12</f>
        <v>36</v>
      </c>
      <c r="F12" s="34">
        <f t="shared" si="0"/>
        <v>36</v>
      </c>
      <c r="G12" s="34" t="e">
        <f t="shared" si="1"/>
        <v>#REF!</v>
      </c>
      <c r="H12" s="450">
        <v>100</v>
      </c>
      <c r="I12" s="114" t="e">
        <f t="shared" si="2"/>
        <v>#REF!</v>
      </c>
      <c r="J12" s="57"/>
      <c r="K12" s="218"/>
      <c r="L12" s="260" t="str">
        <f>'Programe Budget 2073-74'!Q12</f>
        <v>नि</v>
      </c>
      <c r="M12" s="450">
        <v>100</v>
      </c>
    </row>
    <row r="13" spans="1:13">
      <c r="A13" s="261"/>
      <c r="B13" s="72"/>
      <c r="C13" s="33">
        <f>'Programe Budget 2073-74'!C13</f>
        <v>5</v>
      </c>
      <c r="D13" s="129" t="str">
        <f>'Programe Budget 2073-74'!D13</f>
        <v>क्षेत्रीय माटो परिक्षण प्रयोगशाला, खजुरा, बाँके</v>
      </c>
      <c r="E13" s="34">
        <f>'Programe Budget 2073-74'!E13</f>
        <v>32</v>
      </c>
      <c r="F13" s="34">
        <f t="shared" si="0"/>
        <v>32</v>
      </c>
      <c r="G13" s="34" t="e">
        <f t="shared" si="1"/>
        <v>#REF!</v>
      </c>
      <c r="H13" s="450">
        <v>100</v>
      </c>
      <c r="I13" s="114" t="e">
        <f t="shared" si="2"/>
        <v>#REF!</v>
      </c>
      <c r="J13" s="57"/>
      <c r="K13" s="218"/>
      <c r="L13" s="260" t="str">
        <f>'Programe Budget 2073-74'!Q13</f>
        <v>नि</v>
      </c>
      <c r="M13" s="450">
        <v>100</v>
      </c>
    </row>
    <row r="14" spans="1:13">
      <c r="A14" s="261"/>
      <c r="B14" s="72"/>
      <c r="C14" s="33">
        <f>'Programe Budget 2073-74'!C14</f>
        <v>6</v>
      </c>
      <c r="D14" s="129" t="str">
        <f>'Programe Budget 2073-74'!D14</f>
        <v>क्षेत्रीय माटो परिक्षण प्रयोगशाला, सुन्दरपुर</v>
      </c>
      <c r="E14" s="34">
        <f>'Programe Budget 2073-74'!E14</f>
        <v>36</v>
      </c>
      <c r="F14" s="34">
        <f t="shared" si="0"/>
        <v>36</v>
      </c>
      <c r="G14" s="34" t="e">
        <f t="shared" si="1"/>
        <v>#REF!</v>
      </c>
      <c r="H14" s="450">
        <v>100</v>
      </c>
      <c r="I14" s="114" t="e">
        <f t="shared" si="2"/>
        <v>#REF!</v>
      </c>
      <c r="J14" s="57"/>
      <c r="K14" s="218"/>
      <c r="L14" s="260" t="str">
        <f>'Programe Budget 2073-74'!Q14</f>
        <v>नि</v>
      </c>
      <c r="M14" s="450">
        <v>100</v>
      </c>
    </row>
    <row r="15" spans="1:13">
      <c r="A15" s="261"/>
      <c r="B15" s="72"/>
      <c r="C15" s="33">
        <f>'Programe Budget 2073-74'!C15</f>
        <v>7</v>
      </c>
      <c r="D15" s="129" t="str">
        <f>'Programe Budget 2073-74'!D15</f>
        <v>माटो परिक्षण प्रयोगशाला, सुरुङ्गा, झापा</v>
      </c>
      <c r="E15" s="34">
        <f>'Programe Budget 2073-74'!E15</f>
        <v>20</v>
      </c>
      <c r="F15" s="34">
        <f t="shared" si="0"/>
        <v>20</v>
      </c>
      <c r="G15" s="34" t="e">
        <f t="shared" si="1"/>
        <v>#REF!</v>
      </c>
      <c r="H15" s="450">
        <v>100</v>
      </c>
      <c r="I15" s="114" t="e">
        <f t="shared" si="2"/>
        <v>#REF!</v>
      </c>
      <c r="J15" s="57"/>
      <c r="K15" s="218"/>
      <c r="L15" s="260" t="str">
        <f>'Programe Budget 2073-74'!Q15</f>
        <v>नि</v>
      </c>
      <c r="M15" s="450">
        <v>100</v>
      </c>
    </row>
    <row r="16" spans="1:13">
      <c r="A16" s="261"/>
      <c r="B16" s="72"/>
      <c r="C16" s="33">
        <f>'Programe Budget 2073-74'!C16</f>
        <v>8</v>
      </c>
      <c r="D16" s="129" t="str">
        <f>'Programe Budget 2073-74'!D16</f>
        <v>जिल्ला कृषि विकास कार्यालय, ताप्लेजुड</v>
      </c>
      <c r="E16" s="34">
        <f>'Programe Budget 2073-74'!E16</f>
        <v>300</v>
      </c>
      <c r="F16" s="34">
        <f t="shared" si="0"/>
        <v>300</v>
      </c>
      <c r="G16" s="34" t="e">
        <f t="shared" si="1"/>
        <v>#REF!</v>
      </c>
      <c r="H16" s="450">
        <v>100</v>
      </c>
      <c r="I16" s="114" t="e">
        <f t="shared" si="2"/>
        <v>#REF!</v>
      </c>
      <c r="J16" s="57"/>
      <c r="K16" s="218"/>
      <c r="L16" s="260" t="str">
        <f>'Programe Budget 2073-74'!Q16</f>
        <v>वि</v>
      </c>
      <c r="M16" s="450">
        <v>100</v>
      </c>
    </row>
    <row r="17" spans="1:13">
      <c r="A17" s="261"/>
      <c r="B17" s="72"/>
      <c r="C17" s="33">
        <f>'Programe Budget 2073-74'!C17</f>
        <v>9</v>
      </c>
      <c r="D17" s="129" t="str">
        <f>'Programe Budget 2073-74'!D17</f>
        <v>जिल्ला कृषि विकास कार्यालय, झापा</v>
      </c>
      <c r="E17" s="34">
        <f>'Programe Budget 2073-74'!E17</f>
        <v>1000</v>
      </c>
      <c r="F17" s="34">
        <f t="shared" si="0"/>
        <v>1000</v>
      </c>
      <c r="G17" s="34" t="e">
        <f t="shared" si="1"/>
        <v>#REF!</v>
      </c>
      <c r="H17" s="450">
        <v>79.83064516129032</v>
      </c>
      <c r="I17" s="114" t="e">
        <f t="shared" si="2"/>
        <v>#REF!</v>
      </c>
      <c r="J17" s="57"/>
      <c r="K17" s="218"/>
      <c r="L17" s="260" t="str">
        <f>'Programe Budget 2073-74'!Q17</f>
        <v>वि</v>
      </c>
      <c r="M17" s="450">
        <v>88.504347826086942</v>
      </c>
    </row>
    <row r="18" spans="1:13">
      <c r="A18" s="261"/>
      <c r="B18" s="72"/>
      <c r="C18" s="33">
        <f>'Programe Budget 2073-74'!C18</f>
        <v>10</v>
      </c>
      <c r="D18" s="129" t="str">
        <f>'Programe Budget 2073-74'!D18</f>
        <v>जिल्ला कृषि विकास कार्यालय, संखुवासभा</v>
      </c>
      <c r="E18" s="34">
        <f>'Programe Budget 2073-74'!E18</f>
        <v>500</v>
      </c>
      <c r="F18" s="34">
        <f t="shared" si="0"/>
        <v>500</v>
      </c>
      <c r="G18" s="34" t="e">
        <f t="shared" si="1"/>
        <v>#REF!</v>
      </c>
      <c r="H18" s="450">
        <v>63.724304715840383</v>
      </c>
      <c r="I18" s="114" t="e">
        <f t="shared" si="2"/>
        <v>#REF!</v>
      </c>
      <c r="J18" s="57"/>
      <c r="K18" s="218"/>
      <c r="L18" s="260" t="str">
        <f>'Programe Budget 2073-74'!Q18</f>
        <v>वि</v>
      </c>
      <c r="M18" s="450">
        <v>90</v>
      </c>
    </row>
    <row r="19" spans="1:13">
      <c r="A19" s="261"/>
      <c r="B19" s="72"/>
      <c r="C19" s="33">
        <f>'Programe Budget 2073-74'!C19</f>
        <v>11</v>
      </c>
      <c r="D19" s="129" t="str">
        <f>'Programe Budget 2073-74'!D19</f>
        <v>जिल्ला कृषि विकास कार्यालय, तेह्रथुम</v>
      </c>
      <c r="E19" s="34">
        <f>'Programe Budget 2073-74'!E19</f>
        <v>500</v>
      </c>
      <c r="F19" s="34">
        <f t="shared" si="0"/>
        <v>500</v>
      </c>
      <c r="G19" s="34" t="e">
        <f t="shared" si="1"/>
        <v>#REF!</v>
      </c>
      <c r="H19" s="450">
        <v>50.326797385620914</v>
      </c>
      <c r="I19" s="114" t="e">
        <f t="shared" si="2"/>
        <v>#REF!</v>
      </c>
      <c r="J19" s="57"/>
      <c r="K19" s="218"/>
      <c r="L19" s="260" t="str">
        <f>'Programe Budget 2073-74'!Q19</f>
        <v>वि</v>
      </c>
      <c r="M19" s="450">
        <v>91</v>
      </c>
    </row>
    <row r="20" spans="1:13">
      <c r="A20" s="261"/>
      <c r="B20" s="72"/>
      <c r="C20" s="33">
        <f>'Programe Budget 2073-74'!C20</f>
        <v>12</v>
      </c>
      <c r="D20" s="129" t="str">
        <f>'Programe Budget 2073-74'!D20</f>
        <v>जिल्ला कृषि विकास कार्यालय, धनकुटा</v>
      </c>
      <c r="E20" s="34">
        <f>'Programe Budget 2073-74'!E20</f>
        <v>1500</v>
      </c>
      <c r="F20" s="34">
        <f t="shared" si="0"/>
        <v>1500</v>
      </c>
      <c r="G20" s="34" t="e">
        <f t="shared" si="1"/>
        <v>#REF!</v>
      </c>
      <c r="H20" s="450">
        <v>100</v>
      </c>
      <c r="I20" s="114" t="e">
        <f t="shared" si="2"/>
        <v>#REF!</v>
      </c>
      <c r="J20" s="57"/>
      <c r="K20" s="218"/>
      <c r="L20" s="260" t="str">
        <f>'Programe Budget 2073-74'!Q20</f>
        <v>वि</v>
      </c>
      <c r="M20" s="450">
        <v>100</v>
      </c>
    </row>
    <row r="21" spans="1:13">
      <c r="A21" s="261"/>
      <c r="B21" s="72"/>
      <c r="C21" s="33">
        <f>'Programe Budget 2073-74'!C21</f>
        <v>13</v>
      </c>
      <c r="D21" s="129" t="str">
        <f>'Programe Budget 2073-74'!D21</f>
        <v>जिल्ला कृषि विकास कार्यालय, सुनसरी</v>
      </c>
      <c r="E21" s="34">
        <f>'Programe Budget 2073-74'!E21</f>
        <v>2000</v>
      </c>
      <c r="F21" s="34">
        <f t="shared" si="0"/>
        <v>2000</v>
      </c>
      <c r="G21" s="34" t="e">
        <f t="shared" si="1"/>
        <v>#REF!</v>
      </c>
      <c r="H21" s="450">
        <v>72.602739726027394</v>
      </c>
      <c r="I21" s="114" t="e">
        <f t="shared" si="2"/>
        <v>#REF!</v>
      </c>
      <c r="J21" s="57"/>
      <c r="K21" s="218"/>
      <c r="L21" s="260" t="str">
        <f>'Programe Budget 2073-74'!Q21</f>
        <v>वि</v>
      </c>
      <c r="M21" s="450">
        <v>97</v>
      </c>
    </row>
    <row r="22" spans="1:13">
      <c r="A22" s="261"/>
      <c r="B22" s="72"/>
      <c r="C22" s="33">
        <f>'Programe Budget 2073-74'!C22</f>
        <v>14</v>
      </c>
      <c r="D22" s="129" t="str">
        <f>'Programe Budget 2073-74'!D22</f>
        <v>जिल्ला कृषि विकास कार्यालय, मोरङ्ग</v>
      </c>
      <c r="E22" s="34">
        <f>'Programe Budget 2073-74'!E22</f>
        <v>5000</v>
      </c>
      <c r="F22" s="34">
        <f t="shared" si="0"/>
        <v>5000</v>
      </c>
      <c r="G22" s="34" t="e">
        <f t="shared" si="1"/>
        <v>#REF!</v>
      </c>
      <c r="H22" s="450">
        <v>99.666666666666671</v>
      </c>
      <c r="I22" s="114" t="e">
        <f t="shared" si="2"/>
        <v>#REF!</v>
      </c>
      <c r="J22" s="57"/>
      <c r="K22" s="218"/>
      <c r="L22" s="260" t="str">
        <f>'Programe Budget 2073-74'!Q22</f>
        <v>वि</v>
      </c>
      <c r="M22" s="450">
        <v>100</v>
      </c>
    </row>
    <row r="23" spans="1:13">
      <c r="A23" s="261"/>
      <c r="B23" s="72"/>
      <c r="C23" s="33">
        <f>'Programe Budget 2073-74'!C23</f>
        <v>15</v>
      </c>
      <c r="D23" s="129" t="str">
        <f>'Programe Budget 2073-74'!D23</f>
        <v>जिल्ला कृषि विकास कार्यालय, सोलुखुम्बु</v>
      </c>
      <c r="E23" s="34">
        <f>'Programe Budget 2073-74'!E23</f>
        <v>400</v>
      </c>
      <c r="F23" s="34">
        <f t="shared" si="0"/>
        <v>400</v>
      </c>
      <c r="G23" s="34" t="e">
        <f t="shared" si="1"/>
        <v>#REF!</v>
      </c>
      <c r="H23" s="450">
        <v>96.863468634686342</v>
      </c>
      <c r="I23" s="114" t="e">
        <f t="shared" si="2"/>
        <v>#REF!</v>
      </c>
      <c r="J23" s="57"/>
      <c r="K23" s="218"/>
      <c r="L23" s="260" t="str">
        <f>'Programe Budget 2073-74'!Q23</f>
        <v>वि</v>
      </c>
      <c r="M23" s="450">
        <v>100</v>
      </c>
    </row>
    <row r="24" spans="1:13">
      <c r="A24" s="261"/>
      <c r="B24" s="72"/>
      <c r="C24" s="33">
        <f>'Programe Budget 2073-74'!C24</f>
        <v>16</v>
      </c>
      <c r="D24" s="129" t="str">
        <f>'Programe Budget 2073-74'!D24</f>
        <v>जिल्ला कृषि विकास कार्यालय, खोटाङ्ग</v>
      </c>
      <c r="E24" s="34">
        <f>'Programe Budget 2073-74'!E24</f>
        <v>300</v>
      </c>
      <c r="F24" s="34">
        <f t="shared" si="0"/>
        <v>300</v>
      </c>
      <c r="G24" s="34" t="e">
        <f t="shared" si="1"/>
        <v>#REF!</v>
      </c>
      <c r="H24" s="450">
        <v>51.876379690949229</v>
      </c>
      <c r="I24" s="114" t="e">
        <f t="shared" si="2"/>
        <v>#REF!</v>
      </c>
      <c r="J24" s="57"/>
      <c r="K24" s="218"/>
      <c r="L24" s="260" t="str">
        <f>'Programe Budget 2073-74'!Q24</f>
        <v>वि</v>
      </c>
      <c r="M24" s="450">
        <v>100</v>
      </c>
    </row>
    <row r="25" spans="1:13">
      <c r="A25" s="261"/>
      <c r="B25" s="72"/>
      <c r="C25" s="33">
        <f>'Programe Budget 2073-74'!C25</f>
        <v>17</v>
      </c>
      <c r="D25" s="129" t="str">
        <f>'Programe Budget 2073-74'!D25</f>
        <v>जिल्ला कृषि विकास कार्यालय, ओखलढुङ्गा</v>
      </c>
      <c r="E25" s="34">
        <f>'Programe Budget 2073-74'!E25</f>
        <v>1000</v>
      </c>
      <c r="F25" s="34">
        <f t="shared" si="0"/>
        <v>1000</v>
      </c>
      <c r="G25" s="34" t="e">
        <f t="shared" si="1"/>
        <v>#REF!</v>
      </c>
      <c r="H25" s="450">
        <v>98.761300555114985</v>
      </c>
      <c r="I25" s="114" t="e">
        <f t="shared" si="2"/>
        <v>#REF!</v>
      </c>
      <c r="J25" s="57"/>
      <c r="K25" s="218"/>
      <c r="L25" s="260" t="str">
        <f>'Programe Budget 2073-74'!Q25</f>
        <v>वि</v>
      </c>
      <c r="M25" s="450">
        <v>100</v>
      </c>
    </row>
    <row r="26" spans="1:13">
      <c r="A26" s="261"/>
      <c r="B26" s="72"/>
      <c r="C26" s="33">
        <f>'Programe Budget 2073-74'!C26</f>
        <v>18</v>
      </c>
      <c r="D26" s="129" t="str">
        <f>'Programe Budget 2073-74'!D26</f>
        <v>जिल्ला कृषि विकास कार्यालय, उदयपुर</v>
      </c>
      <c r="E26" s="34">
        <f>'Programe Budget 2073-74'!E26</f>
        <v>500</v>
      </c>
      <c r="F26" s="34">
        <f t="shared" si="0"/>
        <v>500</v>
      </c>
      <c r="G26" s="34" t="e">
        <f t="shared" si="1"/>
        <v>#REF!</v>
      </c>
      <c r="H26" s="450">
        <v>99.393939393939391</v>
      </c>
      <c r="I26" s="114" t="e">
        <f t="shared" si="2"/>
        <v>#REF!</v>
      </c>
      <c r="J26" s="57"/>
      <c r="K26" s="218"/>
      <c r="L26" s="260" t="str">
        <f>'Programe Budget 2073-74'!Q26</f>
        <v>वि</v>
      </c>
      <c r="M26" s="450">
        <v>100</v>
      </c>
    </row>
    <row r="27" spans="1:13">
      <c r="A27" s="261"/>
      <c r="B27" s="72"/>
      <c r="C27" s="33">
        <f>'Programe Budget 2073-74'!C27</f>
        <v>19</v>
      </c>
      <c r="D27" s="129" t="str">
        <f>'Programe Budget 2073-74'!D27</f>
        <v>जिल्ला कृषि विकास कार्यालय, सप्तरी</v>
      </c>
      <c r="E27" s="34">
        <f>'Programe Budget 2073-74'!E27</f>
        <v>1250</v>
      </c>
      <c r="F27" s="34">
        <f t="shared" si="0"/>
        <v>1250</v>
      </c>
      <c r="G27" s="34" t="e">
        <f t="shared" si="1"/>
        <v>#REF!</v>
      </c>
      <c r="H27" s="450">
        <v>74.869109947643977</v>
      </c>
      <c r="I27" s="114" t="e">
        <f t="shared" si="2"/>
        <v>#REF!</v>
      </c>
      <c r="J27" s="57"/>
      <c r="K27" s="218"/>
      <c r="L27" s="260" t="str">
        <f>'Programe Budget 2073-74'!Q27</f>
        <v>वि</v>
      </c>
      <c r="M27" s="450">
        <v>75</v>
      </c>
    </row>
    <row r="28" spans="1:13">
      <c r="A28" s="261"/>
      <c r="B28" s="72"/>
      <c r="C28" s="33">
        <f>'Programe Budget 2073-74'!C28</f>
        <v>20</v>
      </c>
      <c r="D28" s="129" t="str">
        <f>'Programe Budget 2073-74'!D28</f>
        <v>जिल्ला कृषि विकास कार्यालय, सिराह</v>
      </c>
      <c r="E28" s="34">
        <f>'Programe Budget 2073-74'!E28</f>
        <v>3000</v>
      </c>
      <c r="F28" s="34">
        <f t="shared" si="0"/>
        <v>3000</v>
      </c>
      <c r="G28" s="34" t="e">
        <f t="shared" si="1"/>
        <v>#REF!</v>
      </c>
      <c r="H28" s="450">
        <v>90.625</v>
      </c>
      <c r="I28" s="114" t="e">
        <f t="shared" si="2"/>
        <v>#REF!</v>
      </c>
      <c r="J28" s="57"/>
      <c r="K28" s="218"/>
      <c r="L28" s="260" t="str">
        <f>'Programe Budget 2073-74'!Q28</f>
        <v>वि</v>
      </c>
      <c r="M28" s="450">
        <v>91</v>
      </c>
    </row>
    <row r="29" spans="1:13">
      <c r="A29" s="261"/>
      <c r="B29" s="72"/>
      <c r="C29" s="33">
        <f>'Programe Budget 2073-74'!C29</f>
        <v>21</v>
      </c>
      <c r="D29" s="129" t="str">
        <f>'Programe Budget 2073-74'!D29</f>
        <v>जिल्ला कृषि विकास कार्यालय, दोलखा</v>
      </c>
      <c r="E29" s="34">
        <f>'Programe Budget 2073-74'!E29</f>
        <v>2000</v>
      </c>
      <c r="F29" s="34">
        <f t="shared" si="0"/>
        <v>2000</v>
      </c>
      <c r="G29" s="34" t="e">
        <f t="shared" si="1"/>
        <v>#REF!</v>
      </c>
      <c r="H29" s="450">
        <v>100</v>
      </c>
      <c r="I29" s="114" t="e">
        <f t="shared" si="2"/>
        <v>#REF!</v>
      </c>
      <c r="J29" s="57"/>
      <c r="K29" s="218"/>
      <c r="L29" s="260" t="str">
        <f>'Programe Budget 2073-74'!Q29</f>
        <v>का</v>
      </c>
      <c r="M29" s="450">
        <v>100</v>
      </c>
    </row>
    <row r="30" spans="1:13">
      <c r="A30" s="261"/>
      <c r="B30" s="72"/>
      <c r="C30" s="33">
        <f>'Programe Budget 2073-74'!C30</f>
        <v>22</v>
      </c>
      <c r="D30" s="129" t="str">
        <f>'Programe Budget 2073-74'!D30</f>
        <v>जिल्ला कृषि विकास कार्यालय, रामेछाप</v>
      </c>
      <c r="E30" s="34">
        <f>'Programe Budget 2073-74'!E30</f>
        <v>500</v>
      </c>
      <c r="F30" s="34">
        <f t="shared" si="0"/>
        <v>500</v>
      </c>
      <c r="G30" s="34" t="e">
        <f t="shared" si="1"/>
        <v>#REF!</v>
      </c>
      <c r="H30" s="450">
        <v>54.1</v>
      </c>
      <c r="I30" s="114" t="e">
        <f t="shared" si="2"/>
        <v>#REF!</v>
      </c>
      <c r="J30" s="57"/>
      <c r="K30" s="218"/>
      <c r="L30" s="260" t="str">
        <f>'Programe Budget 2073-74'!Q30</f>
        <v>का</v>
      </c>
      <c r="M30" s="450">
        <v>54.1</v>
      </c>
    </row>
    <row r="31" spans="1:13">
      <c r="A31" s="261"/>
      <c r="B31" s="72"/>
      <c r="C31" s="33">
        <f>'Programe Budget 2073-74'!C31</f>
        <v>23</v>
      </c>
      <c r="D31" s="129" t="str">
        <f>'Programe Budget 2073-74'!D31</f>
        <v>जिल्ला कृषि विकास कार्यालय, सिन्धुली</v>
      </c>
      <c r="E31" s="34">
        <f>'Programe Budget 2073-74'!E31</f>
        <v>500</v>
      </c>
      <c r="F31" s="34">
        <f t="shared" si="0"/>
        <v>500</v>
      </c>
      <c r="G31" s="34" t="e">
        <f t="shared" si="1"/>
        <v>#REF!</v>
      </c>
      <c r="H31" s="450">
        <v>98</v>
      </c>
      <c r="I31" s="114" t="e">
        <f t="shared" si="2"/>
        <v>#REF!</v>
      </c>
      <c r="J31" s="57"/>
      <c r="K31" s="218"/>
      <c r="L31" s="260" t="str">
        <f>'Programe Budget 2073-74'!Q31</f>
        <v>का</v>
      </c>
      <c r="M31" s="450">
        <v>0</v>
      </c>
    </row>
    <row r="32" spans="1:13">
      <c r="A32" s="261"/>
      <c r="B32" s="72"/>
      <c r="C32" s="33">
        <f>'Programe Budget 2073-74'!C32</f>
        <v>24</v>
      </c>
      <c r="D32" s="129" t="str">
        <f>'Programe Budget 2073-74'!D32</f>
        <v>जिल्ला कृषि विकास कार्यालय, धनुषा</v>
      </c>
      <c r="E32" s="34">
        <f>'Programe Budget 2073-74'!E32</f>
        <v>2500</v>
      </c>
      <c r="F32" s="34">
        <f t="shared" si="0"/>
        <v>2500</v>
      </c>
      <c r="G32" s="34" t="e">
        <f t="shared" si="1"/>
        <v>#REF!</v>
      </c>
      <c r="H32" s="450">
        <v>68.833922261484105</v>
      </c>
      <c r="I32" s="114" t="e">
        <f t="shared" si="2"/>
        <v>#REF!</v>
      </c>
      <c r="J32" s="57"/>
      <c r="K32" s="218"/>
      <c r="L32" s="260" t="str">
        <f>'Programe Budget 2073-74'!Q32</f>
        <v>का</v>
      </c>
      <c r="M32" s="450">
        <v>100</v>
      </c>
    </row>
    <row r="33" spans="1:13">
      <c r="A33" s="261"/>
      <c r="B33" s="72"/>
      <c r="C33" s="33">
        <f>'Programe Budget 2073-74'!C33</f>
        <v>25</v>
      </c>
      <c r="D33" s="129" t="str">
        <f>'Programe Budget 2073-74'!D33</f>
        <v>जिल्ला कृषि विकास कार्यालय, महोत्तरी</v>
      </c>
      <c r="E33" s="34">
        <f>'Programe Budget 2073-74'!E33</f>
        <v>2000</v>
      </c>
      <c r="F33" s="34">
        <f t="shared" si="0"/>
        <v>2000</v>
      </c>
      <c r="G33" s="34" t="e">
        <f t="shared" si="1"/>
        <v>#REF!</v>
      </c>
      <c r="H33" s="450">
        <v>56.98924731182796</v>
      </c>
      <c r="I33" s="114" t="e">
        <f t="shared" si="2"/>
        <v>#REF!</v>
      </c>
      <c r="J33" s="57"/>
      <c r="K33" s="218"/>
      <c r="L33" s="260" t="str">
        <f>'Programe Budget 2073-74'!Q33</f>
        <v>का</v>
      </c>
      <c r="M33" s="450">
        <v>65</v>
      </c>
    </row>
    <row r="34" spans="1:13">
      <c r="A34" s="261"/>
      <c r="B34" s="72"/>
      <c r="C34" s="33">
        <f>'Programe Budget 2073-74'!C34</f>
        <v>26</v>
      </c>
      <c r="D34" s="129" t="str">
        <f>'Programe Budget 2073-74'!D34</f>
        <v>जिल्ला कृषि विकास कार्यालय, धादिङ्ग</v>
      </c>
      <c r="E34" s="34">
        <f>'Programe Budget 2073-74'!E34</f>
        <v>500</v>
      </c>
      <c r="F34" s="34">
        <f t="shared" si="0"/>
        <v>500</v>
      </c>
      <c r="G34" s="34" t="e">
        <f t="shared" si="1"/>
        <v>#REF!</v>
      </c>
      <c r="H34" s="450">
        <v>76.49922958397535</v>
      </c>
      <c r="I34" s="114" t="e">
        <f t="shared" si="2"/>
        <v>#REF!</v>
      </c>
      <c r="J34" s="57"/>
      <c r="K34" s="218"/>
      <c r="L34" s="260" t="str">
        <f>'Programe Budget 2073-74'!Q34</f>
        <v>का</v>
      </c>
      <c r="M34" s="450">
        <v>79</v>
      </c>
    </row>
    <row r="35" spans="1:13">
      <c r="A35" s="261"/>
      <c r="B35" s="72"/>
      <c r="C35" s="33">
        <f>'Programe Budget 2073-74'!C35</f>
        <v>27</v>
      </c>
      <c r="D35" s="129" t="str">
        <f>'Programe Budget 2073-74'!D35</f>
        <v>जिल्ला कृषि विकास कार्यालय, सिन्धुपालाञ्चोक</v>
      </c>
      <c r="E35" s="34">
        <f>'Programe Budget 2073-74'!E35</f>
        <v>500</v>
      </c>
      <c r="F35" s="34">
        <f t="shared" si="0"/>
        <v>500</v>
      </c>
      <c r="G35" s="34" t="e">
        <f t="shared" si="1"/>
        <v>#REF!</v>
      </c>
      <c r="H35" s="450">
        <v>75.528169014084511</v>
      </c>
      <c r="I35" s="114" t="e">
        <f t="shared" si="2"/>
        <v>#REF!</v>
      </c>
      <c r="J35" s="57"/>
      <c r="K35" s="218"/>
      <c r="L35" s="260" t="str">
        <f>'Programe Budget 2073-74'!Q35</f>
        <v>का</v>
      </c>
      <c r="M35" s="450">
        <v>68</v>
      </c>
    </row>
    <row r="36" spans="1:13">
      <c r="A36" s="261"/>
      <c r="B36" s="72"/>
      <c r="C36" s="33">
        <f>'Programe Budget 2073-74'!C36</f>
        <v>28</v>
      </c>
      <c r="D36" s="129" t="str">
        <f>'Programe Budget 2073-74'!D36</f>
        <v>जिल्ला कृषि विकास कार्यालय, काभ्रेपलाञ्चोक</v>
      </c>
      <c r="E36" s="34">
        <f>'Programe Budget 2073-74'!E36</f>
        <v>3000</v>
      </c>
      <c r="F36" s="34">
        <f t="shared" si="0"/>
        <v>3000</v>
      </c>
      <c r="G36" s="34" t="e">
        <f t="shared" si="1"/>
        <v>#REF!</v>
      </c>
      <c r="H36" s="450">
        <v>61</v>
      </c>
      <c r="I36" s="114" t="e">
        <f t="shared" si="2"/>
        <v>#REF!</v>
      </c>
      <c r="J36" s="57"/>
      <c r="K36" s="218"/>
      <c r="L36" s="260" t="str">
        <f>'Programe Budget 2073-74'!Q36</f>
        <v>का</v>
      </c>
      <c r="M36" s="450">
        <v>0</v>
      </c>
    </row>
    <row r="37" spans="1:13">
      <c r="A37" s="261"/>
      <c r="B37" s="72"/>
      <c r="C37" s="33">
        <f>'Programe Budget 2073-74'!C37</f>
        <v>29</v>
      </c>
      <c r="D37" s="129" t="str">
        <f>'Programe Budget 2073-74'!D37</f>
        <v>जिल्ला कृषि विकास कार्यालय, काठमाण्डौं</v>
      </c>
      <c r="E37" s="34">
        <f>'Programe Budget 2073-74'!E37</f>
        <v>10000</v>
      </c>
      <c r="F37" s="34">
        <f t="shared" si="0"/>
        <v>10000</v>
      </c>
      <c r="G37" s="34" t="e">
        <f t="shared" si="1"/>
        <v>#REF!</v>
      </c>
      <c r="H37" s="450">
        <v>65.459999999999994</v>
      </c>
      <c r="I37" s="114" t="e">
        <f t="shared" si="2"/>
        <v>#REF!</v>
      </c>
      <c r="J37" s="57"/>
      <c r="K37" s="218"/>
      <c r="L37" s="260" t="str">
        <f>'Programe Budget 2073-74'!Q37</f>
        <v>का</v>
      </c>
      <c r="M37" s="450">
        <v>0</v>
      </c>
    </row>
    <row r="38" spans="1:13">
      <c r="A38" s="261"/>
      <c r="B38" s="72"/>
      <c r="C38" s="33">
        <f>'Programe Budget 2073-74'!C38</f>
        <v>30</v>
      </c>
      <c r="D38" s="129" t="str">
        <f>'Programe Budget 2073-74'!D38</f>
        <v>जिल्ला कृषि विकास कार्यालय, भक्तपुर</v>
      </c>
      <c r="E38" s="34">
        <f>'Programe Budget 2073-74'!E38</f>
        <v>1000</v>
      </c>
      <c r="F38" s="34">
        <f t="shared" si="0"/>
        <v>1000</v>
      </c>
      <c r="G38" s="34" t="e">
        <f t="shared" si="1"/>
        <v>#REF!</v>
      </c>
      <c r="H38" s="450">
        <v>46.796116504854368</v>
      </c>
      <c r="I38" s="114" t="e">
        <f t="shared" si="2"/>
        <v>#REF!</v>
      </c>
      <c r="J38" s="57"/>
      <c r="K38" s="218"/>
      <c r="L38" s="260" t="str">
        <f>'Programe Budget 2073-74'!Q38</f>
        <v>का</v>
      </c>
      <c r="M38" s="450">
        <v>45</v>
      </c>
    </row>
    <row r="39" spans="1:13">
      <c r="A39" s="261"/>
      <c r="B39" s="72"/>
      <c r="C39" s="33">
        <f>'Programe Budget 2073-74'!C39</f>
        <v>31</v>
      </c>
      <c r="D39" s="129" t="str">
        <f>'Programe Budget 2073-74'!D39</f>
        <v>जिल्ला कृषि विकास कार्यालय, चितवन</v>
      </c>
      <c r="E39" s="34">
        <f>'Programe Budget 2073-74'!E39</f>
        <v>1000</v>
      </c>
      <c r="F39" s="34">
        <f t="shared" si="0"/>
        <v>1000</v>
      </c>
      <c r="G39" s="34" t="e">
        <f t="shared" si="1"/>
        <v>#REF!</v>
      </c>
      <c r="H39" s="450">
        <v>40.821052631578944</v>
      </c>
      <c r="I39" s="114" t="e">
        <f t="shared" si="2"/>
        <v>#REF!</v>
      </c>
      <c r="J39" s="57"/>
      <c r="K39" s="218"/>
      <c r="L39" s="260" t="str">
        <f>'Programe Budget 2073-74'!Q39</f>
        <v>का</v>
      </c>
      <c r="M39" s="450">
        <v>65</v>
      </c>
    </row>
    <row r="40" spans="1:13">
      <c r="A40" s="261"/>
      <c r="B40" s="72"/>
      <c r="C40" s="33">
        <f>'Programe Budget 2073-74'!C40</f>
        <v>32</v>
      </c>
      <c r="D40" s="129" t="str">
        <f>'Programe Budget 2073-74'!D40</f>
        <v>जिल्ला कृषि विकास कार्यालय, मकवानपुर</v>
      </c>
      <c r="E40" s="34">
        <f>'Programe Budget 2073-74'!E40</f>
        <v>500</v>
      </c>
      <c r="F40" s="34">
        <f t="shared" si="0"/>
        <v>500</v>
      </c>
      <c r="G40" s="34" t="e">
        <f t="shared" si="1"/>
        <v>#REF!</v>
      </c>
      <c r="H40" s="450">
        <v>70.326409495548958</v>
      </c>
      <c r="I40" s="114" t="e">
        <f t="shared" si="2"/>
        <v>#REF!</v>
      </c>
      <c r="J40" s="57"/>
      <c r="K40" s="218"/>
      <c r="L40" s="260" t="str">
        <f>'Programe Budget 2073-74'!Q40</f>
        <v>का</v>
      </c>
      <c r="M40" s="450">
        <v>83</v>
      </c>
    </row>
    <row r="41" spans="1:13">
      <c r="A41" s="261"/>
      <c r="B41" s="72"/>
      <c r="C41" s="33">
        <f>'Programe Budget 2073-74'!C41</f>
        <v>33</v>
      </c>
      <c r="D41" s="129" t="str">
        <f>'Programe Budget 2073-74'!D41</f>
        <v>जिल्ला कृषि विकास कार्यालय, गोरखा</v>
      </c>
      <c r="E41" s="34">
        <f>'Programe Budget 2073-74'!E41</f>
        <v>1500</v>
      </c>
      <c r="F41" s="34">
        <f t="shared" si="0"/>
        <v>1500</v>
      </c>
      <c r="G41" s="34" t="e">
        <f t="shared" si="1"/>
        <v>#REF!</v>
      </c>
      <c r="H41" s="450">
        <v>93.406593406593402</v>
      </c>
      <c r="I41" s="114" t="e">
        <f t="shared" si="2"/>
        <v>#REF!</v>
      </c>
      <c r="J41" s="57"/>
      <c r="K41" s="218"/>
      <c r="L41" s="260" t="str">
        <f>'Programe Budget 2073-74'!Q41</f>
        <v>का</v>
      </c>
      <c r="M41" s="450">
        <v>100</v>
      </c>
    </row>
    <row r="42" spans="1:13">
      <c r="A42" s="261"/>
      <c r="B42" s="72"/>
      <c r="C42" s="33">
        <f>'Programe Budget 2073-74'!C42</f>
        <v>34</v>
      </c>
      <c r="D42" s="129" t="str">
        <f>'Programe Budget 2073-74'!D42</f>
        <v>जिल्ला कृषि विकास कार्यालय, लमजुङ्ग</v>
      </c>
      <c r="E42" s="34">
        <f>'Programe Budget 2073-74'!E42</f>
        <v>1000</v>
      </c>
      <c r="F42" s="34">
        <f t="shared" si="0"/>
        <v>1000</v>
      </c>
      <c r="G42" s="34" t="e">
        <f t="shared" si="1"/>
        <v>#REF!</v>
      </c>
      <c r="H42" s="450">
        <v>93.381178160919546</v>
      </c>
      <c r="I42" s="114" t="e">
        <f t="shared" si="2"/>
        <v>#REF!</v>
      </c>
      <c r="J42" s="57"/>
      <c r="K42" s="218"/>
      <c r="L42" s="260" t="str">
        <f>'Programe Budget 2073-74'!Q42</f>
        <v>का</v>
      </c>
      <c r="M42" s="450">
        <v>85</v>
      </c>
    </row>
    <row r="43" spans="1:13">
      <c r="A43" s="261"/>
      <c r="B43" s="72"/>
      <c r="C43" s="33">
        <f>'Programe Budget 2073-74'!C43</f>
        <v>35</v>
      </c>
      <c r="D43" s="129" t="str">
        <f>'Programe Budget 2073-74'!D43</f>
        <v>जिल्ला कृषि विकास कार्यालय, कास्की</v>
      </c>
      <c r="E43" s="34">
        <f>'Programe Budget 2073-74'!E43</f>
        <v>3000</v>
      </c>
      <c r="F43" s="34">
        <f t="shared" si="0"/>
        <v>3000</v>
      </c>
      <c r="G43" s="34" t="e">
        <f t="shared" si="1"/>
        <v>#REF!</v>
      </c>
      <c r="H43" s="450">
        <v>59.051383399209492</v>
      </c>
      <c r="I43" s="114" t="e">
        <f t="shared" si="2"/>
        <v>#REF!</v>
      </c>
      <c r="J43" s="57"/>
      <c r="K43" s="218"/>
      <c r="L43" s="260" t="str">
        <f>'Programe Budget 2073-74'!Q43</f>
        <v>का</v>
      </c>
      <c r="M43" s="450">
        <v>70</v>
      </c>
    </row>
    <row r="44" spans="1:13" ht="20.25" customHeight="1">
      <c r="A44" s="261"/>
      <c r="B44" s="72"/>
      <c r="C44" s="33">
        <f>'Programe Budget 2073-74'!C44</f>
        <v>36</v>
      </c>
      <c r="D44" s="129" t="str">
        <f>'Programe Budget 2073-74'!D44</f>
        <v>जिल्ला कृषि विकास कार्यालय, स्याङ्गजा</v>
      </c>
      <c r="E44" s="34">
        <f>'Programe Budget 2073-74'!E44</f>
        <v>1000</v>
      </c>
      <c r="F44" s="34">
        <f t="shared" si="0"/>
        <v>1000</v>
      </c>
      <c r="G44" s="34" t="e">
        <f t="shared" si="1"/>
        <v>#REF!</v>
      </c>
      <c r="H44" s="450">
        <v>22.0685</v>
      </c>
      <c r="I44" s="114" t="e">
        <f t="shared" si="2"/>
        <v>#REF!</v>
      </c>
      <c r="J44" s="57"/>
      <c r="K44" s="218"/>
      <c r="L44" s="260" t="str">
        <f>'Programe Budget 2073-74'!Q44</f>
        <v>का</v>
      </c>
      <c r="M44" s="450">
        <v>39.635682158920538</v>
      </c>
    </row>
    <row r="45" spans="1:13" ht="20.25" customHeight="1">
      <c r="A45" s="261"/>
      <c r="B45" s="72"/>
      <c r="C45" s="33">
        <f>'Programe Budget 2073-74'!C45</f>
        <v>37</v>
      </c>
      <c r="D45" s="129" t="str">
        <f>'Programe Budget 2073-74'!D45</f>
        <v>जिल्ला कृषि विकास कार्यालय, पर्वत</v>
      </c>
      <c r="E45" s="34">
        <f>'Programe Budget 2073-74'!E45</f>
        <v>500</v>
      </c>
      <c r="F45" s="34">
        <f t="shared" si="0"/>
        <v>500</v>
      </c>
      <c r="G45" s="34" t="e">
        <f t="shared" si="1"/>
        <v>#REF!</v>
      </c>
      <c r="H45" s="450">
        <v>41.972909305064782</v>
      </c>
      <c r="I45" s="114" t="e">
        <f t="shared" si="2"/>
        <v>#REF!</v>
      </c>
      <c r="J45" s="57"/>
      <c r="K45" s="218"/>
      <c r="L45" s="260" t="str">
        <f>'Programe Budget 2073-74'!Q45</f>
        <v>का</v>
      </c>
      <c r="M45" s="450">
        <v>47</v>
      </c>
    </row>
    <row r="46" spans="1:13" ht="20.25" customHeight="1">
      <c r="A46" s="261"/>
      <c r="B46" s="72"/>
      <c r="C46" s="33">
        <f>'Programe Budget 2073-74'!C46</f>
        <v>38</v>
      </c>
      <c r="D46" s="129" t="str">
        <f>'Programe Budget 2073-74'!D46</f>
        <v>जिल्ला कृषि विकास कार्यालय, मुस्ताड</v>
      </c>
      <c r="E46" s="34">
        <f>'Programe Budget 2073-74'!E46</f>
        <v>200</v>
      </c>
      <c r="F46" s="34">
        <f t="shared" si="0"/>
        <v>200</v>
      </c>
      <c r="G46" s="34" t="e">
        <f t="shared" si="1"/>
        <v>#REF!</v>
      </c>
      <c r="H46" s="450">
        <v>83.395522388059703</v>
      </c>
      <c r="I46" s="114" t="e">
        <f t="shared" si="2"/>
        <v>#REF!</v>
      </c>
      <c r="J46" s="57"/>
      <c r="K46" s="218"/>
      <c r="L46" s="260" t="str">
        <f>'Programe Budget 2073-74'!Q46</f>
        <v>का</v>
      </c>
      <c r="M46" s="450">
        <v>85</v>
      </c>
    </row>
    <row r="47" spans="1:13" ht="20.25" customHeight="1">
      <c r="A47" s="261"/>
      <c r="B47" s="72"/>
      <c r="C47" s="33">
        <f>'Programe Budget 2073-74'!C47</f>
        <v>39</v>
      </c>
      <c r="D47" s="129" t="str">
        <f>'Programe Budget 2073-74'!D47</f>
        <v>जिल्ला कृषि विकास कार्यालय, अर्घाखाँची</v>
      </c>
      <c r="E47" s="34">
        <f>'Programe Budget 2073-74'!E47</f>
        <v>200</v>
      </c>
      <c r="F47" s="34">
        <f t="shared" si="0"/>
        <v>200</v>
      </c>
      <c r="G47" s="34" t="e">
        <f t="shared" si="1"/>
        <v>#REF!</v>
      </c>
      <c r="H47" s="450">
        <v>68</v>
      </c>
      <c r="I47" s="114" t="e">
        <f t="shared" si="2"/>
        <v>#REF!</v>
      </c>
      <c r="J47" s="57"/>
      <c r="K47" s="218"/>
      <c r="L47" s="260" t="str">
        <f>'Programe Budget 2073-74'!Q47</f>
        <v>का</v>
      </c>
      <c r="M47" s="450">
        <v>67.989999999999995</v>
      </c>
    </row>
    <row r="48" spans="1:13" ht="20.25" customHeight="1">
      <c r="A48" s="261"/>
      <c r="B48" s="72"/>
      <c r="C48" s="33">
        <f>'Programe Budget 2073-74'!C48</f>
        <v>40</v>
      </c>
      <c r="D48" s="129" t="str">
        <f>'Programe Budget 2073-74'!D48</f>
        <v>जिल्ला कृषि विकास कार्यालय, पाल्पा</v>
      </c>
      <c r="E48" s="34">
        <f>'Programe Budget 2073-74'!E48</f>
        <v>400</v>
      </c>
      <c r="F48" s="34">
        <f t="shared" si="0"/>
        <v>400</v>
      </c>
      <c r="G48" s="34" t="e">
        <f t="shared" si="1"/>
        <v>#REF!</v>
      </c>
      <c r="H48" s="450">
        <v>13</v>
      </c>
      <c r="I48" s="114" t="e">
        <f t="shared" si="2"/>
        <v>#REF!</v>
      </c>
      <c r="J48" s="57"/>
      <c r="K48" s="218"/>
      <c r="L48" s="260" t="str">
        <f>'Programe Budget 2073-74'!Q48</f>
        <v>का</v>
      </c>
      <c r="M48" s="450">
        <v>38.980509745127435</v>
      </c>
    </row>
    <row r="49" spans="1:13" ht="20.25" customHeight="1">
      <c r="A49" s="261"/>
      <c r="B49" s="72"/>
      <c r="C49" s="33">
        <f>'Programe Budget 2073-74'!C49</f>
        <v>41</v>
      </c>
      <c r="D49" s="129" t="str">
        <f>'Programe Budget 2073-74'!D49</f>
        <v>जिल्ला कृषि विकास कार्यालय, नवलपरासी</v>
      </c>
      <c r="E49" s="34">
        <f>'Programe Budget 2073-74'!E49</f>
        <v>1000</v>
      </c>
      <c r="F49" s="34">
        <f t="shared" si="0"/>
        <v>1000</v>
      </c>
      <c r="G49" s="34" t="e">
        <f t="shared" si="1"/>
        <v>#REF!</v>
      </c>
      <c r="H49" s="450">
        <v>14.074999999999999</v>
      </c>
      <c r="I49" s="114" t="e">
        <f t="shared" si="2"/>
        <v>#REF!</v>
      </c>
      <c r="J49" s="57"/>
      <c r="K49" s="218"/>
      <c r="L49" s="260" t="str">
        <f>'Programe Budget 2073-74'!Q49</f>
        <v>का</v>
      </c>
      <c r="M49" s="450">
        <v>42.203898050974516</v>
      </c>
    </row>
    <row r="50" spans="1:13" ht="20.25" customHeight="1">
      <c r="A50" s="261"/>
      <c r="B50" s="72"/>
      <c r="C50" s="33">
        <f>'Programe Budget 2073-74'!C50</f>
        <v>42</v>
      </c>
      <c r="D50" s="129" t="str">
        <f>'Programe Budget 2073-74'!D50</f>
        <v>जिल्ला कृषि विकास कार्यालय, रूपन्देही</v>
      </c>
      <c r="E50" s="34">
        <f>'Programe Budget 2073-74'!E50</f>
        <v>1000</v>
      </c>
      <c r="F50" s="34">
        <f t="shared" si="0"/>
        <v>1000</v>
      </c>
      <c r="G50" s="34" t="e">
        <f t="shared" si="1"/>
        <v>#REF!</v>
      </c>
      <c r="H50" s="450">
        <v>56.6</v>
      </c>
      <c r="I50" s="114" t="e">
        <f t="shared" si="2"/>
        <v>#REF!</v>
      </c>
      <c r="J50" s="57"/>
      <c r="K50" s="218"/>
      <c r="L50" s="260" t="str">
        <f>'Programe Budget 2073-74'!Q50</f>
        <v>का</v>
      </c>
      <c r="M50" s="450">
        <v>0</v>
      </c>
    </row>
    <row r="51" spans="1:13" ht="20.25" customHeight="1">
      <c r="A51" s="261"/>
      <c r="B51" s="72"/>
      <c r="C51" s="33">
        <f>'Programe Budget 2073-74'!C51</f>
        <v>43</v>
      </c>
      <c r="D51" s="129" t="str">
        <f>'Programe Budget 2073-74'!D51</f>
        <v>जिल्ला कृषि विकास कार्यालय, कपिलबस्तु</v>
      </c>
      <c r="E51" s="34">
        <f>'Programe Budget 2073-74'!E51</f>
        <v>1000</v>
      </c>
      <c r="F51" s="34">
        <f t="shared" si="0"/>
        <v>1000</v>
      </c>
      <c r="G51" s="34" t="e">
        <f t="shared" si="1"/>
        <v>#REF!</v>
      </c>
      <c r="H51" s="450">
        <v>68.462427745664741</v>
      </c>
      <c r="I51" s="114" t="e">
        <f t="shared" si="2"/>
        <v>#REF!</v>
      </c>
      <c r="J51" s="57"/>
      <c r="K51" s="218"/>
      <c r="L51" s="260" t="str">
        <f>'Programe Budget 2073-74'!Q51</f>
        <v>प</v>
      </c>
      <c r="M51" s="450">
        <v>98</v>
      </c>
    </row>
    <row r="52" spans="1:13" ht="20.25" customHeight="1">
      <c r="A52" s="261"/>
      <c r="B52" s="72"/>
      <c r="C52" s="33">
        <f>'Programe Budget 2073-74'!C52</f>
        <v>44</v>
      </c>
      <c r="D52" s="129" t="str">
        <f>'Programe Budget 2073-74'!D52</f>
        <v>जिल्ला कृषि विकास कार्यालय, रूकुम</v>
      </c>
      <c r="E52" s="34">
        <f>'Programe Budget 2073-74'!E52</f>
        <v>200</v>
      </c>
      <c r="F52" s="34">
        <f t="shared" si="0"/>
        <v>200</v>
      </c>
      <c r="G52" s="34" t="e">
        <f t="shared" si="1"/>
        <v>#REF!</v>
      </c>
      <c r="H52" s="450">
        <v>100</v>
      </c>
      <c r="I52" s="114" t="e">
        <f t="shared" si="2"/>
        <v>#REF!</v>
      </c>
      <c r="J52" s="57"/>
      <c r="K52" s="218"/>
      <c r="L52" s="260" t="str">
        <f>'Programe Budget 2073-74'!Q52</f>
        <v>प</v>
      </c>
      <c r="M52" s="450">
        <v>100</v>
      </c>
    </row>
    <row r="53" spans="1:13" ht="20.25" customHeight="1">
      <c r="A53" s="261"/>
      <c r="B53" s="72"/>
      <c r="C53" s="33">
        <f>'Programe Budget 2073-74'!C53</f>
        <v>45</v>
      </c>
      <c r="D53" s="129" t="str">
        <f>'Programe Budget 2073-74'!D53</f>
        <v>जिल्ला कृषि विकास कार्यालय, प्यूठान</v>
      </c>
      <c r="E53" s="34">
        <f>'Programe Budget 2073-74'!E53</f>
        <v>1000</v>
      </c>
      <c r="F53" s="34">
        <f t="shared" si="0"/>
        <v>1000</v>
      </c>
      <c r="G53" s="34" t="e">
        <f t="shared" si="1"/>
        <v>#REF!</v>
      </c>
      <c r="H53" s="450">
        <v>0</v>
      </c>
      <c r="I53" s="114" t="e">
        <f t="shared" si="2"/>
        <v>#REF!</v>
      </c>
      <c r="J53" s="57"/>
      <c r="K53" s="218"/>
      <c r="L53" s="260" t="str">
        <f>'Programe Budget 2073-74'!Q53</f>
        <v>प</v>
      </c>
      <c r="M53" s="450">
        <v>0</v>
      </c>
    </row>
    <row r="54" spans="1:13" ht="20.25" customHeight="1">
      <c r="A54" s="261"/>
      <c r="B54" s="72"/>
      <c r="C54" s="33">
        <f>'Programe Budget 2073-74'!C54</f>
        <v>46</v>
      </c>
      <c r="D54" s="129" t="str">
        <f>'Programe Budget 2073-74'!D54</f>
        <v>जिल्ला कृषि विकास कार्यालय, दाङ्ग</v>
      </c>
      <c r="E54" s="34">
        <f>'Programe Budget 2073-74'!E54</f>
        <v>2000</v>
      </c>
      <c r="F54" s="34">
        <f t="shared" si="0"/>
        <v>2000</v>
      </c>
      <c r="G54" s="34" t="e">
        <f t="shared" si="1"/>
        <v>#REF!</v>
      </c>
      <c r="H54" s="450">
        <v>44.289693593314759</v>
      </c>
      <c r="I54" s="114" t="e">
        <f t="shared" si="2"/>
        <v>#REF!</v>
      </c>
      <c r="J54" s="57"/>
      <c r="K54" s="218"/>
      <c r="L54" s="260" t="str">
        <f>'Programe Budget 2073-74'!Q54</f>
        <v>प</v>
      </c>
      <c r="M54" s="450">
        <v>72</v>
      </c>
    </row>
    <row r="55" spans="1:13" ht="20.25" customHeight="1">
      <c r="A55" s="261"/>
      <c r="B55" s="72"/>
      <c r="C55" s="33">
        <f>'Programe Budget 2073-74'!C55</f>
        <v>47</v>
      </c>
      <c r="D55" s="129" t="str">
        <f>'Programe Budget 2073-74'!D55</f>
        <v>जिल्ला कृषि विकास कार्यालय, दैलेख</v>
      </c>
      <c r="E55" s="34">
        <f>'Programe Budget 2073-74'!E55</f>
        <v>1000</v>
      </c>
      <c r="F55" s="34">
        <f t="shared" si="0"/>
        <v>1000</v>
      </c>
      <c r="G55" s="34" t="e">
        <f t="shared" si="1"/>
        <v>#REF!</v>
      </c>
      <c r="H55" s="450">
        <v>100</v>
      </c>
      <c r="I55" s="114" t="e">
        <f t="shared" si="2"/>
        <v>#REF!</v>
      </c>
      <c r="J55" s="57"/>
      <c r="K55" s="218"/>
      <c r="L55" s="260" t="str">
        <f>'Programe Budget 2073-74'!Q55</f>
        <v>प</v>
      </c>
      <c r="M55" s="450">
        <v>100</v>
      </c>
    </row>
    <row r="56" spans="1:13" ht="20.25" customHeight="1">
      <c r="A56" s="261"/>
      <c r="B56" s="72"/>
      <c r="C56" s="33">
        <f>'Programe Budget 2073-74'!C56</f>
        <v>48</v>
      </c>
      <c r="D56" s="129" t="str">
        <f>'Programe Budget 2073-74'!D56</f>
        <v>जिल्ला कृषि विकास कार्यालय, सर्ुर्खेत</v>
      </c>
      <c r="E56" s="34">
        <f>'Programe Budget 2073-74'!E56</f>
        <v>1500</v>
      </c>
      <c r="F56" s="34">
        <f t="shared" si="0"/>
        <v>1500</v>
      </c>
      <c r="G56" s="34" t="e">
        <f t="shared" si="1"/>
        <v>#REF!</v>
      </c>
      <c r="H56" s="450">
        <v>37.091503267973856</v>
      </c>
      <c r="I56" s="114" t="e">
        <f t="shared" si="2"/>
        <v>#REF!</v>
      </c>
      <c r="J56" s="57"/>
      <c r="K56" s="218"/>
      <c r="L56" s="260" t="str">
        <f>'Programe Budget 2073-74'!Q56</f>
        <v>प</v>
      </c>
      <c r="M56" s="450">
        <v>56.020066889632105</v>
      </c>
    </row>
    <row r="57" spans="1:13" ht="20.25" customHeight="1">
      <c r="A57" s="261"/>
      <c r="B57" s="72"/>
      <c r="C57" s="33">
        <f>'Programe Budget 2073-74'!C57</f>
        <v>49</v>
      </c>
      <c r="D57" s="129" t="str">
        <f>'Programe Budget 2073-74'!D57</f>
        <v>जिल्ला कृषि विकास कार्यालय, बाँके</v>
      </c>
      <c r="E57" s="34">
        <f>'Programe Budget 2073-74'!E57</f>
        <v>1000</v>
      </c>
      <c r="F57" s="34">
        <f t="shared" si="0"/>
        <v>1000</v>
      </c>
      <c r="G57" s="34" t="e">
        <f t="shared" si="1"/>
        <v>#REF!</v>
      </c>
      <c r="H57" s="450">
        <v>71.428571428571431</v>
      </c>
      <c r="I57" s="114" t="e">
        <f t="shared" si="2"/>
        <v>#REF!</v>
      </c>
      <c r="J57" s="57"/>
      <c r="K57" s="218"/>
      <c r="L57" s="260" t="str">
        <f>'Programe Budget 2073-74'!Q57</f>
        <v>प</v>
      </c>
      <c r="M57" s="450">
        <v>94.858156028368796</v>
      </c>
    </row>
    <row r="58" spans="1:13" ht="20.25" customHeight="1">
      <c r="A58" s="261"/>
      <c r="B58" s="72"/>
      <c r="C58" s="33">
        <f>'Programe Budget 2073-74'!C58</f>
        <v>50</v>
      </c>
      <c r="D58" s="129" t="str">
        <f>'Programe Budget 2073-74'!D58</f>
        <v>जिल्ला कृषि विकास कार्यालय, जुम्ला</v>
      </c>
      <c r="E58" s="34">
        <f>'Programe Budget 2073-74'!E58</f>
        <v>2000</v>
      </c>
      <c r="F58" s="34">
        <f t="shared" si="0"/>
        <v>2000</v>
      </c>
      <c r="G58" s="34" t="e">
        <f t="shared" si="1"/>
        <v>#REF!</v>
      </c>
      <c r="H58" s="450">
        <v>56.645631067961169</v>
      </c>
      <c r="I58" s="114" t="e">
        <f t="shared" si="2"/>
        <v>#REF!</v>
      </c>
      <c r="J58" s="57"/>
      <c r="K58" s="218"/>
      <c r="L58" s="260" t="str">
        <f>'Programe Budget 2073-74'!Q58</f>
        <v>प</v>
      </c>
      <c r="M58" s="450">
        <v>65</v>
      </c>
    </row>
    <row r="59" spans="1:13" ht="20.25" customHeight="1">
      <c r="A59" s="261"/>
      <c r="B59" s="72"/>
      <c r="C59" s="33">
        <f>'Programe Budget 2073-74'!C59</f>
        <v>51</v>
      </c>
      <c r="D59" s="129" t="str">
        <f>'Programe Budget 2073-74'!D59</f>
        <v xml:space="preserve">जिल्ला कृषि विकास कार्यालय, बझाङ्ग </v>
      </c>
      <c r="E59" s="34">
        <f>'Programe Budget 2073-74'!E59</f>
        <v>500</v>
      </c>
      <c r="F59" s="34">
        <f t="shared" si="0"/>
        <v>500</v>
      </c>
      <c r="G59" s="34" t="e">
        <f t="shared" si="1"/>
        <v>#REF!</v>
      </c>
      <c r="H59" s="450">
        <v>26</v>
      </c>
      <c r="I59" s="114" t="e">
        <f t="shared" si="2"/>
        <v>#REF!</v>
      </c>
      <c r="J59" s="57"/>
      <c r="K59" s="218"/>
      <c r="L59" s="260" t="str">
        <f>'Programe Budget 2073-74'!Q59</f>
        <v>प</v>
      </c>
      <c r="M59" s="450">
        <v>77.844311377245518</v>
      </c>
    </row>
    <row r="60" spans="1:13" ht="20.25" customHeight="1">
      <c r="A60" s="261"/>
      <c r="B60" s="72"/>
      <c r="C60" s="33">
        <f>'Programe Budget 2073-74'!C60</f>
        <v>52</v>
      </c>
      <c r="D60" s="129" t="str">
        <f>'Programe Budget 2073-74'!D60</f>
        <v>जिल्ला कृषि विकास कार्यालय, बाजुरा</v>
      </c>
      <c r="E60" s="34">
        <f>'Programe Budget 2073-74'!E60</f>
        <v>200</v>
      </c>
      <c r="F60" s="34">
        <f t="shared" si="0"/>
        <v>200</v>
      </c>
      <c r="G60" s="34" t="e">
        <f t="shared" si="1"/>
        <v>#REF!</v>
      </c>
      <c r="H60" s="450">
        <v>64.932432432432435</v>
      </c>
      <c r="I60" s="114" t="e">
        <f t="shared" si="2"/>
        <v>#REF!</v>
      </c>
      <c r="J60" s="57"/>
      <c r="K60" s="218"/>
      <c r="L60" s="260" t="str">
        <f>'Programe Budget 2073-74'!Q60</f>
        <v>प</v>
      </c>
      <c r="M60" s="450">
        <v>73</v>
      </c>
    </row>
    <row r="61" spans="1:13" ht="20.25" customHeight="1">
      <c r="A61" s="261"/>
      <c r="B61" s="72"/>
      <c r="C61" s="33">
        <f>'Programe Budget 2073-74'!C61</f>
        <v>53</v>
      </c>
      <c r="D61" s="129" t="str">
        <f>'Programe Budget 2073-74'!D61</f>
        <v>जिल्ला कृषि विकास कार्यालय, अछाम</v>
      </c>
      <c r="E61" s="34">
        <f>'Programe Budget 2073-74'!E61</f>
        <v>500</v>
      </c>
      <c r="F61" s="34">
        <f t="shared" si="0"/>
        <v>500</v>
      </c>
      <c r="G61" s="34" t="e">
        <f t="shared" si="1"/>
        <v>#REF!</v>
      </c>
      <c r="H61" s="450">
        <v>61.389961389961393</v>
      </c>
      <c r="I61" s="114" t="e">
        <f t="shared" si="2"/>
        <v>#REF!</v>
      </c>
      <c r="J61" s="57"/>
      <c r="K61" s="218"/>
      <c r="L61" s="260" t="str">
        <f>'Programe Budget 2073-74'!Q61</f>
        <v>प</v>
      </c>
      <c r="M61" s="450">
        <v>67</v>
      </c>
    </row>
    <row r="62" spans="1:13" ht="20.25" customHeight="1">
      <c r="A62" s="261"/>
      <c r="B62" s="72"/>
      <c r="C62" s="33">
        <f>'Programe Budget 2073-74'!C62</f>
        <v>54</v>
      </c>
      <c r="D62" s="129" t="str">
        <f>'Programe Budget 2073-74'!D62</f>
        <v>जिल्ला कृषि विकास कार्यालय, कैलाली</v>
      </c>
      <c r="E62" s="34">
        <f>'Programe Budget 2073-74'!E62</f>
        <v>2000</v>
      </c>
      <c r="F62" s="34">
        <f t="shared" si="0"/>
        <v>2000</v>
      </c>
      <c r="G62" s="34" t="e">
        <f t="shared" si="1"/>
        <v>#REF!</v>
      </c>
      <c r="H62" s="450">
        <v>78.356164383561648</v>
      </c>
      <c r="I62" s="114" t="e">
        <f t="shared" si="2"/>
        <v>#REF!</v>
      </c>
      <c r="J62" s="57"/>
      <c r="K62" s="218"/>
      <c r="L62" s="260" t="str">
        <f>'Programe Budget 2073-74'!Q62</f>
        <v>प</v>
      </c>
      <c r="M62" s="450">
        <v>100</v>
      </c>
    </row>
    <row r="63" spans="1:13" ht="20.25" customHeight="1">
      <c r="A63" s="261"/>
      <c r="B63" s="72"/>
      <c r="C63" s="33">
        <f>'Programe Budget 2073-74'!C63</f>
        <v>55</v>
      </c>
      <c r="D63" s="129" t="str">
        <f>'Programe Budget 2073-74'!D63</f>
        <v>जिल्ला कृषि विकास कार्यालय, दार्चुला</v>
      </c>
      <c r="E63" s="34">
        <f>'Programe Budget 2073-74'!E63</f>
        <v>300</v>
      </c>
      <c r="F63" s="34">
        <f t="shared" si="0"/>
        <v>300</v>
      </c>
      <c r="G63" s="34" t="e">
        <f t="shared" si="1"/>
        <v>#REF!</v>
      </c>
      <c r="H63" s="450">
        <v>49.403594771241835</v>
      </c>
      <c r="I63" s="114" t="e">
        <f t="shared" si="2"/>
        <v>#REF!</v>
      </c>
      <c r="J63" s="57"/>
      <c r="K63" s="218"/>
      <c r="L63" s="260" t="str">
        <f>'Programe Budget 2073-74'!Q63</f>
        <v>प</v>
      </c>
      <c r="M63" s="450">
        <v>75</v>
      </c>
    </row>
    <row r="64" spans="1:13" ht="20.25" customHeight="1">
      <c r="A64" s="261"/>
      <c r="B64" s="72"/>
      <c r="C64" s="33">
        <f>'Programe Budget 2073-74'!C67</f>
        <v>59</v>
      </c>
      <c r="D64" s="129" t="str">
        <f>'Programe Budget 2073-74'!D67</f>
        <v>जिल्ला कृषि विकास कार्यालय, कन्चनपुर</v>
      </c>
      <c r="E64" s="34">
        <f>'Programe Budget 2073-74'!E67</f>
        <v>3000</v>
      </c>
      <c r="F64" s="34">
        <f t="shared" si="0"/>
        <v>3000</v>
      </c>
      <c r="G64" s="34" t="e">
        <f t="shared" si="1"/>
        <v>#REF!</v>
      </c>
      <c r="H64" s="450">
        <v>66.568627450980387</v>
      </c>
      <c r="I64" s="114" t="e">
        <f t="shared" si="2"/>
        <v>#REF!</v>
      </c>
      <c r="J64" s="57"/>
      <c r="K64" s="218"/>
      <c r="L64" s="260" t="str">
        <f>'Programe Budget 2073-74'!Q67</f>
        <v>प</v>
      </c>
      <c r="M64" s="450">
        <v>82</v>
      </c>
    </row>
    <row r="65" spans="1:13" ht="20.25" customHeight="1">
      <c r="A65" s="261"/>
      <c r="B65" s="72"/>
      <c r="C65" s="33" t="e">
        <f>'Programe Budget 2073-74'!#REF!</f>
        <v>#REF!</v>
      </c>
      <c r="D65" s="129" t="e">
        <f>'Programe Budget 2073-74'!#REF!</f>
        <v>#REF!</v>
      </c>
      <c r="E65" s="34" t="e">
        <f>'Programe Budget 2073-74'!#REF!</f>
        <v>#REF!</v>
      </c>
      <c r="F65" s="34" t="e">
        <f t="shared" si="0"/>
        <v>#REF!</v>
      </c>
      <c r="G65" s="34" t="e">
        <f t="shared" si="1"/>
        <v>#REF!</v>
      </c>
      <c r="H65" s="450">
        <v>62.830540037243942</v>
      </c>
      <c r="I65" s="114" t="e">
        <f t="shared" si="2"/>
        <v>#REF!</v>
      </c>
      <c r="J65" s="57"/>
      <c r="K65" s="218"/>
      <c r="L65" s="260" t="e">
        <f>'Programe Budget 2073-74'!#REF!</f>
        <v>#REF!</v>
      </c>
      <c r="M65" s="450">
        <v>70</v>
      </c>
    </row>
    <row r="66" spans="1:13" ht="20.25" customHeight="1">
      <c r="A66" s="261"/>
      <c r="B66" s="72"/>
      <c r="C66" s="33" t="e">
        <f>'Programe Budget 2073-74'!#REF!</f>
        <v>#REF!</v>
      </c>
      <c r="D66" s="129" t="e">
        <f>'Programe Budget 2073-74'!#REF!</f>
        <v>#REF!</v>
      </c>
      <c r="E66" s="34" t="e">
        <f>'Programe Budget 2073-74'!#REF!</f>
        <v>#REF!</v>
      </c>
      <c r="F66" s="34" t="e">
        <f t="shared" si="0"/>
        <v>#REF!</v>
      </c>
      <c r="G66" s="34" t="e">
        <f t="shared" si="1"/>
        <v>#REF!</v>
      </c>
      <c r="H66" s="450">
        <v>0</v>
      </c>
      <c r="I66" s="114" t="e">
        <f t="shared" si="2"/>
        <v>#REF!</v>
      </c>
      <c r="J66" s="57"/>
      <c r="K66" s="218"/>
      <c r="L66" s="260" t="e">
        <f>'Programe Budget 2073-74'!#REF!</f>
        <v>#REF!</v>
      </c>
      <c r="M66" s="450">
        <v>0</v>
      </c>
    </row>
    <row r="67" spans="1:13" ht="20.25" customHeight="1">
      <c r="A67" s="261"/>
      <c r="B67" s="72"/>
      <c r="C67" s="33" t="e">
        <f>'Programe Budget 2073-74'!#REF!</f>
        <v>#REF!</v>
      </c>
      <c r="D67" s="129" t="e">
        <f>'Programe Budget 2073-74'!#REF!</f>
        <v>#REF!</v>
      </c>
      <c r="E67" s="34" t="e">
        <f>'Programe Budget 2073-74'!#REF!</f>
        <v>#REF!</v>
      </c>
      <c r="F67" s="34" t="e">
        <f t="shared" si="0"/>
        <v>#REF!</v>
      </c>
      <c r="G67" s="34" t="e">
        <f t="shared" si="1"/>
        <v>#REF!</v>
      </c>
      <c r="H67" s="450">
        <v>55.339805825242713</v>
      </c>
      <c r="I67" s="114" t="e">
        <f t="shared" si="2"/>
        <v>#REF!</v>
      </c>
      <c r="J67" s="57"/>
      <c r="K67" s="218"/>
      <c r="L67" s="260" t="e">
        <f>'Programe Budget 2073-74'!#REF!</f>
        <v>#REF!</v>
      </c>
      <c r="M67" s="450">
        <v>71.842410196987245</v>
      </c>
    </row>
    <row r="68" spans="1:13" ht="20.25" customHeight="1">
      <c r="A68" s="261"/>
      <c r="B68" s="72"/>
      <c r="C68" s="33" t="e">
        <f>'Programe Budget 2073-74'!#REF!</f>
        <v>#REF!</v>
      </c>
      <c r="D68" s="129" t="e">
        <f>'Programe Budget 2073-74'!#REF!</f>
        <v>#REF!</v>
      </c>
      <c r="E68" s="34" t="e">
        <f>'Programe Budget 2073-74'!#REF!</f>
        <v>#REF!</v>
      </c>
      <c r="F68" s="34" t="e">
        <f t="shared" si="0"/>
        <v>#REF!</v>
      </c>
      <c r="G68" s="34" t="e">
        <f t="shared" si="1"/>
        <v>#REF!</v>
      </c>
      <c r="H68" s="450">
        <v>61.389961389961393</v>
      </c>
      <c r="I68" s="114" t="e">
        <f t="shared" si="2"/>
        <v>#REF!</v>
      </c>
      <c r="J68" s="57"/>
      <c r="K68" s="218"/>
      <c r="L68" s="260" t="e">
        <f>'Programe Budget 2073-74'!#REF!</f>
        <v>#REF!</v>
      </c>
      <c r="M68" s="450">
        <v>60</v>
      </c>
    </row>
    <row r="69" spans="1:13" ht="20.25" customHeight="1">
      <c r="A69" s="261"/>
      <c r="B69" s="72"/>
      <c r="C69" s="33" t="e">
        <f>'Programe Budget 2073-74'!#REF!</f>
        <v>#REF!</v>
      </c>
      <c r="D69" s="129" t="e">
        <f>'Programe Budget 2073-74'!#REF!</f>
        <v>#REF!</v>
      </c>
      <c r="E69" s="34" t="e">
        <f>'Programe Budget 2073-74'!#REF!</f>
        <v>#REF!</v>
      </c>
      <c r="F69" s="34" t="e">
        <f t="shared" si="0"/>
        <v>#REF!</v>
      </c>
      <c r="G69" s="34" t="e">
        <f t="shared" si="1"/>
        <v>#REF!</v>
      </c>
      <c r="H69" s="450">
        <v>30</v>
      </c>
      <c r="I69" s="114" t="e">
        <f t="shared" si="2"/>
        <v>#REF!</v>
      </c>
      <c r="J69" s="57"/>
      <c r="K69" s="218"/>
      <c r="L69" s="260" t="e">
        <f>'Programe Budget 2073-74'!#REF!</f>
        <v>#REF!</v>
      </c>
      <c r="M69" s="450">
        <v>90.090090090090087</v>
      </c>
    </row>
    <row r="70" spans="1:13" ht="20.25" customHeight="1">
      <c r="A70" s="261"/>
      <c r="B70" s="72"/>
      <c r="C70" s="33" t="e">
        <f>'Programe Budget 2073-74'!#REF!</f>
        <v>#REF!</v>
      </c>
      <c r="D70" s="129" t="e">
        <f>'Programe Budget 2073-74'!#REF!</f>
        <v>#REF!</v>
      </c>
      <c r="E70" s="34" t="e">
        <f>'Programe Budget 2073-74'!#REF!</f>
        <v>#REF!</v>
      </c>
      <c r="F70" s="34" t="e">
        <f t="shared" si="0"/>
        <v>#REF!</v>
      </c>
      <c r="G70" s="34" t="e">
        <f>F70/$F$91*100</f>
        <v>#REF!</v>
      </c>
      <c r="H70" s="450">
        <v>60.608695652173914</v>
      </c>
      <c r="I70" s="114" t="e">
        <f t="shared" si="2"/>
        <v>#REF!</v>
      </c>
      <c r="J70" s="57"/>
      <c r="K70" s="218"/>
      <c r="L70" s="260" t="e">
        <f>'Programe Budget 2073-74'!#REF!</f>
        <v>#REF!</v>
      </c>
      <c r="M70" s="450">
        <v>70</v>
      </c>
    </row>
    <row r="71" spans="1:13" ht="20.25" customHeight="1">
      <c r="A71" s="261"/>
      <c r="B71" s="72"/>
      <c r="C71" s="33" t="e">
        <f>'Programe Budget 2073-74'!#REF!</f>
        <v>#REF!</v>
      </c>
      <c r="D71" s="129" t="e">
        <f>'Programe Budget 2073-74'!#REF!</f>
        <v>#REF!</v>
      </c>
      <c r="E71" s="34" t="e">
        <f>'Programe Budget 2073-74'!#REF!</f>
        <v>#REF!</v>
      </c>
      <c r="F71" s="34" t="e">
        <f t="shared" si="0"/>
        <v>#REF!</v>
      </c>
      <c r="G71" s="34" t="e">
        <f t="shared" si="1"/>
        <v>#REF!</v>
      </c>
      <c r="H71" s="450">
        <v>92.86999999999999</v>
      </c>
      <c r="I71" s="114" t="e">
        <f t="shared" si="2"/>
        <v>#REF!</v>
      </c>
      <c r="J71" s="57"/>
      <c r="K71" s="218"/>
      <c r="L71" s="260" t="e">
        <f>'Programe Budget 2073-74'!#REF!</f>
        <v>#REF!</v>
      </c>
      <c r="M71" s="450">
        <v>94</v>
      </c>
    </row>
    <row r="72" spans="1:13" ht="20.25" customHeight="1">
      <c r="A72" s="261"/>
      <c r="B72" s="72"/>
      <c r="C72" s="33" t="e">
        <f>'Programe Budget 2073-74'!#REF!</f>
        <v>#REF!</v>
      </c>
      <c r="D72" s="129" t="e">
        <f>'Programe Budget 2073-74'!#REF!</f>
        <v>#REF!</v>
      </c>
      <c r="E72" s="34" t="e">
        <f>'Programe Budget 2073-74'!#REF!</f>
        <v>#REF!</v>
      </c>
      <c r="F72" s="34" t="e">
        <f t="shared" si="0"/>
        <v>#REF!</v>
      </c>
      <c r="G72" s="34" t="e">
        <f t="shared" si="1"/>
        <v>#REF!</v>
      </c>
      <c r="H72" s="450">
        <v>99.889473684210529</v>
      </c>
      <c r="I72" s="114" t="e">
        <f t="shared" si="2"/>
        <v>#REF!</v>
      </c>
      <c r="J72" s="57"/>
      <c r="K72" s="218"/>
      <c r="L72" s="260" t="e">
        <f>'Programe Budget 2073-74'!#REF!</f>
        <v>#REF!</v>
      </c>
      <c r="M72" s="450">
        <v>100</v>
      </c>
    </row>
    <row r="73" spans="1:13" ht="20.25" customHeight="1">
      <c r="A73" s="261"/>
      <c r="B73" s="72"/>
      <c r="C73" s="33" t="e">
        <f>'Programe Budget 2073-74'!#REF!</f>
        <v>#REF!</v>
      </c>
      <c r="D73" s="129" t="e">
        <f>'Programe Budget 2073-74'!#REF!</f>
        <v>#REF!</v>
      </c>
      <c r="E73" s="34" t="e">
        <f>'Programe Budget 2073-74'!#REF!</f>
        <v>#REF!</v>
      </c>
      <c r="F73" s="34" t="e">
        <f t="shared" si="0"/>
        <v>#REF!</v>
      </c>
      <c r="G73" s="34" t="e">
        <f t="shared" si="1"/>
        <v>#REF!</v>
      </c>
      <c r="H73" s="450">
        <v>76.076555023923447</v>
      </c>
      <c r="I73" s="114" t="e">
        <f t="shared" si="2"/>
        <v>#REF!</v>
      </c>
      <c r="J73" s="57"/>
      <c r="K73" s="218"/>
      <c r="L73" s="260" t="e">
        <f>'Programe Budget 2073-74'!#REF!</f>
        <v>#REF!</v>
      </c>
      <c r="M73" s="450">
        <v>95</v>
      </c>
    </row>
    <row r="74" spans="1:13" ht="20.25" customHeight="1">
      <c r="A74" s="261"/>
      <c r="B74" s="72"/>
      <c r="C74" s="33" t="e">
        <f>'Programe Budget 2073-74'!#REF!</f>
        <v>#REF!</v>
      </c>
      <c r="D74" s="129" t="e">
        <f>'Programe Budget 2073-74'!#REF!</f>
        <v>#REF!</v>
      </c>
      <c r="E74" s="34" t="e">
        <f>'Programe Budget 2073-74'!#REF!</f>
        <v>#REF!</v>
      </c>
      <c r="F74" s="34" t="e">
        <f t="shared" ref="F74:F90" si="3">E74</f>
        <v>#REF!</v>
      </c>
      <c r="G74" s="34" t="e">
        <f t="shared" ref="G74:G90" si="4">F74/$F$91*100</f>
        <v>#REF!</v>
      </c>
      <c r="H74" s="450">
        <v>70.227272727272734</v>
      </c>
      <c r="I74" s="114" t="e">
        <f t="shared" ref="I74:I90" si="5">H74*G74/100</f>
        <v>#REF!</v>
      </c>
      <c r="J74" s="57"/>
      <c r="K74" s="218"/>
      <c r="L74" s="260" t="e">
        <f>'Programe Budget 2073-74'!#REF!</f>
        <v>#REF!</v>
      </c>
      <c r="M74" s="450">
        <v>95</v>
      </c>
    </row>
    <row r="75" spans="1:13" ht="20.25" customHeight="1">
      <c r="A75" s="261"/>
      <c r="B75" s="72"/>
      <c r="C75" s="33" t="e">
        <f>'Programe Budget 2073-74'!#REF!</f>
        <v>#REF!</v>
      </c>
      <c r="D75" s="129" t="e">
        <f>'Programe Budget 2073-74'!#REF!</f>
        <v>#REF!</v>
      </c>
      <c r="E75" s="34" t="e">
        <f>'Programe Budget 2073-74'!#REF!</f>
        <v>#REF!</v>
      </c>
      <c r="F75" s="34" t="e">
        <f t="shared" si="3"/>
        <v>#REF!</v>
      </c>
      <c r="G75" s="34" t="e">
        <f t="shared" si="4"/>
        <v>#REF!</v>
      </c>
      <c r="H75" s="450">
        <v>5.7750000000000004</v>
      </c>
      <c r="I75" s="114" t="e">
        <f t="shared" si="5"/>
        <v>#REF!</v>
      </c>
      <c r="J75" s="57"/>
      <c r="K75" s="218"/>
      <c r="L75" s="260" t="e">
        <f>'Programe Budget 2073-74'!#REF!</f>
        <v>#REF!</v>
      </c>
      <c r="M75" s="450">
        <v>21</v>
      </c>
    </row>
    <row r="76" spans="1:13" ht="20.25" customHeight="1">
      <c r="A76" s="261"/>
      <c r="B76" s="72"/>
      <c r="C76" s="33" t="e">
        <f>'Programe Budget 2073-74'!#REF!</f>
        <v>#REF!</v>
      </c>
      <c r="D76" s="129" t="e">
        <f>'Programe Budget 2073-74'!#REF!</f>
        <v>#REF!</v>
      </c>
      <c r="E76" s="34" t="e">
        <f>'Programe Budget 2073-74'!#REF!</f>
        <v>#REF!</v>
      </c>
      <c r="F76" s="34" t="e">
        <f t="shared" si="3"/>
        <v>#REF!</v>
      </c>
      <c r="G76" s="34" t="e">
        <f t="shared" si="4"/>
        <v>#REF!</v>
      </c>
      <c r="H76" s="450">
        <v>27.454545454545453</v>
      </c>
      <c r="I76" s="114" t="e">
        <f t="shared" si="5"/>
        <v>#REF!</v>
      </c>
      <c r="J76" s="57"/>
      <c r="K76" s="218"/>
      <c r="L76" s="260" t="e">
        <f>'Programe Budget 2073-74'!#REF!</f>
        <v>#REF!</v>
      </c>
      <c r="M76" s="450">
        <v>40</v>
      </c>
    </row>
    <row r="77" spans="1:13" ht="20.25" customHeight="1">
      <c r="A77" s="261"/>
      <c r="B77" s="72"/>
      <c r="C77" s="33" t="e">
        <f>'Programe Budget 2073-74'!#REF!</f>
        <v>#REF!</v>
      </c>
      <c r="D77" s="129" t="e">
        <f>'Programe Budget 2073-74'!#REF!</f>
        <v>#REF!</v>
      </c>
      <c r="E77" s="34" t="e">
        <f>'Programe Budget 2073-74'!#REF!</f>
        <v>#REF!</v>
      </c>
      <c r="F77" s="34" t="e">
        <f t="shared" si="3"/>
        <v>#REF!</v>
      </c>
      <c r="G77" s="34" t="e">
        <f t="shared" si="4"/>
        <v>#REF!</v>
      </c>
      <c r="H77" s="450">
        <v>9</v>
      </c>
      <c r="I77" s="114" t="e">
        <f t="shared" si="5"/>
        <v>#REF!</v>
      </c>
      <c r="J77" s="57"/>
      <c r="K77" s="218"/>
      <c r="L77" s="260" t="e">
        <f>'Programe Budget 2073-74'!#REF!</f>
        <v>#REF!</v>
      </c>
      <c r="M77" s="450">
        <v>27</v>
      </c>
    </row>
    <row r="78" spans="1:13" ht="20.25" customHeight="1">
      <c r="A78" s="261"/>
      <c r="B78" s="72"/>
      <c r="C78" s="33" t="e">
        <f>'Programe Budget 2073-74'!#REF!</f>
        <v>#REF!</v>
      </c>
      <c r="D78" s="129" t="e">
        <f>'Programe Budget 2073-74'!#REF!</f>
        <v>#REF!</v>
      </c>
      <c r="E78" s="34" t="e">
        <f>'Programe Budget 2073-74'!#REF!</f>
        <v>#REF!</v>
      </c>
      <c r="F78" s="34" t="e">
        <f t="shared" si="3"/>
        <v>#REF!</v>
      </c>
      <c r="G78" s="34" t="e">
        <f t="shared" si="4"/>
        <v>#REF!</v>
      </c>
      <c r="H78" s="450">
        <v>0</v>
      </c>
      <c r="I78" s="114" t="e">
        <f t="shared" si="5"/>
        <v>#REF!</v>
      </c>
      <c r="J78" s="57"/>
      <c r="K78" s="218"/>
      <c r="L78" s="260" t="e">
        <f>'Programe Budget 2073-74'!#REF!</f>
        <v>#REF!</v>
      </c>
      <c r="M78" s="450">
        <v>0</v>
      </c>
    </row>
    <row r="79" spans="1:13" ht="20.25" customHeight="1">
      <c r="A79" s="261"/>
      <c r="B79" s="72"/>
      <c r="C79" s="33" t="e">
        <f>'Programe Budget 2073-74'!#REF!</f>
        <v>#REF!</v>
      </c>
      <c r="D79" s="129" t="e">
        <f>'Programe Budget 2073-74'!#REF!</f>
        <v>#REF!</v>
      </c>
      <c r="E79" s="34" t="e">
        <f>'Programe Budget 2073-74'!#REF!</f>
        <v>#REF!</v>
      </c>
      <c r="F79" s="34" t="e">
        <f t="shared" si="3"/>
        <v>#REF!</v>
      </c>
      <c r="G79" s="34" t="e">
        <f t="shared" si="4"/>
        <v>#REF!</v>
      </c>
      <c r="H79" s="450">
        <v>0</v>
      </c>
      <c r="I79" s="114" t="e">
        <f t="shared" si="5"/>
        <v>#REF!</v>
      </c>
      <c r="J79" s="57"/>
      <c r="K79" s="218"/>
      <c r="L79" s="260" t="e">
        <f>'Programe Budget 2073-74'!#REF!</f>
        <v>#REF!</v>
      </c>
      <c r="M79" s="450">
        <v>0</v>
      </c>
    </row>
    <row r="80" spans="1:13" ht="20.25" customHeight="1">
      <c r="A80" s="261"/>
      <c r="B80" s="72"/>
      <c r="C80" s="33" t="e">
        <f>'Programe Budget 2073-74'!#REF!</f>
        <v>#REF!</v>
      </c>
      <c r="D80" s="129" t="e">
        <f>'Programe Budget 2073-74'!#REF!</f>
        <v>#REF!</v>
      </c>
      <c r="E80" s="34" t="e">
        <f>'Programe Budget 2073-74'!#REF!</f>
        <v>#REF!</v>
      </c>
      <c r="F80" s="34" t="e">
        <f t="shared" si="3"/>
        <v>#REF!</v>
      </c>
      <c r="G80" s="34" t="e">
        <f t="shared" si="4"/>
        <v>#REF!</v>
      </c>
      <c r="H80" s="450">
        <v>0</v>
      </c>
      <c r="I80" s="114" t="e">
        <f t="shared" si="5"/>
        <v>#REF!</v>
      </c>
      <c r="J80" s="57"/>
      <c r="K80" s="218"/>
      <c r="L80" s="260" t="e">
        <f>'Programe Budget 2073-74'!#REF!</f>
        <v>#REF!</v>
      </c>
      <c r="M80" s="450">
        <v>0</v>
      </c>
    </row>
    <row r="81" spans="1:13" ht="20.25" customHeight="1">
      <c r="A81" s="261"/>
      <c r="B81" s="72"/>
      <c r="C81" s="33" t="e">
        <f>'Programe Budget 2073-74'!#REF!</f>
        <v>#REF!</v>
      </c>
      <c r="D81" s="129" t="e">
        <f>'Programe Budget 2073-74'!#REF!</f>
        <v>#REF!</v>
      </c>
      <c r="E81" s="34" t="e">
        <f>'Programe Budget 2073-74'!#REF!</f>
        <v>#REF!</v>
      </c>
      <c r="F81" s="34" t="e">
        <f t="shared" si="3"/>
        <v>#REF!</v>
      </c>
      <c r="G81" s="34" t="e">
        <f t="shared" si="4"/>
        <v>#REF!</v>
      </c>
      <c r="H81" s="450">
        <v>40</v>
      </c>
      <c r="I81" s="114" t="e">
        <f t="shared" si="5"/>
        <v>#REF!</v>
      </c>
      <c r="J81" s="57"/>
      <c r="K81" s="218"/>
      <c r="L81" s="260" t="e">
        <f>'Programe Budget 2073-74'!#REF!</f>
        <v>#REF!</v>
      </c>
      <c r="M81" s="450">
        <v>70</v>
      </c>
    </row>
    <row r="82" spans="1:13" ht="20.25" customHeight="1">
      <c r="A82" s="261"/>
      <c r="B82" s="72"/>
      <c r="C82" s="33" t="e">
        <f>'Programe Budget 2073-74'!#REF!</f>
        <v>#REF!</v>
      </c>
      <c r="D82" s="129" t="e">
        <f>'Programe Budget 2073-74'!#REF!</f>
        <v>#REF!</v>
      </c>
      <c r="E82" s="34" t="e">
        <f>'Programe Budget 2073-74'!#REF!</f>
        <v>#REF!</v>
      </c>
      <c r="F82" s="34" t="e">
        <f t="shared" si="3"/>
        <v>#REF!</v>
      </c>
      <c r="G82" s="34" t="e">
        <f t="shared" si="4"/>
        <v>#REF!</v>
      </c>
      <c r="H82" s="450">
        <v>82.289156626506028</v>
      </c>
      <c r="I82" s="114" t="e">
        <f t="shared" si="5"/>
        <v>#REF!</v>
      </c>
      <c r="J82" s="57"/>
      <c r="K82" s="218"/>
      <c r="L82" s="260" t="e">
        <f>'Programe Budget 2073-74'!#REF!</f>
        <v>#REF!</v>
      </c>
      <c r="M82" s="450">
        <v>64</v>
      </c>
    </row>
    <row r="83" spans="1:13" ht="20.25" customHeight="1">
      <c r="A83" s="261"/>
      <c r="B83" s="72"/>
      <c r="C83" s="33" t="e">
        <f>'Programe Budget 2073-74'!#REF!</f>
        <v>#REF!</v>
      </c>
      <c r="D83" s="129" t="e">
        <f>'Programe Budget 2073-74'!#REF!</f>
        <v>#REF!</v>
      </c>
      <c r="E83" s="34" t="e">
        <f>'Programe Budget 2073-74'!#REF!</f>
        <v>#REF!</v>
      </c>
      <c r="F83" s="34" t="e">
        <f t="shared" si="3"/>
        <v>#REF!</v>
      </c>
      <c r="G83" s="34" t="e">
        <f t="shared" si="4"/>
        <v>#REF!</v>
      </c>
      <c r="H83" s="450">
        <v>38.200000000000003</v>
      </c>
      <c r="I83" s="114" t="e">
        <f>H83*G83/100</f>
        <v>#REF!</v>
      </c>
      <c r="J83" s="57"/>
      <c r="K83" s="218"/>
      <c r="L83" s="260" t="e">
        <f>'Programe Budget 2073-74'!#REF!</f>
        <v>#REF!</v>
      </c>
      <c r="M83" s="450">
        <v>1.0729613733905579</v>
      </c>
    </row>
    <row r="84" spans="1:13" ht="20.25" customHeight="1">
      <c r="A84" s="261"/>
      <c r="B84" s="72"/>
      <c r="C84" s="33" t="e">
        <f>'Programe Budget 2073-74'!#REF!</f>
        <v>#REF!</v>
      </c>
      <c r="D84" s="129" t="e">
        <f>'Programe Budget 2073-74'!#REF!</f>
        <v>#REF!</v>
      </c>
      <c r="E84" s="34" t="e">
        <f>'Programe Budget 2073-74'!#REF!</f>
        <v>#REF!</v>
      </c>
      <c r="F84" s="34" t="e">
        <f t="shared" si="3"/>
        <v>#REF!</v>
      </c>
      <c r="G84" s="34" t="e">
        <f t="shared" si="4"/>
        <v>#REF!</v>
      </c>
      <c r="H84" s="450">
        <v>89.936842105263153</v>
      </c>
      <c r="I84" s="114" t="e">
        <f t="shared" si="5"/>
        <v>#REF!</v>
      </c>
      <c r="J84" s="57"/>
      <c r="K84" s="218"/>
      <c r="L84" s="260" t="e">
        <f>'Programe Budget 2073-74'!#REF!</f>
        <v>#REF!</v>
      </c>
      <c r="M84" s="450">
        <v>83</v>
      </c>
    </row>
    <row r="85" spans="1:13" ht="20.25" customHeight="1">
      <c r="A85" s="261"/>
      <c r="B85" s="72"/>
      <c r="C85" s="33" t="e">
        <f>'Programe Budget 2073-74'!#REF!</f>
        <v>#REF!</v>
      </c>
      <c r="D85" s="129" t="e">
        <f>'Programe Budget 2073-74'!#REF!</f>
        <v>#REF!</v>
      </c>
      <c r="E85" s="34" t="e">
        <f>'Programe Budget 2073-74'!#REF!</f>
        <v>#REF!</v>
      </c>
      <c r="F85" s="34" t="e">
        <f t="shared" si="3"/>
        <v>#REF!</v>
      </c>
      <c r="G85" s="34" t="e">
        <f t="shared" si="4"/>
        <v>#REF!</v>
      </c>
      <c r="H85" s="450">
        <v>95.342465753424648</v>
      </c>
      <c r="I85" s="114" t="e">
        <f t="shared" si="5"/>
        <v>#REF!</v>
      </c>
      <c r="J85" s="57"/>
      <c r="K85" s="218"/>
      <c r="L85" s="260" t="e">
        <f>'Programe Budget 2073-74'!#REF!</f>
        <v>#REF!</v>
      </c>
      <c r="M85" s="450">
        <v>92</v>
      </c>
    </row>
    <row r="86" spans="1:13" ht="20.25" customHeight="1">
      <c r="A86" s="261"/>
      <c r="B86" s="72"/>
      <c r="C86" s="33" t="e">
        <f>'Programe Budget 2073-74'!#REF!</f>
        <v>#REF!</v>
      </c>
      <c r="D86" s="129" t="e">
        <f>'Programe Budget 2073-74'!#REF!</f>
        <v>#REF!</v>
      </c>
      <c r="E86" s="34" t="e">
        <f>'Programe Budget 2073-74'!#REF!</f>
        <v>#REF!</v>
      </c>
      <c r="F86" s="34" t="e">
        <f t="shared" si="3"/>
        <v>#REF!</v>
      </c>
      <c r="G86" s="34" t="e">
        <f t="shared" si="4"/>
        <v>#REF!</v>
      </c>
      <c r="H86" s="450">
        <v>100</v>
      </c>
      <c r="I86" s="114" t="e">
        <f t="shared" si="5"/>
        <v>#REF!</v>
      </c>
      <c r="J86" s="57"/>
      <c r="K86" s="218"/>
      <c r="L86" s="260" t="e">
        <f>'Programe Budget 2073-74'!#REF!</f>
        <v>#REF!</v>
      </c>
      <c r="M86" s="450">
        <v>100</v>
      </c>
    </row>
    <row r="87" spans="1:13" ht="20.25" customHeight="1">
      <c r="A87" s="261"/>
      <c r="B87" s="72"/>
      <c r="C87" s="33" t="e">
        <f>'Programe Budget 2073-74'!#REF!</f>
        <v>#REF!</v>
      </c>
      <c r="D87" s="129" t="e">
        <f>'Programe Budget 2073-74'!#REF!</f>
        <v>#REF!</v>
      </c>
      <c r="E87" s="34" t="e">
        <f>'Programe Budget 2073-74'!#REF!</f>
        <v>#REF!</v>
      </c>
      <c r="F87" s="34" t="e">
        <f t="shared" si="3"/>
        <v>#REF!</v>
      </c>
      <c r="G87" s="34" t="e">
        <f t="shared" si="4"/>
        <v>#REF!</v>
      </c>
      <c r="H87" s="450">
        <v>3.3333333333333335</v>
      </c>
      <c r="I87" s="114" t="e">
        <f t="shared" si="5"/>
        <v>#REF!</v>
      </c>
      <c r="J87" s="57"/>
      <c r="K87" s="218"/>
      <c r="L87" s="260" t="e">
        <f>'Programe Budget 2073-74'!#REF!</f>
        <v>#REF!</v>
      </c>
      <c r="M87" s="450">
        <v>10</v>
      </c>
    </row>
    <row r="88" spans="1:13" ht="20.25" customHeight="1">
      <c r="A88" s="261"/>
      <c r="B88" s="72"/>
      <c r="C88" s="33" t="e">
        <f>'Programe Budget 2073-74'!#REF!</f>
        <v>#REF!</v>
      </c>
      <c r="D88" s="129" t="e">
        <f>'Programe Budget 2073-74'!#REF!</f>
        <v>#REF!</v>
      </c>
      <c r="E88" s="34" t="e">
        <f>'Programe Budget 2073-74'!#REF!</f>
        <v>#REF!</v>
      </c>
      <c r="F88" s="34" t="e">
        <f t="shared" si="3"/>
        <v>#REF!</v>
      </c>
      <c r="G88" s="34" t="e">
        <f t="shared" si="4"/>
        <v>#REF!</v>
      </c>
      <c r="H88" s="450">
        <v>50</v>
      </c>
      <c r="I88" s="114" t="e">
        <f t="shared" si="5"/>
        <v>#REF!</v>
      </c>
      <c r="J88" s="57"/>
      <c r="K88" s="218"/>
      <c r="L88" s="260" t="e">
        <f>'Programe Budget 2073-74'!#REF!</f>
        <v>#REF!</v>
      </c>
      <c r="M88" s="450">
        <v>100</v>
      </c>
    </row>
    <row r="89" spans="1:13" ht="20.25" customHeight="1">
      <c r="A89" s="261"/>
      <c r="B89" s="72"/>
      <c r="C89" s="33" t="e">
        <f>'Programe Budget 2073-74'!#REF!</f>
        <v>#REF!</v>
      </c>
      <c r="D89" s="129" t="e">
        <f>'Programe Budget 2073-74'!#REF!</f>
        <v>#REF!</v>
      </c>
      <c r="E89" s="34" t="e">
        <f>'Programe Budget 2073-74'!#REF!</f>
        <v>#REF!</v>
      </c>
      <c r="F89" s="34" t="e">
        <f t="shared" si="3"/>
        <v>#REF!</v>
      </c>
      <c r="G89" s="34" t="e">
        <f t="shared" si="4"/>
        <v>#REF!</v>
      </c>
      <c r="H89" s="450">
        <v>82.795698924731184</v>
      </c>
      <c r="I89" s="114" t="e">
        <f t="shared" si="5"/>
        <v>#REF!</v>
      </c>
      <c r="J89" s="57"/>
      <c r="K89" s="218"/>
      <c r="L89" s="260" t="e">
        <f>'Programe Budget 2073-74'!#REF!</f>
        <v>#REF!</v>
      </c>
      <c r="M89" s="450">
        <v>96</v>
      </c>
    </row>
    <row r="90" spans="1:13" ht="20.25" customHeight="1">
      <c r="A90" s="261"/>
      <c r="B90" s="72"/>
      <c r="C90" s="33" t="e">
        <f>'Programe Budget 2073-74'!#REF!</f>
        <v>#REF!</v>
      </c>
      <c r="D90" s="129" t="e">
        <f>'Programe Budget 2073-74'!#REF!</f>
        <v>#REF!</v>
      </c>
      <c r="E90" s="34" t="e">
        <f>'Programe Budget 2073-74'!#REF!</f>
        <v>#REF!</v>
      </c>
      <c r="F90" s="34" t="e">
        <f t="shared" si="3"/>
        <v>#REF!</v>
      </c>
      <c r="G90" s="34" t="e">
        <f t="shared" si="4"/>
        <v>#REF!</v>
      </c>
      <c r="H90" s="450">
        <v>96.74649406688242</v>
      </c>
      <c r="I90" s="114" t="e">
        <f t="shared" si="5"/>
        <v>#REF!</v>
      </c>
      <c r="J90" s="57"/>
      <c r="K90" s="218"/>
      <c r="L90" s="260" t="e">
        <f>'Programe Budget 2073-74'!#REF!</f>
        <v>#REF!</v>
      </c>
      <c r="M90" s="450">
        <v>100</v>
      </c>
    </row>
    <row r="91" spans="1:13" ht="20.25" customHeight="1">
      <c r="A91" s="261"/>
      <c r="B91" s="72"/>
      <c r="C91" s="56" t="e">
        <f>C90</f>
        <v>#REF!</v>
      </c>
      <c r="D91" s="282" t="str">
        <f>'Programe Budget 2073-74'!D68</f>
        <v>विशेष कृषि उत्पादन कार्यक्रमको जम्मा</v>
      </c>
      <c r="E91" s="59" t="e">
        <f>SUM(E9:E90)</f>
        <v>#REF!</v>
      </c>
      <c r="F91" s="59" t="e">
        <f>SUM(F9:F90)</f>
        <v>#REF!</v>
      </c>
      <c r="G91" s="59">
        <v>0</v>
      </c>
      <c r="H91" s="197"/>
      <c r="I91" s="59" t="e">
        <f>SUM(I9:I90)</f>
        <v>#REF!</v>
      </c>
      <c r="J91" s="57"/>
      <c r="K91" s="218"/>
      <c r="L91" s="260">
        <f>'Programe Budget 2073-74'!Q68</f>
        <v>0</v>
      </c>
    </row>
    <row r="92" spans="1:13">
      <c r="A92" s="261"/>
      <c r="B92" s="72"/>
      <c r="C92" s="33"/>
      <c r="D92" s="282" t="s">
        <v>321</v>
      </c>
      <c r="E92" s="59" t="e">
        <f>E805</f>
        <v>#REF!</v>
      </c>
      <c r="F92" s="59" t="e">
        <f>F805</f>
        <v>#REF!</v>
      </c>
      <c r="G92" s="57" t="e">
        <f>F91*100/F92</f>
        <v>#REF!</v>
      </c>
      <c r="H92" s="197"/>
      <c r="I92" s="57" t="e">
        <f>I91*G92/100</f>
        <v>#REF!</v>
      </c>
      <c r="J92" s="57" t="e">
        <f>I92</f>
        <v>#REF!</v>
      </c>
      <c r="K92" s="218"/>
      <c r="L92" s="25"/>
    </row>
    <row r="93" spans="1:13">
      <c r="A93" s="1">
        <f>'Programe Budget 2073-74'!A69</f>
        <v>2</v>
      </c>
      <c r="B93" s="1" t="str">
        <f>'Programe Budget 2073-74'!B69</f>
        <v>312104-3/4</v>
      </c>
      <c r="C93" s="56">
        <f>'Programe Budget 2073-74'!C69</f>
        <v>2</v>
      </c>
      <c r="D93" s="126" t="str">
        <f>'Programe Budget 2073-74'!D69</f>
        <v>साना तथा मझौला कृषक आयस्तर बृद्धि आयोजना (१३)</v>
      </c>
      <c r="E93" s="35"/>
      <c r="F93" s="35"/>
      <c r="G93" s="35"/>
      <c r="H93" s="197"/>
      <c r="I93" s="193"/>
      <c r="J93" s="362"/>
      <c r="K93" s="33"/>
      <c r="L93" s="25" t="str">
        <f>'Programe Budget 2073-74'!Q69</f>
        <v>ना</v>
      </c>
    </row>
    <row r="94" spans="1:13">
      <c r="A94" s="25"/>
      <c r="B94" s="72"/>
      <c r="C94" s="33">
        <f>'Programe Budget 2073-74'!C70</f>
        <v>1</v>
      </c>
      <c r="D94" s="129" t="str">
        <f>'Programe Budget 2073-74'!D70</f>
        <v>साना तथा मझौला कृषक आयस्तर वृद्धि आयोजना</v>
      </c>
      <c r="E94" s="34">
        <f>'Programe Budget 2073-74'!E70</f>
        <v>701883</v>
      </c>
      <c r="F94" s="34">
        <f t="shared" ref="F94:F106" si="6">E94</f>
        <v>701883</v>
      </c>
      <c r="G94" s="34">
        <f>F94/$F$107*100</f>
        <v>99.229219535297986</v>
      </c>
      <c r="H94" s="197">
        <v>87.74</v>
      </c>
      <c r="I94" s="34">
        <f>H94*G94/100</f>
        <v>87.063717220270448</v>
      </c>
      <c r="J94" s="57"/>
      <c r="K94" s="218"/>
      <c r="L94" s="25" t="str">
        <f>'Programe Budget 2073-74'!Q70</f>
        <v>नि</v>
      </c>
    </row>
    <row r="95" spans="1:13" s="106" customFormat="1" ht="24" customHeight="1">
      <c r="A95" s="25"/>
      <c r="B95" s="72"/>
      <c r="C95" s="33">
        <f>'Programe Budget 2073-74'!C71</f>
        <v>2</v>
      </c>
      <c r="D95" s="129" t="str">
        <f>'Programe Budget 2073-74'!D71</f>
        <v>क्षेत्रीय कृषि निर्देशनालय, सुर्खेत</v>
      </c>
      <c r="E95" s="34">
        <f>'Programe Budget 2073-74'!E71</f>
        <v>496</v>
      </c>
      <c r="F95" s="34">
        <f t="shared" si="6"/>
        <v>496</v>
      </c>
      <c r="G95" s="34">
        <f t="shared" ref="G95:G106" si="7">F95/$F$107*100</f>
        <v>7.0122360691892802E-2</v>
      </c>
      <c r="H95" s="197">
        <v>100</v>
      </c>
      <c r="I95" s="34">
        <f t="shared" ref="I95:I106" si="8">H95*G95/100</f>
        <v>7.0122360691892802E-2</v>
      </c>
      <c r="J95" s="57"/>
      <c r="K95" s="370"/>
      <c r="L95" s="25" t="str">
        <f>'Programe Budget 2073-74'!Q71</f>
        <v>सु</v>
      </c>
    </row>
    <row r="96" spans="1:13" s="106" customFormat="1" ht="24" customHeight="1">
      <c r="A96" s="25"/>
      <c r="B96" s="72"/>
      <c r="C96" s="33">
        <f>'Programe Budget 2073-74'!C72</f>
        <v>3</v>
      </c>
      <c r="D96" s="129" t="str">
        <f>'Programe Budget 2073-74'!D72</f>
        <v>क्षेत्रीय कृषि निर्देशनालय, दिपायल</v>
      </c>
      <c r="E96" s="34">
        <f>'Programe Budget 2073-74'!E72</f>
        <v>496</v>
      </c>
      <c r="F96" s="34">
        <f t="shared" si="6"/>
        <v>496</v>
      </c>
      <c r="G96" s="34">
        <f t="shared" si="7"/>
        <v>7.0122360691892802E-2</v>
      </c>
      <c r="H96" s="197">
        <v>100</v>
      </c>
      <c r="I96" s="34">
        <f t="shared" si="8"/>
        <v>7.0122360691892802E-2</v>
      </c>
      <c r="J96" s="57"/>
      <c r="K96" s="370"/>
      <c r="L96" s="25" t="str">
        <f>'Programe Budget 2073-74'!Q72</f>
        <v>दि</v>
      </c>
    </row>
    <row r="97" spans="1:12" s="106" customFormat="1">
      <c r="A97" s="25"/>
      <c r="B97" s="72"/>
      <c r="C97" s="33">
        <f>'Programe Budget 2073-74'!C73</f>
        <v>4</v>
      </c>
      <c r="D97" s="129" t="str">
        <f>'Programe Budget 2073-74'!D73</f>
        <v>जिल्ला कृषि विकास कार्यालय, दाङ्ग</v>
      </c>
      <c r="E97" s="34">
        <f>'Programe Budget 2073-74'!E73</f>
        <v>446</v>
      </c>
      <c r="F97" s="34">
        <f t="shared" si="6"/>
        <v>446</v>
      </c>
      <c r="G97" s="34">
        <f t="shared" si="7"/>
        <v>6.3053574331822959E-2</v>
      </c>
      <c r="H97" s="197">
        <v>100</v>
      </c>
      <c r="I97" s="34">
        <f t="shared" si="8"/>
        <v>6.3053574331822959E-2</v>
      </c>
      <c r="J97" s="57"/>
      <c r="K97" s="370"/>
      <c r="L97" s="25" t="str">
        <f>'Programe Budget 2073-74'!Q73</f>
        <v>सु</v>
      </c>
    </row>
    <row r="98" spans="1:12" s="106" customFormat="1">
      <c r="A98" s="25"/>
      <c r="B98" s="72"/>
      <c r="C98" s="33">
        <f>'Programe Budget 2073-74'!C74</f>
        <v>5</v>
      </c>
      <c r="D98" s="129" t="str">
        <f>'Programe Budget 2073-74'!D74</f>
        <v>जिल्ला कृषि विकास कार्यालय, सर्ुर्खेत</v>
      </c>
      <c r="E98" s="34">
        <f>'Programe Budget 2073-74'!E74</f>
        <v>446</v>
      </c>
      <c r="F98" s="34">
        <f t="shared" si="6"/>
        <v>446</v>
      </c>
      <c r="G98" s="34">
        <f t="shared" si="7"/>
        <v>6.3053574331822959E-2</v>
      </c>
      <c r="H98" s="197">
        <v>100</v>
      </c>
      <c r="I98" s="34">
        <f t="shared" si="8"/>
        <v>6.3053574331822959E-2</v>
      </c>
      <c r="J98" s="57"/>
      <c r="K98" s="370"/>
      <c r="L98" s="25" t="str">
        <f>'Programe Budget 2073-74'!Q74</f>
        <v>सु</v>
      </c>
    </row>
    <row r="99" spans="1:12" s="106" customFormat="1">
      <c r="A99" s="25"/>
      <c r="B99" s="72"/>
      <c r="C99" s="33">
        <f>'Programe Budget 2073-74'!C75</f>
        <v>6</v>
      </c>
      <c r="D99" s="129" t="str">
        <f>'Programe Budget 2073-74'!D75</f>
        <v>जिल्ला कृषि विकास कार्यालय, दैलेख</v>
      </c>
      <c r="E99" s="34">
        <f>'Programe Budget 2073-74'!E75</f>
        <v>446</v>
      </c>
      <c r="F99" s="34">
        <f t="shared" si="6"/>
        <v>446</v>
      </c>
      <c r="G99" s="34">
        <f t="shared" si="7"/>
        <v>6.3053574331822959E-2</v>
      </c>
      <c r="H99" s="197">
        <v>100</v>
      </c>
      <c r="I99" s="34">
        <f t="shared" si="8"/>
        <v>6.3053574331822959E-2</v>
      </c>
      <c r="J99" s="57"/>
      <c r="K99" s="370"/>
      <c r="L99" s="25" t="str">
        <f>'Programe Budget 2073-74'!Q75</f>
        <v>सु</v>
      </c>
    </row>
    <row r="100" spans="1:12" s="106" customFormat="1">
      <c r="A100" s="25"/>
      <c r="B100" s="72"/>
      <c r="C100" s="33">
        <f>'Programe Budget 2073-74'!C76</f>
        <v>7</v>
      </c>
      <c r="D100" s="129" t="str">
        <f>'Programe Budget 2073-74'!D76</f>
        <v>जिल्ला कृषि विकास कार्यालय, बर्दिया</v>
      </c>
      <c r="E100" s="34">
        <f>'Programe Budget 2073-74'!E76</f>
        <v>446</v>
      </c>
      <c r="F100" s="34">
        <f t="shared" si="6"/>
        <v>446</v>
      </c>
      <c r="G100" s="34">
        <f t="shared" si="7"/>
        <v>6.3053574331822959E-2</v>
      </c>
      <c r="H100" s="197">
        <v>100</v>
      </c>
      <c r="I100" s="34">
        <f t="shared" si="8"/>
        <v>6.3053574331822959E-2</v>
      </c>
      <c r="J100" s="57"/>
      <c r="K100" s="370"/>
      <c r="L100" s="25" t="str">
        <f>'Programe Budget 2073-74'!Q76</f>
        <v>सु</v>
      </c>
    </row>
    <row r="101" spans="1:12" s="106" customFormat="1">
      <c r="A101" s="25"/>
      <c r="B101" s="72"/>
      <c r="C101" s="33">
        <f>'Programe Budget 2073-74'!C77</f>
        <v>8</v>
      </c>
      <c r="D101" s="129" t="str">
        <f>'Programe Budget 2073-74'!D77</f>
        <v>जिल्ला कृषि विकास कार्यालय, बाँके</v>
      </c>
      <c r="E101" s="34">
        <f>'Programe Budget 2073-74'!E77</f>
        <v>446</v>
      </c>
      <c r="F101" s="34">
        <f t="shared" si="6"/>
        <v>446</v>
      </c>
      <c r="G101" s="34">
        <f t="shared" si="7"/>
        <v>6.3053574331822959E-2</v>
      </c>
      <c r="H101" s="197">
        <v>100</v>
      </c>
      <c r="I101" s="34">
        <f t="shared" si="8"/>
        <v>6.3053574331822959E-2</v>
      </c>
      <c r="J101" s="57"/>
      <c r="K101" s="370"/>
      <c r="L101" s="25" t="str">
        <f>'Programe Budget 2073-74'!Q77</f>
        <v>सु</v>
      </c>
    </row>
    <row r="102" spans="1:12" s="106" customFormat="1">
      <c r="A102" s="25"/>
      <c r="B102" s="72"/>
      <c r="C102" s="33">
        <f>'Programe Budget 2073-74'!C78</f>
        <v>9</v>
      </c>
      <c r="D102" s="129" t="str">
        <f>'Programe Budget 2073-74'!D78</f>
        <v>जिल्ला कृषि विकास कार्यालय, कैलाली</v>
      </c>
      <c r="E102" s="34">
        <f>'Programe Budget 2073-74'!E78</f>
        <v>446</v>
      </c>
      <c r="F102" s="34">
        <f t="shared" si="6"/>
        <v>446</v>
      </c>
      <c r="G102" s="34">
        <f t="shared" si="7"/>
        <v>6.3053574331822959E-2</v>
      </c>
      <c r="H102" s="197">
        <v>100</v>
      </c>
      <c r="I102" s="34">
        <f t="shared" si="8"/>
        <v>6.3053574331822959E-2</v>
      </c>
      <c r="J102" s="57"/>
      <c r="K102" s="370"/>
      <c r="L102" s="25" t="str">
        <f>'Programe Budget 2073-74'!Q78</f>
        <v>दि</v>
      </c>
    </row>
    <row r="103" spans="1:12" s="106" customFormat="1">
      <c r="A103" s="25"/>
      <c r="B103" s="72"/>
      <c r="C103" s="33">
        <f>'Programe Budget 2073-74'!C79</f>
        <v>10</v>
      </c>
      <c r="D103" s="129" t="str">
        <f>'Programe Budget 2073-74'!D79</f>
        <v>जिल्ला कृषि विकास कार्यालय, डडेलधुरा</v>
      </c>
      <c r="E103" s="34">
        <f>'Programe Budget 2073-74'!E79</f>
        <v>446</v>
      </c>
      <c r="F103" s="34">
        <f t="shared" si="6"/>
        <v>446</v>
      </c>
      <c r="G103" s="34">
        <f t="shared" si="7"/>
        <v>6.3053574331822959E-2</v>
      </c>
      <c r="H103" s="197">
        <v>100</v>
      </c>
      <c r="I103" s="34">
        <f t="shared" si="8"/>
        <v>6.3053574331822959E-2</v>
      </c>
      <c r="J103" s="57"/>
      <c r="K103" s="370"/>
      <c r="L103" s="25" t="str">
        <f>'Programe Budget 2073-74'!Q79</f>
        <v>दि</v>
      </c>
    </row>
    <row r="104" spans="1:12" s="106" customFormat="1" ht="22.5" customHeight="1">
      <c r="A104" s="25"/>
      <c r="B104" s="72"/>
      <c r="C104" s="33">
        <f>'Programe Budget 2073-74'!C80</f>
        <v>11</v>
      </c>
      <c r="D104" s="129" t="str">
        <f>'Programe Budget 2073-74'!D80</f>
        <v>जिल्ला कृषि विकास कार्यालय, डोटी</v>
      </c>
      <c r="E104" s="34">
        <f>'Programe Budget 2073-74'!E80</f>
        <v>446</v>
      </c>
      <c r="F104" s="34">
        <f t="shared" si="6"/>
        <v>446</v>
      </c>
      <c r="G104" s="34">
        <f t="shared" si="7"/>
        <v>6.3053574331822959E-2</v>
      </c>
      <c r="H104" s="197">
        <v>100</v>
      </c>
      <c r="I104" s="34">
        <f t="shared" si="8"/>
        <v>6.3053574331822959E-2</v>
      </c>
      <c r="J104" s="57"/>
      <c r="K104" s="370"/>
      <c r="L104" s="25" t="str">
        <f>'Programe Budget 2073-74'!Q80</f>
        <v>दि</v>
      </c>
    </row>
    <row r="105" spans="1:12" s="106" customFormat="1">
      <c r="A105" s="25"/>
      <c r="B105" s="72"/>
      <c r="C105" s="33">
        <f>'Programe Budget 2073-74'!C81</f>
        <v>12</v>
      </c>
      <c r="D105" s="129" t="str">
        <f>'Programe Budget 2073-74'!D81</f>
        <v>जिल्ला कृषि विकास कार्यालय, बैतडी</v>
      </c>
      <c r="E105" s="34">
        <f>'Programe Budget 2073-74'!E81</f>
        <v>446</v>
      </c>
      <c r="F105" s="34">
        <f t="shared" si="6"/>
        <v>446</v>
      </c>
      <c r="G105" s="34">
        <f t="shared" si="7"/>
        <v>6.3053574331822959E-2</v>
      </c>
      <c r="H105" s="197">
        <v>100</v>
      </c>
      <c r="I105" s="34">
        <f t="shared" si="8"/>
        <v>6.3053574331822959E-2</v>
      </c>
      <c r="J105" s="57"/>
      <c r="K105" s="370"/>
      <c r="L105" s="25" t="str">
        <f>'Programe Budget 2073-74'!Q81</f>
        <v>दि</v>
      </c>
    </row>
    <row r="106" spans="1:12" s="106" customFormat="1">
      <c r="A106" s="25"/>
      <c r="B106" s="72"/>
      <c r="C106" s="33">
        <f>'Programe Budget 2073-74'!C82</f>
        <v>13</v>
      </c>
      <c r="D106" s="129" t="str">
        <f>'Programe Budget 2073-74'!D82</f>
        <v>जिल्ला कृषि विकास कार्यालय, दार्चुला</v>
      </c>
      <c r="E106" s="34">
        <f>'Programe Budget 2073-74'!E82</f>
        <v>446</v>
      </c>
      <c r="F106" s="34">
        <f t="shared" si="6"/>
        <v>446</v>
      </c>
      <c r="G106" s="34">
        <f t="shared" si="7"/>
        <v>6.3053574331822959E-2</v>
      </c>
      <c r="H106" s="197">
        <v>100</v>
      </c>
      <c r="I106" s="34">
        <f t="shared" si="8"/>
        <v>6.3053574331822959E-2</v>
      </c>
      <c r="J106" s="57"/>
      <c r="K106" s="370"/>
      <c r="L106" s="25" t="str">
        <f>'Programe Budget 2073-74'!Q82</f>
        <v>दि</v>
      </c>
    </row>
    <row r="107" spans="1:12">
      <c r="A107" s="25"/>
      <c r="B107" s="72"/>
      <c r="C107" s="33"/>
      <c r="D107" s="120" t="str">
        <f>'Programe Budget 2073-74'!D83</f>
        <v>14 कार्यालयहरूको जम्मा</v>
      </c>
      <c r="E107" s="57">
        <f>SUM(E94:E106)</f>
        <v>707335</v>
      </c>
      <c r="F107" s="57">
        <f>SUM(F94:F106)</f>
        <v>707335</v>
      </c>
      <c r="G107" s="57">
        <f>SUM(G94:G106)</f>
        <v>99.999999999999957</v>
      </c>
      <c r="H107" s="197"/>
      <c r="I107" s="57">
        <f>SUM(I94:I106)</f>
        <v>87.834497684972419</v>
      </c>
      <c r="J107" s="57"/>
      <c r="K107" s="218"/>
      <c r="L107" s="25"/>
    </row>
    <row r="108" spans="1:12">
      <c r="A108" s="261"/>
      <c r="B108" s="72"/>
      <c r="C108" s="33"/>
      <c r="D108" s="282" t="s">
        <v>321</v>
      </c>
      <c r="E108" s="59" t="e">
        <f>E805</f>
        <v>#REF!</v>
      </c>
      <c r="F108" s="59" t="e">
        <f>F805</f>
        <v>#REF!</v>
      </c>
      <c r="G108" s="57" t="e">
        <f>F107/F108*100</f>
        <v>#REF!</v>
      </c>
      <c r="H108" s="197"/>
      <c r="I108" s="57" t="e">
        <f>I107*G108/100</f>
        <v>#REF!</v>
      </c>
      <c r="J108" s="57" t="e">
        <f>I108</f>
        <v>#REF!</v>
      </c>
      <c r="K108" s="218"/>
      <c r="L108" s="25"/>
    </row>
    <row r="109" spans="1:12">
      <c r="A109" s="1">
        <f>'Programe Budget 2073-74'!A84</f>
        <v>3</v>
      </c>
      <c r="B109" s="1" t="str">
        <f>'Programe Budget 2073-74'!B84</f>
        <v>312107-3/4</v>
      </c>
      <c r="C109" s="1">
        <f>'Programe Budget 2073-74'!C84</f>
        <v>3</v>
      </c>
      <c r="D109" s="126" t="str">
        <f>'Programe Budget 2073-74'!D84</f>
        <v>बागवानी विकास कार्यक्रम</v>
      </c>
      <c r="E109" s="59"/>
      <c r="F109" s="59"/>
      <c r="G109" s="57"/>
      <c r="H109" s="197"/>
      <c r="I109" s="57"/>
      <c r="J109" s="57"/>
      <c r="K109" s="218"/>
      <c r="L109" s="25" t="str">
        <f>'Programe Budget 2073-74'!Q84</f>
        <v>ना</v>
      </c>
    </row>
    <row r="110" spans="1:12">
      <c r="A110" s="25"/>
      <c r="B110" s="280"/>
      <c r="C110" s="115">
        <f>'Programe Budget 2073-74'!C85</f>
        <v>1</v>
      </c>
      <c r="D110" s="129" t="str">
        <f>'Programe Budget 2073-74'!D85</f>
        <v>फलफूल विकास निर्देशनालय, किर्तीपुर, काठमाण्डौं</v>
      </c>
      <c r="E110" s="34">
        <f>'Programe Budget 2073-74'!E85</f>
        <v>17671</v>
      </c>
      <c r="F110" s="34">
        <f t="shared" ref="F110:F145" si="9">E110</f>
        <v>17671</v>
      </c>
      <c r="G110" s="34" t="e">
        <f t="shared" ref="G110:G145" si="10">SUM(F110/$F$146*100)</f>
        <v>#REF!</v>
      </c>
      <c r="H110" s="197">
        <v>100</v>
      </c>
      <c r="I110" s="34" t="e">
        <f t="shared" ref="I110:I133" si="11">SUM(G110*H110/100)</f>
        <v>#REF!</v>
      </c>
      <c r="J110" s="59"/>
      <c r="K110" s="218"/>
      <c r="L110" s="25" t="str">
        <f>'Programe Budget 2073-74'!Q85</f>
        <v>नि</v>
      </c>
    </row>
    <row r="111" spans="1:12">
      <c r="A111" s="25"/>
      <c r="B111" s="11"/>
      <c r="C111" s="115">
        <f>'Programe Budget 2073-74'!C86</f>
        <v>2</v>
      </c>
      <c r="D111" s="129" t="str">
        <f>'Programe Budget 2073-74'!D86</f>
        <v>राष्ट्रिय सुन्तलाजात फलफूल विकास कार्यक्रम, किर्तीपुर</v>
      </c>
      <c r="E111" s="34">
        <f>'Programe Budget 2073-74'!E86</f>
        <v>13814</v>
      </c>
      <c r="F111" s="34">
        <f t="shared" si="9"/>
        <v>13814</v>
      </c>
      <c r="G111" s="34" t="e">
        <f t="shared" si="10"/>
        <v>#REF!</v>
      </c>
      <c r="H111" s="197">
        <v>94.03</v>
      </c>
      <c r="I111" s="34" t="e">
        <f t="shared" si="11"/>
        <v>#REF!</v>
      </c>
      <c r="J111" s="59"/>
      <c r="K111" s="218"/>
      <c r="L111" s="25" t="str">
        <f>'Programe Budget 2073-74'!Q86</f>
        <v>नि</v>
      </c>
    </row>
    <row r="112" spans="1:12">
      <c r="A112" s="25"/>
      <c r="B112" s="25"/>
      <c r="C112" s="115">
        <f>'Programe Budget 2073-74'!C87</f>
        <v>3</v>
      </c>
      <c r="D112" s="129" t="str">
        <f>'Programe Budget 2073-74'!D87</f>
        <v>कफि तथा चिया विकास शाखा, किर्तिपुर</v>
      </c>
      <c r="E112" s="34">
        <f>'Programe Budget 2073-74'!E87</f>
        <v>7228</v>
      </c>
      <c r="F112" s="34">
        <f t="shared" si="9"/>
        <v>7228</v>
      </c>
      <c r="G112" s="34" t="e">
        <f t="shared" si="10"/>
        <v>#REF!</v>
      </c>
      <c r="H112" s="197">
        <v>99.52</v>
      </c>
      <c r="I112" s="34" t="e">
        <f t="shared" si="11"/>
        <v>#REF!</v>
      </c>
      <c r="J112" s="59"/>
      <c r="K112" s="218"/>
      <c r="L112" s="25" t="str">
        <f>'Programe Budget 2073-74'!Q87</f>
        <v>नि</v>
      </c>
    </row>
    <row r="113" spans="1:12">
      <c r="A113" s="25"/>
      <c r="B113" s="25"/>
      <c r="C113" s="115">
        <f>'Programe Budget 2073-74'!C88</f>
        <v>4</v>
      </c>
      <c r="D113" s="129" t="str">
        <f>'Programe Budget 2073-74'!D88</f>
        <v>केन्द्रीय वागवानी केन्द्र, किर्तीपुर</v>
      </c>
      <c r="E113" s="34">
        <f>'Programe Budget 2073-74'!E88</f>
        <v>29457</v>
      </c>
      <c r="F113" s="34">
        <f t="shared" si="9"/>
        <v>29457</v>
      </c>
      <c r="G113" s="34" t="e">
        <f t="shared" si="10"/>
        <v>#REF!</v>
      </c>
      <c r="H113" s="197">
        <v>98.89</v>
      </c>
      <c r="I113" s="34" t="e">
        <f t="shared" si="11"/>
        <v>#REF!</v>
      </c>
      <c r="J113" s="59"/>
      <c r="K113" s="218"/>
      <c r="L113" s="25" t="str">
        <f>'Programe Budget 2073-74'!Q88</f>
        <v>नि</v>
      </c>
    </row>
    <row r="114" spans="1:12">
      <c r="A114" s="260"/>
      <c r="B114" s="25"/>
      <c r="C114" s="115">
        <f>'Programe Budget 2073-74'!C89</f>
        <v>5</v>
      </c>
      <c r="D114" s="129" t="str">
        <f>'Programe Budget 2073-74'!D89</f>
        <v>पुष्प विकास केन्द्र, गोदावरी, ललितपुर</v>
      </c>
      <c r="E114" s="34">
        <f>'Programe Budget 2073-74'!E89</f>
        <v>15725</v>
      </c>
      <c r="F114" s="34">
        <f t="shared" si="9"/>
        <v>15725</v>
      </c>
      <c r="G114" s="34" t="e">
        <f t="shared" si="10"/>
        <v>#REF!</v>
      </c>
      <c r="H114" s="197">
        <v>90.32</v>
      </c>
      <c r="I114" s="34" t="e">
        <f t="shared" si="11"/>
        <v>#REF!</v>
      </c>
      <c r="J114" s="59"/>
      <c r="K114" s="218"/>
      <c r="L114" s="25" t="str">
        <f>'Programe Budget 2073-74'!Q89</f>
        <v>नि</v>
      </c>
    </row>
    <row r="115" spans="1:12">
      <c r="A115" s="25"/>
      <c r="B115" s="25"/>
      <c r="C115" s="115">
        <f>'Programe Budget 2073-74'!C90</f>
        <v>6</v>
      </c>
      <c r="D115" s="129" t="str">
        <f>'Programe Budget 2073-74'!D90</f>
        <v>उष्ण प्रदेशीय वागवानी केन्द्र, नवलपुर, र्सलाही</v>
      </c>
      <c r="E115" s="34">
        <f>'Programe Budget 2073-74'!E90</f>
        <v>24778</v>
      </c>
      <c r="F115" s="34">
        <f t="shared" si="9"/>
        <v>24778</v>
      </c>
      <c r="G115" s="34" t="e">
        <f t="shared" si="10"/>
        <v>#REF!</v>
      </c>
      <c r="H115" s="197">
        <v>97.64</v>
      </c>
      <c r="I115" s="34" t="e">
        <f t="shared" si="11"/>
        <v>#REF!</v>
      </c>
      <c r="J115" s="59"/>
      <c r="K115" s="218"/>
      <c r="L115" s="25" t="str">
        <f>'Programe Budget 2073-74'!Q90</f>
        <v>नि</v>
      </c>
    </row>
    <row r="116" spans="1:12">
      <c r="A116" s="25"/>
      <c r="B116" s="25"/>
      <c r="C116" s="115">
        <f>'Programe Budget 2073-74'!C91</f>
        <v>7</v>
      </c>
      <c r="D116" s="129" t="str">
        <f>'Programe Budget 2073-74'!D91</f>
        <v>शितोष्ण वागवानी विकास केन्द्र, मार्फा, मुस्ताङ्ग</v>
      </c>
      <c r="E116" s="34">
        <f>'Programe Budget 2073-74'!E91</f>
        <v>19267</v>
      </c>
      <c r="F116" s="34">
        <f t="shared" si="9"/>
        <v>19267</v>
      </c>
      <c r="G116" s="34" t="e">
        <f t="shared" si="10"/>
        <v>#REF!</v>
      </c>
      <c r="H116" s="197">
        <v>99.8</v>
      </c>
      <c r="I116" s="34" t="e">
        <f t="shared" si="11"/>
        <v>#REF!</v>
      </c>
      <c r="J116" s="59"/>
      <c r="K116" s="218"/>
      <c r="L116" s="25" t="str">
        <f>'Programe Budget 2073-74'!Q91</f>
        <v>नि</v>
      </c>
    </row>
    <row r="117" spans="1:12">
      <c r="A117" s="25"/>
      <c r="B117" s="25"/>
      <c r="C117" s="115">
        <f>'Programe Budget 2073-74'!C92</f>
        <v>8</v>
      </c>
      <c r="D117" s="129" t="str">
        <f>'Programe Budget 2073-74'!D92</f>
        <v>वागवानी केन्द्र, फाप्लु, सोलुखुम्वु</v>
      </c>
      <c r="E117" s="34">
        <f>'Programe Budget 2073-74'!E92</f>
        <v>11773</v>
      </c>
      <c r="F117" s="34">
        <f t="shared" si="9"/>
        <v>11773</v>
      </c>
      <c r="G117" s="34" t="e">
        <f t="shared" si="10"/>
        <v>#REF!</v>
      </c>
      <c r="H117" s="197">
        <v>98.72</v>
      </c>
      <c r="I117" s="34" t="e">
        <f t="shared" si="11"/>
        <v>#REF!</v>
      </c>
      <c r="J117" s="59"/>
      <c r="K117" s="218"/>
      <c r="L117" s="25" t="str">
        <f>'Programe Budget 2073-74'!Q92</f>
        <v>नि</v>
      </c>
    </row>
    <row r="118" spans="1:12">
      <c r="A118" s="25"/>
      <c r="B118" s="25"/>
      <c r="C118" s="115">
        <f>'Programe Budget 2073-74'!C93</f>
        <v>9</v>
      </c>
      <c r="D118" s="129" t="str">
        <f>'Programe Budget 2073-74'!D93</f>
        <v>शितोष्ण बागवानी नर्सरी केन्द्र, दामन, मकवानपुर</v>
      </c>
      <c r="E118" s="34">
        <f>'Programe Budget 2073-74'!E93</f>
        <v>11015</v>
      </c>
      <c r="F118" s="34">
        <f t="shared" si="9"/>
        <v>11015</v>
      </c>
      <c r="G118" s="34" t="e">
        <f t="shared" si="10"/>
        <v>#REF!</v>
      </c>
      <c r="H118" s="197">
        <v>96.25</v>
      </c>
      <c r="I118" s="34" t="e">
        <f t="shared" si="11"/>
        <v>#REF!</v>
      </c>
      <c r="J118" s="59"/>
      <c r="K118" s="218"/>
      <c r="L118" s="25" t="str">
        <f>'Programe Budget 2073-74'!Q93</f>
        <v>नि</v>
      </c>
    </row>
    <row r="119" spans="1:12">
      <c r="A119" s="25"/>
      <c r="B119" s="25"/>
      <c r="C119" s="115">
        <f>'Programe Budget 2073-74'!C94</f>
        <v>10</v>
      </c>
      <c r="D119" s="129" t="str">
        <f>'Programe Budget 2073-74'!D94</f>
        <v>शितोष्ण प्रदेशीय फलफूल रुटस्टक विकास केन्द्र, बोच, दोलखा</v>
      </c>
      <c r="E119" s="34">
        <f>'Programe Budget 2073-74'!E94</f>
        <v>13770</v>
      </c>
      <c r="F119" s="34">
        <f t="shared" si="9"/>
        <v>13770</v>
      </c>
      <c r="G119" s="34" t="e">
        <f t="shared" si="10"/>
        <v>#REF!</v>
      </c>
      <c r="H119" s="197">
        <v>99.1</v>
      </c>
      <c r="I119" s="34" t="e">
        <f t="shared" si="11"/>
        <v>#REF!</v>
      </c>
      <c r="J119" s="59"/>
      <c r="K119" s="218"/>
      <c r="L119" s="25" t="str">
        <f>'Programe Budget 2073-74'!Q94</f>
        <v>नि</v>
      </c>
    </row>
    <row r="120" spans="1:12">
      <c r="A120" s="25"/>
      <c r="B120" s="25"/>
      <c r="C120" s="115">
        <f>'Programe Budget 2073-74'!C95</f>
        <v>11</v>
      </c>
      <c r="D120" s="129" t="str">
        <f>'Programe Budget 2073-74'!D95</f>
        <v>उपोष्ण प्रदेशीय वागवानी विकास केन्द्र, त्रिशुली, नुवाकोट</v>
      </c>
      <c r="E120" s="34">
        <f>'Programe Budget 2073-74'!E95</f>
        <v>17448</v>
      </c>
      <c r="F120" s="34">
        <f t="shared" si="9"/>
        <v>17448</v>
      </c>
      <c r="G120" s="34" t="e">
        <f t="shared" si="10"/>
        <v>#REF!</v>
      </c>
      <c r="H120" s="197">
        <v>99.8</v>
      </c>
      <c r="I120" s="34" t="e">
        <f t="shared" si="11"/>
        <v>#REF!</v>
      </c>
      <c r="J120" s="34"/>
      <c r="K120" s="218"/>
      <c r="L120" s="25" t="str">
        <f>'Programe Budget 2073-74'!Q95</f>
        <v>नि</v>
      </c>
    </row>
    <row r="121" spans="1:12">
      <c r="A121" s="25"/>
      <c r="B121" s="25"/>
      <c r="C121" s="115">
        <f>'Programe Budget 2073-74'!C96</f>
        <v>12</v>
      </c>
      <c r="D121" s="129" t="str">
        <f>'Programe Budget 2073-74'!D96</f>
        <v>उष्ण प्रदेशीय बागवानी नर्सरी विकास केन्द्र, जनकपुर</v>
      </c>
      <c r="E121" s="34">
        <f>'Programe Budget 2073-74'!E96</f>
        <v>10040</v>
      </c>
      <c r="F121" s="34">
        <f t="shared" si="9"/>
        <v>10040</v>
      </c>
      <c r="G121" s="34" t="e">
        <f t="shared" si="10"/>
        <v>#REF!</v>
      </c>
      <c r="H121" s="197">
        <v>100</v>
      </c>
      <c r="I121" s="34" t="e">
        <f t="shared" si="11"/>
        <v>#REF!</v>
      </c>
      <c r="J121" s="34"/>
      <c r="K121" s="218"/>
      <c r="L121" s="25" t="str">
        <f>'Programe Budget 2073-74'!Q96</f>
        <v>नि</v>
      </c>
    </row>
    <row r="122" spans="1:12">
      <c r="A122" s="25"/>
      <c r="B122" s="25"/>
      <c r="C122" s="115">
        <f>'Programe Budget 2073-74'!C97</f>
        <v>13</v>
      </c>
      <c r="D122" s="129" t="str">
        <f>'Programe Budget 2073-74'!D97</f>
        <v>सुन्तलाजात फलफूल विकास केन्द्र, पाल्पा</v>
      </c>
      <c r="E122" s="34">
        <f>'Programe Budget 2073-74'!E97</f>
        <v>12001</v>
      </c>
      <c r="F122" s="34">
        <f t="shared" si="9"/>
        <v>12001</v>
      </c>
      <c r="G122" s="34" t="e">
        <f t="shared" si="10"/>
        <v>#REF!</v>
      </c>
      <c r="H122" s="197">
        <v>99.9</v>
      </c>
      <c r="I122" s="34" t="e">
        <f t="shared" si="11"/>
        <v>#REF!</v>
      </c>
      <c r="J122" s="34"/>
      <c r="K122" s="218"/>
      <c r="L122" s="25" t="str">
        <f>'Programe Budget 2073-74'!Q97</f>
        <v>नि</v>
      </c>
    </row>
    <row r="123" spans="1:12">
      <c r="A123" s="25"/>
      <c r="B123" s="25"/>
      <c r="C123" s="115">
        <f>'Programe Budget 2073-74'!C98</f>
        <v>14</v>
      </c>
      <c r="D123" s="129" t="str">
        <f>'Programe Budget 2073-74'!D98</f>
        <v>कफि विकास केन्द्र, आँपचौर, गुल्मी</v>
      </c>
      <c r="E123" s="34">
        <f>'Programe Budget 2073-74'!E98</f>
        <v>16848</v>
      </c>
      <c r="F123" s="34">
        <f t="shared" si="9"/>
        <v>16848</v>
      </c>
      <c r="G123" s="34" t="e">
        <f t="shared" si="10"/>
        <v>#REF!</v>
      </c>
      <c r="H123" s="197">
        <v>99.8</v>
      </c>
      <c r="I123" s="34" t="e">
        <f t="shared" si="11"/>
        <v>#REF!</v>
      </c>
      <c r="J123" s="34"/>
      <c r="K123" s="218"/>
      <c r="L123" s="25" t="str">
        <f>'Programe Budget 2073-74'!Q98</f>
        <v>नि</v>
      </c>
    </row>
    <row r="124" spans="1:12">
      <c r="A124" s="25"/>
      <c r="B124" s="25"/>
      <c r="C124" s="115">
        <f>'Programe Budget 2073-74'!C99</f>
        <v>15</v>
      </c>
      <c r="D124" s="129" t="str">
        <f>'Programe Budget 2073-74'!D99</f>
        <v>सुख्खा फलफूल विकास केन्द्र, सतबाँझ, बैतडी</v>
      </c>
      <c r="E124" s="34">
        <f>'Programe Budget 2073-74'!E99</f>
        <v>14496</v>
      </c>
      <c r="F124" s="34">
        <f t="shared" si="9"/>
        <v>14496</v>
      </c>
      <c r="G124" s="34" t="e">
        <f t="shared" si="10"/>
        <v>#REF!</v>
      </c>
      <c r="H124" s="197">
        <v>100</v>
      </c>
      <c r="I124" s="34" t="e">
        <f t="shared" si="11"/>
        <v>#REF!</v>
      </c>
      <c r="J124" s="34"/>
      <c r="K124" s="218"/>
      <c r="L124" s="25" t="str">
        <f>'Programe Budget 2073-74'!Q99</f>
        <v>नि</v>
      </c>
    </row>
    <row r="125" spans="1:12">
      <c r="A125" s="25"/>
      <c r="B125" s="25"/>
      <c r="C125" s="115" t="e">
        <f>'Programe Budget 2073-74'!#REF!</f>
        <v>#REF!</v>
      </c>
      <c r="D125" s="120" t="e">
        <f>'Programe Budget 2073-74'!#REF!</f>
        <v>#REF!</v>
      </c>
      <c r="E125" s="34" t="e">
        <f>'Programe Budget 2073-74'!#REF!</f>
        <v>#REF!</v>
      </c>
      <c r="F125" s="34"/>
      <c r="G125" s="34"/>
      <c r="H125" s="197"/>
      <c r="I125" s="34"/>
      <c r="J125" s="34"/>
      <c r="K125" s="218"/>
      <c r="L125" s="25"/>
    </row>
    <row r="126" spans="1:12">
      <c r="A126" s="25"/>
      <c r="B126" s="25"/>
      <c r="C126" s="115">
        <f>'Programe Budget 2073-74'!C113</f>
        <v>2</v>
      </c>
      <c r="D126" s="129" t="str">
        <f>'Programe Budget 2073-74'!D113</f>
        <v xml:space="preserve">जिल्ला कृषि बिकास कार्यालय, धादिङ्ग </v>
      </c>
      <c r="E126" s="34">
        <f>'Programe Budget 2073-74'!E113</f>
        <v>1873</v>
      </c>
      <c r="F126" s="34">
        <f t="shared" si="9"/>
        <v>1873</v>
      </c>
      <c r="G126" s="34" t="e">
        <f t="shared" si="10"/>
        <v>#REF!</v>
      </c>
      <c r="H126" s="197">
        <v>100</v>
      </c>
      <c r="I126" s="34" t="e">
        <f t="shared" si="11"/>
        <v>#REF!</v>
      </c>
      <c r="J126" s="34"/>
      <c r="K126" s="218"/>
      <c r="L126" s="25" t="str">
        <f>'Programe Budget 2073-74'!Q113</f>
        <v>प</v>
      </c>
    </row>
    <row r="127" spans="1:12">
      <c r="A127" s="25"/>
      <c r="B127" s="25"/>
      <c r="C127" s="115">
        <f>'Programe Budget 2073-74'!C114</f>
        <v>3</v>
      </c>
      <c r="D127" s="129" t="str">
        <f>'Programe Budget 2073-74'!D114</f>
        <v>जिल्ला कृषि बिकास कार्यालय, गोरखा</v>
      </c>
      <c r="E127" s="34">
        <f>'Programe Budget 2073-74'!E114</f>
        <v>1873</v>
      </c>
      <c r="F127" s="34">
        <f t="shared" si="9"/>
        <v>1873</v>
      </c>
      <c r="G127" s="34" t="e">
        <f t="shared" si="10"/>
        <v>#REF!</v>
      </c>
      <c r="H127" s="197">
        <v>100</v>
      </c>
      <c r="I127" s="34" t="e">
        <f t="shared" si="11"/>
        <v>#REF!</v>
      </c>
      <c r="J127" s="34"/>
      <c r="K127" s="218"/>
      <c r="L127" s="25" t="str">
        <f>'Programe Budget 2073-74'!Q114</f>
        <v>का</v>
      </c>
    </row>
    <row r="128" spans="1:12">
      <c r="A128" s="25"/>
      <c r="B128" s="25"/>
      <c r="C128" s="115">
        <f>'Programe Budget 2073-74'!C115</f>
        <v>4</v>
      </c>
      <c r="D128" s="129" t="str">
        <f>'Programe Budget 2073-74'!D115</f>
        <v>जिल्ला कृषि बिकास कार्यालय, कास्की</v>
      </c>
      <c r="E128" s="34">
        <f>'Programe Budget 2073-74'!E115</f>
        <v>1873</v>
      </c>
      <c r="F128" s="34">
        <f t="shared" si="9"/>
        <v>1873</v>
      </c>
      <c r="G128" s="34" t="e">
        <f t="shared" si="10"/>
        <v>#REF!</v>
      </c>
      <c r="H128" s="197">
        <v>100</v>
      </c>
      <c r="I128" s="34" t="e">
        <f t="shared" si="11"/>
        <v>#REF!</v>
      </c>
      <c r="J128" s="34"/>
      <c r="K128" s="218"/>
      <c r="L128" s="25" t="str">
        <f>'Programe Budget 2073-74'!Q115</f>
        <v>प</v>
      </c>
    </row>
    <row r="129" spans="1:12">
      <c r="A129" s="25"/>
      <c r="B129" s="25"/>
      <c r="C129" s="115">
        <f>'Programe Budget 2073-74'!C116</f>
        <v>5</v>
      </c>
      <c r="D129" s="129" t="str">
        <f>'Programe Budget 2073-74'!D116</f>
        <v>जिल्ला कृषि बिकास कार्यालय, लमजुङ्ग</v>
      </c>
      <c r="E129" s="34">
        <f>'Programe Budget 2073-74'!E116</f>
        <v>1873</v>
      </c>
      <c r="F129" s="34">
        <f t="shared" si="9"/>
        <v>1873</v>
      </c>
      <c r="G129" s="34" t="e">
        <f t="shared" si="10"/>
        <v>#REF!</v>
      </c>
      <c r="H129" s="197">
        <v>100</v>
      </c>
      <c r="I129" s="34" t="e">
        <f t="shared" si="11"/>
        <v>#REF!</v>
      </c>
      <c r="J129" s="34"/>
      <c r="K129" s="218"/>
      <c r="L129" s="25" t="str">
        <f>'Programe Budget 2073-74'!Q116</f>
        <v>प</v>
      </c>
    </row>
    <row r="130" spans="1:12">
      <c r="A130" s="25"/>
      <c r="B130" s="25"/>
      <c r="C130" s="115">
        <f>'Programe Budget 2073-74'!C117</f>
        <v>6</v>
      </c>
      <c r="D130" s="129" t="str">
        <f>'Programe Budget 2073-74'!D117</f>
        <v>जिल्ला कृषि बिकास कार्यालय, म्याग्दी</v>
      </c>
      <c r="E130" s="34">
        <f>'Programe Budget 2073-74'!E117</f>
        <v>1873</v>
      </c>
      <c r="F130" s="34">
        <f t="shared" si="9"/>
        <v>1873</v>
      </c>
      <c r="G130" s="34" t="e">
        <f t="shared" si="10"/>
        <v>#REF!</v>
      </c>
      <c r="H130" s="197">
        <v>100</v>
      </c>
      <c r="I130" s="34" t="e">
        <f t="shared" si="11"/>
        <v>#REF!</v>
      </c>
      <c r="J130" s="34"/>
      <c r="K130" s="218"/>
      <c r="L130" s="25" t="str">
        <f>'Programe Budget 2073-74'!Q117</f>
        <v>प</v>
      </c>
    </row>
    <row r="131" spans="1:12">
      <c r="A131" s="25"/>
      <c r="B131" s="25"/>
      <c r="C131" s="115">
        <f>'Programe Budget 2073-74'!C118</f>
        <v>7</v>
      </c>
      <c r="D131" s="129" t="str">
        <f>'Programe Budget 2073-74'!D118</f>
        <v>जिल्ला कृषि बिकास कार्यालय, पर्वत</v>
      </c>
      <c r="E131" s="34">
        <f>'Programe Budget 2073-74'!E118</f>
        <v>1873</v>
      </c>
      <c r="F131" s="34">
        <f t="shared" si="9"/>
        <v>1873</v>
      </c>
      <c r="G131" s="34" t="e">
        <f t="shared" si="10"/>
        <v>#REF!</v>
      </c>
      <c r="H131" s="197">
        <v>100</v>
      </c>
      <c r="I131" s="34" t="e">
        <f t="shared" si="11"/>
        <v>#REF!</v>
      </c>
      <c r="J131" s="34"/>
      <c r="K131" s="218"/>
      <c r="L131" s="25" t="str">
        <f>'Programe Budget 2073-74'!Q118</f>
        <v>प</v>
      </c>
    </row>
    <row r="132" spans="1:12">
      <c r="A132" s="25"/>
      <c r="B132" s="25"/>
      <c r="C132" s="115">
        <f>'Programe Budget 2073-74'!C119</f>
        <v>8</v>
      </c>
      <c r="D132" s="129" t="str">
        <f>'Programe Budget 2073-74'!D119</f>
        <v>जिल्ला कृषि बिकास कार्यालय, स्याङ्गजा</v>
      </c>
      <c r="E132" s="34">
        <f>'Programe Budget 2073-74'!E119</f>
        <v>1873</v>
      </c>
      <c r="F132" s="34">
        <f t="shared" si="9"/>
        <v>1873</v>
      </c>
      <c r="G132" s="34" t="e">
        <f t="shared" si="10"/>
        <v>#REF!</v>
      </c>
      <c r="H132" s="197">
        <v>100</v>
      </c>
      <c r="I132" s="34" t="e">
        <f t="shared" si="11"/>
        <v>#REF!</v>
      </c>
      <c r="J132" s="34"/>
      <c r="K132" s="218"/>
      <c r="L132" s="25" t="str">
        <f>'Programe Budget 2073-74'!Q119</f>
        <v>प</v>
      </c>
    </row>
    <row r="133" spans="1:12">
      <c r="A133" s="25"/>
      <c r="B133" s="25"/>
      <c r="C133" s="115">
        <f>'Programe Budget 2073-74'!C120</f>
        <v>9</v>
      </c>
      <c r="D133" s="129" t="str">
        <f>'Programe Budget 2073-74'!D120</f>
        <v>जिल्ला कृषि बिकास कार्यालय, तनहुँ</v>
      </c>
      <c r="E133" s="34">
        <f>'Programe Budget 2073-74'!E120</f>
        <v>1873</v>
      </c>
      <c r="F133" s="34">
        <f t="shared" si="9"/>
        <v>1873</v>
      </c>
      <c r="G133" s="34" t="e">
        <f t="shared" si="10"/>
        <v>#REF!</v>
      </c>
      <c r="H133" s="197">
        <v>100</v>
      </c>
      <c r="I133" s="34" t="e">
        <f t="shared" si="11"/>
        <v>#REF!</v>
      </c>
      <c r="J133" s="34"/>
      <c r="K133" s="218"/>
      <c r="L133" s="25" t="str">
        <f>'Programe Budget 2073-74'!Q120</f>
        <v>प</v>
      </c>
    </row>
    <row r="134" spans="1:12">
      <c r="A134" s="25"/>
      <c r="B134" s="25"/>
      <c r="C134" s="115">
        <f>'Programe Budget 2073-74'!C121</f>
        <v>10</v>
      </c>
      <c r="D134" s="129" t="str">
        <f>'Programe Budget 2073-74'!D121</f>
        <v>जिल्ला कृषि बिकास कार्यालय, बाग्लुङ्ग</v>
      </c>
      <c r="E134" s="34">
        <f>'Programe Budget 2073-74'!E121</f>
        <v>3329</v>
      </c>
      <c r="F134" s="34">
        <f t="shared" si="9"/>
        <v>3329</v>
      </c>
      <c r="G134" s="34" t="e">
        <f t="shared" si="10"/>
        <v>#REF!</v>
      </c>
      <c r="H134" s="197">
        <v>100</v>
      </c>
      <c r="I134" s="34" t="e">
        <f t="shared" ref="I134:I145" si="12">H134*G134/100</f>
        <v>#REF!</v>
      </c>
      <c r="J134" s="57"/>
      <c r="K134" s="218"/>
      <c r="L134" s="25" t="str">
        <f>'Programe Budget 2073-74'!Q121</f>
        <v>प</v>
      </c>
    </row>
    <row r="135" spans="1:12">
      <c r="A135" s="25"/>
      <c r="B135" s="25"/>
      <c r="C135" s="115">
        <f>'Programe Budget 2073-74'!C122</f>
        <v>11</v>
      </c>
      <c r="D135" s="129" t="str">
        <f>'Programe Budget 2073-74'!D122</f>
        <v>जिल्ला कृषि बिकास कार्यालय, पाल्पा</v>
      </c>
      <c r="E135" s="34">
        <f>'Programe Budget 2073-74'!E122</f>
        <v>3329</v>
      </c>
      <c r="F135" s="34">
        <f t="shared" si="9"/>
        <v>3329</v>
      </c>
      <c r="G135" s="34" t="e">
        <f t="shared" si="10"/>
        <v>#REF!</v>
      </c>
      <c r="H135" s="197">
        <v>100</v>
      </c>
      <c r="I135" s="34" t="e">
        <f t="shared" si="12"/>
        <v>#REF!</v>
      </c>
      <c r="J135" s="57"/>
      <c r="K135" s="218"/>
      <c r="L135" s="25" t="str">
        <f>'Programe Budget 2073-74'!Q122</f>
        <v>प</v>
      </c>
    </row>
    <row r="136" spans="1:12">
      <c r="A136" s="25"/>
      <c r="B136" s="25"/>
      <c r="C136" s="115">
        <f>'Programe Budget 2073-74'!C123</f>
        <v>12</v>
      </c>
      <c r="D136" s="129" t="str">
        <f>'Programe Budget 2073-74'!D123</f>
        <v>जिल्ला कृषि बिकास कार्यालय, गुल्मी</v>
      </c>
      <c r="E136" s="34">
        <f>'Programe Budget 2073-74'!E123</f>
        <v>3329</v>
      </c>
      <c r="F136" s="34">
        <f t="shared" si="9"/>
        <v>3329</v>
      </c>
      <c r="G136" s="34" t="e">
        <f t="shared" si="10"/>
        <v>#REF!</v>
      </c>
      <c r="H136" s="197">
        <v>67.599999999999994</v>
      </c>
      <c r="I136" s="34" t="e">
        <f t="shared" si="12"/>
        <v>#REF!</v>
      </c>
      <c r="J136" s="57"/>
      <c r="K136" s="218"/>
      <c r="L136" s="25" t="str">
        <f>'Programe Budget 2073-74'!Q123</f>
        <v>प</v>
      </c>
    </row>
    <row r="137" spans="1:12">
      <c r="A137" s="25"/>
      <c r="B137" s="25"/>
      <c r="C137" s="115">
        <f>'Programe Budget 2073-74'!C124</f>
        <v>13</v>
      </c>
      <c r="D137" s="129" t="str">
        <f>'Programe Budget 2073-74'!D124</f>
        <v>जिल्ला कृषि बिकास कार्यालय, अर्घाखाँची</v>
      </c>
      <c r="E137" s="34">
        <f>'Programe Budget 2073-74'!E124</f>
        <v>3329</v>
      </c>
      <c r="F137" s="34">
        <f t="shared" si="9"/>
        <v>3329</v>
      </c>
      <c r="G137" s="34" t="e">
        <f t="shared" si="10"/>
        <v>#REF!</v>
      </c>
      <c r="H137" s="197">
        <v>49.2</v>
      </c>
      <c r="I137" s="34" t="e">
        <f t="shared" si="12"/>
        <v>#REF!</v>
      </c>
      <c r="J137" s="57"/>
      <c r="K137" s="218"/>
      <c r="L137" s="25" t="str">
        <f>'Programe Budget 2073-74'!Q124</f>
        <v>प</v>
      </c>
    </row>
    <row r="138" spans="1:12">
      <c r="A138" s="25"/>
      <c r="B138" s="25"/>
      <c r="C138" s="115" t="e">
        <f>'Programe Budget 2073-74'!#REF!</f>
        <v>#REF!</v>
      </c>
      <c r="D138" s="129" t="e">
        <f>'Programe Budget 2073-74'!#REF!</f>
        <v>#REF!</v>
      </c>
      <c r="E138" s="34" t="e">
        <f>'Programe Budget 2073-74'!#REF!</f>
        <v>#REF!</v>
      </c>
      <c r="F138" s="34" t="e">
        <f t="shared" si="9"/>
        <v>#REF!</v>
      </c>
      <c r="G138" s="34" t="e">
        <f t="shared" si="10"/>
        <v>#REF!</v>
      </c>
      <c r="H138" s="197">
        <v>99</v>
      </c>
      <c r="I138" s="34" t="e">
        <f t="shared" si="12"/>
        <v>#REF!</v>
      </c>
      <c r="J138" s="57"/>
      <c r="K138" s="218"/>
      <c r="L138" s="25" t="e">
        <f>'Programe Budget 2073-74'!#REF!</f>
        <v>#REF!</v>
      </c>
    </row>
    <row r="139" spans="1:12">
      <c r="A139" s="25"/>
      <c r="B139" s="25"/>
      <c r="C139" s="115" t="e">
        <f>'Programe Budget 2073-74'!#REF!</f>
        <v>#REF!</v>
      </c>
      <c r="D139" s="129" t="e">
        <f>'Programe Budget 2073-74'!#REF!</f>
        <v>#REF!</v>
      </c>
      <c r="E139" s="34" t="e">
        <f>'Programe Budget 2073-74'!#REF!</f>
        <v>#REF!</v>
      </c>
      <c r="F139" s="34" t="e">
        <f t="shared" si="9"/>
        <v>#REF!</v>
      </c>
      <c r="G139" s="34" t="e">
        <f t="shared" si="10"/>
        <v>#REF!</v>
      </c>
      <c r="H139" s="197">
        <v>100</v>
      </c>
      <c r="I139" s="34" t="e">
        <f t="shared" si="12"/>
        <v>#REF!</v>
      </c>
      <c r="J139" s="57"/>
      <c r="K139" s="218"/>
      <c r="L139" s="25" t="e">
        <f>'Programe Budget 2073-74'!#REF!</f>
        <v>#REF!</v>
      </c>
    </row>
    <row r="140" spans="1:12">
      <c r="A140" s="25"/>
      <c r="B140" s="25"/>
      <c r="C140" s="115" t="e">
        <f>'Programe Budget 2073-74'!#REF!</f>
        <v>#REF!</v>
      </c>
      <c r="D140" s="129" t="e">
        <f>'Programe Budget 2073-74'!#REF!</f>
        <v>#REF!</v>
      </c>
      <c r="E140" s="34" t="e">
        <f>'Programe Budget 2073-74'!#REF!</f>
        <v>#REF!</v>
      </c>
      <c r="F140" s="34" t="e">
        <f t="shared" si="9"/>
        <v>#REF!</v>
      </c>
      <c r="G140" s="34" t="e">
        <f t="shared" si="10"/>
        <v>#REF!</v>
      </c>
      <c r="H140" s="197">
        <v>100</v>
      </c>
      <c r="I140" s="34" t="e">
        <f t="shared" si="12"/>
        <v>#REF!</v>
      </c>
      <c r="J140" s="57"/>
      <c r="K140" s="218"/>
      <c r="L140" s="25" t="e">
        <f>'Programe Budget 2073-74'!#REF!</f>
        <v>#REF!</v>
      </c>
    </row>
    <row r="141" spans="1:12">
      <c r="A141" s="25"/>
      <c r="B141" s="25"/>
      <c r="C141" s="115" t="e">
        <f>'Programe Budget 2073-74'!#REF!</f>
        <v>#REF!</v>
      </c>
      <c r="D141" s="129" t="e">
        <f>'Programe Budget 2073-74'!#REF!</f>
        <v>#REF!</v>
      </c>
      <c r="E141" s="34" t="e">
        <f>'Programe Budget 2073-74'!#REF!</f>
        <v>#REF!</v>
      </c>
      <c r="F141" s="34" t="e">
        <f t="shared" si="9"/>
        <v>#REF!</v>
      </c>
      <c r="G141" s="34" t="e">
        <f t="shared" si="10"/>
        <v>#REF!</v>
      </c>
      <c r="H141" s="197">
        <v>100</v>
      </c>
      <c r="I141" s="34" t="e">
        <f t="shared" si="12"/>
        <v>#REF!</v>
      </c>
      <c r="J141" s="57"/>
      <c r="K141" s="218"/>
      <c r="L141" s="25" t="e">
        <f>'Programe Budget 2073-74'!#REF!</f>
        <v>#REF!</v>
      </c>
    </row>
    <row r="142" spans="1:12">
      <c r="A142" s="25"/>
      <c r="B142" s="25"/>
      <c r="C142" s="115" t="e">
        <f>'Programe Budget 2073-74'!#REF!</f>
        <v>#REF!</v>
      </c>
      <c r="D142" s="129" t="e">
        <f>'Programe Budget 2073-74'!#REF!</f>
        <v>#REF!</v>
      </c>
      <c r="E142" s="34" t="e">
        <f>'Programe Budget 2073-74'!#REF!</f>
        <v>#REF!</v>
      </c>
      <c r="F142" s="34" t="e">
        <f t="shared" si="9"/>
        <v>#REF!</v>
      </c>
      <c r="G142" s="34" t="e">
        <f t="shared" si="10"/>
        <v>#REF!</v>
      </c>
      <c r="H142" s="197">
        <v>100</v>
      </c>
      <c r="I142" s="34" t="e">
        <f t="shared" si="12"/>
        <v>#REF!</v>
      </c>
      <c r="J142" s="57"/>
      <c r="K142" s="218"/>
      <c r="L142" s="25" t="e">
        <f>'Programe Budget 2073-74'!#REF!</f>
        <v>#REF!</v>
      </c>
    </row>
    <row r="143" spans="1:12">
      <c r="A143" s="25"/>
      <c r="B143" s="25"/>
      <c r="C143" s="115" t="e">
        <f>'Programe Budget 2073-74'!#REF!</f>
        <v>#REF!</v>
      </c>
      <c r="D143" s="129" t="e">
        <f>'Programe Budget 2073-74'!#REF!</f>
        <v>#REF!</v>
      </c>
      <c r="E143" s="34" t="e">
        <f>'Programe Budget 2073-74'!#REF!</f>
        <v>#REF!</v>
      </c>
      <c r="F143" s="34" t="e">
        <f t="shared" si="9"/>
        <v>#REF!</v>
      </c>
      <c r="G143" s="34" t="e">
        <f t="shared" si="10"/>
        <v>#REF!</v>
      </c>
      <c r="H143" s="197">
        <v>99</v>
      </c>
      <c r="I143" s="34" t="e">
        <f t="shared" si="12"/>
        <v>#REF!</v>
      </c>
      <c r="J143" s="57"/>
      <c r="K143" s="218"/>
      <c r="L143" s="25" t="e">
        <f>'Programe Budget 2073-74'!#REF!</f>
        <v>#REF!</v>
      </c>
    </row>
    <row r="144" spans="1:12">
      <c r="A144" s="25"/>
      <c r="B144" s="25"/>
      <c r="C144" s="115" t="e">
        <f>'Programe Budget 2073-74'!#REF!</f>
        <v>#REF!</v>
      </c>
      <c r="D144" s="129" t="e">
        <f>'Programe Budget 2073-74'!#REF!</f>
        <v>#REF!</v>
      </c>
      <c r="E144" s="34" t="e">
        <f>'Programe Budget 2073-74'!#REF!</f>
        <v>#REF!</v>
      </c>
      <c r="F144" s="34" t="e">
        <f t="shared" si="9"/>
        <v>#REF!</v>
      </c>
      <c r="G144" s="34" t="e">
        <f t="shared" si="10"/>
        <v>#REF!</v>
      </c>
      <c r="H144" s="197">
        <v>100</v>
      </c>
      <c r="I144" s="34" t="e">
        <f t="shared" si="12"/>
        <v>#REF!</v>
      </c>
      <c r="J144" s="57"/>
      <c r="K144" s="218"/>
      <c r="L144" s="25" t="e">
        <f>'Programe Budget 2073-74'!#REF!</f>
        <v>#REF!</v>
      </c>
    </row>
    <row r="145" spans="1:12">
      <c r="A145" s="25"/>
      <c r="B145" s="25"/>
      <c r="C145" s="115" t="e">
        <f>'Programe Budget 2073-74'!#REF!</f>
        <v>#REF!</v>
      </c>
      <c r="D145" s="129" t="e">
        <f>'Programe Budget 2073-74'!#REF!</f>
        <v>#REF!</v>
      </c>
      <c r="E145" s="34" t="e">
        <f>'Programe Budget 2073-74'!#REF!</f>
        <v>#REF!</v>
      </c>
      <c r="F145" s="34" t="e">
        <f t="shared" si="9"/>
        <v>#REF!</v>
      </c>
      <c r="G145" s="34" t="e">
        <f t="shared" si="10"/>
        <v>#REF!</v>
      </c>
      <c r="H145" s="197">
        <v>100</v>
      </c>
      <c r="I145" s="34" t="e">
        <f t="shared" si="12"/>
        <v>#REF!</v>
      </c>
      <c r="J145" s="57"/>
      <c r="K145" s="218"/>
      <c r="L145" s="25" t="e">
        <f>'Programe Budget 2073-74'!#REF!</f>
        <v>#REF!</v>
      </c>
    </row>
    <row r="146" spans="1:12">
      <c r="A146" s="25"/>
      <c r="B146" s="25"/>
      <c r="C146" s="29"/>
      <c r="D146" s="120" t="str">
        <f>'Programe Budget 2073-74'!D179</f>
        <v>बागवानी विकास कार्यक्रम एकमुष्ट</v>
      </c>
      <c r="E146" s="57" t="e">
        <f>SUM(E110:E145)</f>
        <v>#REF!</v>
      </c>
      <c r="F146" s="57" t="e">
        <f>SUM(F110:F145)</f>
        <v>#REF!</v>
      </c>
      <c r="G146" s="57" t="e">
        <f>SUM(G110:G145)</f>
        <v>#REF!</v>
      </c>
      <c r="H146" s="197"/>
      <c r="I146" s="57" t="e">
        <f>SUM(I110:I145)</f>
        <v>#REF!</v>
      </c>
      <c r="J146" s="57"/>
      <c r="K146" s="218"/>
      <c r="L146" s="25"/>
    </row>
    <row r="147" spans="1:12">
      <c r="A147" s="25"/>
      <c r="B147" s="25"/>
      <c r="C147" s="29"/>
      <c r="D147" s="282" t="s">
        <v>321</v>
      </c>
      <c r="E147" s="57" t="e">
        <f>E805</f>
        <v>#REF!</v>
      </c>
      <c r="F147" s="57" t="e">
        <f>F805</f>
        <v>#REF!</v>
      </c>
      <c r="G147" s="57" t="e">
        <f>F146/F147*100</f>
        <v>#REF!</v>
      </c>
      <c r="H147" s="197"/>
      <c r="I147" s="57" t="e">
        <f>I146*G147/100</f>
        <v>#REF!</v>
      </c>
      <c r="J147" s="57" t="e">
        <f>I147</f>
        <v>#REF!</v>
      </c>
      <c r="K147" s="218"/>
      <c r="L147" s="25"/>
    </row>
    <row r="148" spans="1:12">
      <c r="A148" s="1">
        <f>'Programe Budget 2073-74'!A180</f>
        <v>4</v>
      </c>
      <c r="B148" s="1" t="str">
        <f>'Programe Budget 2073-74'!B180</f>
        <v>312108-3/4</v>
      </c>
      <c r="C148" s="35"/>
      <c r="D148" s="126" t="str">
        <f>'Programe Budget 2073-74'!D180</f>
        <v>आलु, तरकारी तथा मसला बाली विकास कार्यक्रम</v>
      </c>
      <c r="E148" s="34"/>
      <c r="F148" s="34"/>
      <c r="G148" s="34"/>
      <c r="H148" s="197"/>
      <c r="I148" s="34"/>
      <c r="J148" s="57"/>
      <c r="K148" s="218"/>
      <c r="L148" s="25" t="str">
        <f>'Programe Budget 2073-74'!Q180</f>
        <v>ना</v>
      </c>
    </row>
    <row r="149" spans="1:12">
      <c r="A149" s="25"/>
      <c r="B149" s="25"/>
      <c r="C149" s="29">
        <f>'Programe Budget 2073-74'!C181</f>
        <v>1</v>
      </c>
      <c r="D149" s="129" t="str">
        <f>'Programe Budget 2073-74'!D181</f>
        <v>तरकारी विकास निर्देशनालय, खुमलटार</v>
      </c>
      <c r="E149" s="34">
        <f>'Programe Budget 2073-74'!E181</f>
        <v>35078</v>
      </c>
      <c r="F149" s="34">
        <f>E149</f>
        <v>35078</v>
      </c>
      <c r="G149" s="34" t="e">
        <f>F149/$F$239*100</f>
        <v>#REF!</v>
      </c>
      <c r="H149" s="114">
        <v>100</v>
      </c>
      <c r="I149" s="34" t="e">
        <f>H149*G149/100</f>
        <v>#REF!</v>
      </c>
      <c r="J149" s="57"/>
      <c r="K149" s="218"/>
      <c r="L149" s="25" t="str">
        <f>'Programe Budget 2073-74'!Q181</f>
        <v>नि</v>
      </c>
    </row>
    <row r="150" spans="1:12">
      <c r="A150" s="25"/>
      <c r="B150" s="25"/>
      <c r="C150" s="29">
        <f>'Programe Budget 2073-74'!C182</f>
        <v>2</v>
      </c>
      <c r="D150" s="129" t="str">
        <f>'Programe Budget 2073-74'!D182</f>
        <v>राष्ट्रिय आलु वाली विकास कार्यक्रम, खुमलटार</v>
      </c>
      <c r="E150" s="34">
        <f>'Programe Budget 2073-74'!E182</f>
        <v>51422</v>
      </c>
      <c r="F150" s="34">
        <f t="shared" ref="F150:F213" si="13">E150</f>
        <v>51422</v>
      </c>
      <c r="G150" s="34" t="e">
        <f t="shared" ref="G150:G213" si="14">F150/$F$239*100</f>
        <v>#REF!</v>
      </c>
      <c r="H150" s="114">
        <v>72.2</v>
      </c>
      <c r="I150" s="34" t="e">
        <f t="shared" ref="I150:I213" si="15">H150*G150/100</f>
        <v>#REF!</v>
      </c>
      <c r="J150" s="57"/>
      <c r="K150" s="218"/>
      <c r="L150" s="25" t="str">
        <f>'Programe Budget 2073-74'!Q182</f>
        <v>नि</v>
      </c>
    </row>
    <row r="151" spans="1:12">
      <c r="A151" s="25"/>
      <c r="B151" s="25"/>
      <c r="C151" s="29">
        <f>'Programe Budget 2073-74'!C183</f>
        <v>3</v>
      </c>
      <c r="D151" s="129" t="str">
        <f>'Programe Budget 2073-74'!D183</f>
        <v>राष्ट्रिय मसला वाली विकास कार्यक्रम, खुमलटार</v>
      </c>
      <c r="E151" s="34">
        <f>'Programe Budget 2073-74'!E183</f>
        <v>25693</v>
      </c>
      <c r="F151" s="34">
        <f t="shared" si="13"/>
        <v>25693</v>
      </c>
      <c r="G151" s="34" t="e">
        <f t="shared" si="14"/>
        <v>#REF!</v>
      </c>
      <c r="H151" s="114">
        <v>97.79</v>
      </c>
      <c r="I151" s="34" t="e">
        <f t="shared" si="15"/>
        <v>#REF!</v>
      </c>
      <c r="J151" s="57"/>
      <c r="K151" s="218"/>
      <c r="L151" s="25" t="str">
        <f>'Programe Budget 2073-74'!Q183</f>
        <v>नि</v>
      </c>
    </row>
    <row r="152" spans="1:12">
      <c r="A152" s="25"/>
      <c r="B152" s="25"/>
      <c r="C152" s="29">
        <f>'Programe Budget 2073-74'!C184</f>
        <v>4</v>
      </c>
      <c r="D152" s="129" t="str">
        <f>'Programe Budget 2073-74'!D184</f>
        <v xml:space="preserve">केन्द्रीय तरकारी वीउ उत्पादन केन्द्र, खुमलटार </v>
      </c>
      <c r="E152" s="34">
        <f>'Programe Budget 2073-74'!E184</f>
        <v>20253</v>
      </c>
      <c r="F152" s="34">
        <f t="shared" si="13"/>
        <v>20253</v>
      </c>
      <c r="G152" s="34" t="e">
        <f t="shared" si="14"/>
        <v>#REF!</v>
      </c>
      <c r="H152" s="114">
        <v>97.5</v>
      </c>
      <c r="I152" s="34" t="e">
        <f t="shared" si="15"/>
        <v>#REF!</v>
      </c>
      <c r="J152" s="57"/>
      <c r="K152" s="218"/>
      <c r="L152" s="25" t="str">
        <f>'Programe Budget 2073-74'!Q184</f>
        <v>नि</v>
      </c>
    </row>
    <row r="153" spans="1:12">
      <c r="A153" s="25"/>
      <c r="B153" s="25"/>
      <c r="C153" s="29">
        <f>'Programe Budget 2073-74'!C185</f>
        <v>5</v>
      </c>
      <c r="D153" s="129" t="str">
        <f>'Programe Budget 2073-74'!D185</f>
        <v>तरकारी जर्मप्लाज्म संकलन तथा तरकारी वीउ उत्पादन केन्द्र, डडेलधुरा</v>
      </c>
      <c r="E153" s="34">
        <f>'Programe Budget 2073-74'!E185</f>
        <v>9207</v>
      </c>
      <c r="F153" s="34">
        <f t="shared" si="13"/>
        <v>9207</v>
      </c>
      <c r="G153" s="34" t="e">
        <f t="shared" si="14"/>
        <v>#REF!</v>
      </c>
      <c r="H153" s="114">
        <v>88.16</v>
      </c>
      <c r="I153" s="34" t="e">
        <f t="shared" si="15"/>
        <v>#REF!</v>
      </c>
      <c r="J153" s="57"/>
      <c r="K153" s="218"/>
      <c r="L153" s="25" t="str">
        <f>'Programe Budget 2073-74'!Q185</f>
        <v>नि</v>
      </c>
    </row>
    <row r="154" spans="1:12">
      <c r="A154" s="25"/>
      <c r="B154" s="25"/>
      <c r="C154" s="29">
        <f>'Programe Budget 2073-74'!C186</f>
        <v>6</v>
      </c>
      <c r="D154" s="129" t="str">
        <f>'Programe Budget 2073-74'!D186</f>
        <v>समशितोष्ण तरकारी वीउ उत्पादन केन्द्र, रुकुम</v>
      </c>
      <c r="E154" s="34">
        <f>'Programe Budget 2073-74'!E186</f>
        <v>9438</v>
      </c>
      <c r="F154" s="34">
        <f t="shared" si="13"/>
        <v>9438</v>
      </c>
      <c r="G154" s="34" t="e">
        <f t="shared" si="14"/>
        <v>#REF!</v>
      </c>
      <c r="H154" s="114">
        <v>93.38</v>
      </c>
      <c r="I154" s="34" t="e">
        <f t="shared" si="15"/>
        <v>#REF!</v>
      </c>
      <c r="J154" s="57"/>
      <c r="K154" s="218"/>
      <c r="L154" s="25" t="str">
        <f>'Programe Budget 2073-74'!Q186</f>
        <v>नि</v>
      </c>
    </row>
    <row r="155" spans="1:12">
      <c r="A155" s="25"/>
      <c r="B155" s="25"/>
      <c r="C155" s="29">
        <f>'Programe Budget 2073-74'!C187</f>
        <v>7</v>
      </c>
      <c r="D155" s="129" t="str">
        <f>'Programe Budget 2073-74'!D187</f>
        <v>न्यूक्लियस वीउ आलु केन्द्र, निगाले, सिन्धुपाल्चोक</v>
      </c>
      <c r="E155" s="34">
        <f>'Programe Budget 2073-74'!E187</f>
        <v>8591</v>
      </c>
      <c r="F155" s="34">
        <f t="shared" si="13"/>
        <v>8591</v>
      </c>
      <c r="G155" s="34" t="e">
        <f t="shared" si="14"/>
        <v>#REF!</v>
      </c>
      <c r="H155" s="114">
        <v>98.88</v>
      </c>
      <c r="I155" s="34" t="e">
        <f t="shared" si="15"/>
        <v>#REF!</v>
      </c>
      <c r="J155" s="57"/>
      <c r="K155" s="218"/>
      <c r="L155" s="25" t="str">
        <f>'Programe Budget 2073-74'!Q187</f>
        <v>नि</v>
      </c>
    </row>
    <row r="156" spans="1:12">
      <c r="A156" s="25"/>
      <c r="B156" s="25"/>
      <c r="C156" s="29">
        <f>'Programe Budget 2073-74'!C188</f>
        <v>8</v>
      </c>
      <c r="D156" s="129" t="str">
        <f>'Programe Budget 2073-74'!D188</f>
        <v>अलैंची विकास केन्द्र, फिक्कल, इलाम</v>
      </c>
      <c r="E156" s="34">
        <f>'Programe Budget 2073-74'!E188</f>
        <v>10260</v>
      </c>
      <c r="F156" s="34">
        <f t="shared" si="13"/>
        <v>10260</v>
      </c>
      <c r="G156" s="34" t="e">
        <f t="shared" si="14"/>
        <v>#REF!</v>
      </c>
      <c r="H156" s="114">
        <v>94.03</v>
      </c>
      <c r="I156" s="34" t="e">
        <f t="shared" si="15"/>
        <v>#REF!</v>
      </c>
      <c r="J156" s="57"/>
      <c r="K156" s="218"/>
      <c r="L156" s="25" t="str">
        <f>'Programe Budget 2073-74'!Q188</f>
        <v>नि</v>
      </c>
    </row>
    <row r="157" spans="1:12" ht="20.25" customHeight="1">
      <c r="A157" s="25"/>
      <c r="B157" s="25"/>
      <c r="C157" s="29">
        <f>'Programe Budget 2073-74'!C189</f>
        <v>9</v>
      </c>
      <c r="D157" s="129" t="str">
        <f>'Programe Budget 2073-74'!D189</f>
        <v>शितोष्ण तरकारी वीउ उत्पादन केन्द्र, डोल्पा</v>
      </c>
      <c r="E157" s="34">
        <f>'Programe Budget 2073-74'!E189</f>
        <v>7556.9999999999991</v>
      </c>
      <c r="F157" s="34">
        <f t="shared" si="13"/>
        <v>7556.9999999999991</v>
      </c>
      <c r="G157" s="34" t="e">
        <f t="shared" si="14"/>
        <v>#REF!</v>
      </c>
      <c r="H157" s="114">
        <v>100</v>
      </c>
      <c r="I157" s="34" t="e">
        <f t="shared" si="15"/>
        <v>#REF!</v>
      </c>
      <c r="J157" s="57"/>
      <c r="K157" s="218"/>
      <c r="L157" s="25" t="str">
        <f>'Programe Budget 2073-74'!Q189</f>
        <v>नि</v>
      </c>
    </row>
    <row r="158" spans="1:12" ht="20.25" customHeight="1">
      <c r="A158" s="25"/>
      <c r="B158" s="25"/>
      <c r="C158" s="29">
        <f>'Programe Budget 2073-74'!C190</f>
        <v>10</v>
      </c>
      <c r="D158" s="129" t="str">
        <f>'Programe Budget 2073-74'!D190</f>
        <v>मसला वाली विकास केन्द्र, पाँचखाल, काभ्रेपलाञ्चोक</v>
      </c>
      <c r="E158" s="34">
        <f>'Programe Budget 2073-74'!E190</f>
        <v>8924.9999999999982</v>
      </c>
      <c r="F158" s="34">
        <f t="shared" si="13"/>
        <v>8924.9999999999982</v>
      </c>
      <c r="G158" s="34" t="e">
        <f t="shared" si="14"/>
        <v>#REF!</v>
      </c>
      <c r="H158" s="114">
        <v>90.92</v>
      </c>
      <c r="I158" s="34" t="e">
        <f t="shared" si="15"/>
        <v>#REF!</v>
      </c>
      <c r="J158" s="57"/>
      <c r="K158" s="218"/>
      <c r="L158" s="25" t="str">
        <f>'Programe Budget 2073-74'!Q190</f>
        <v>नि</v>
      </c>
    </row>
    <row r="159" spans="1:12">
      <c r="A159" s="25"/>
      <c r="B159" s="25"/>
      <c r="C159" s="29">
        <f>'Programe Budget 2073-74'!C191</f>
        <v>11</v>
      </c>
      <c r="D159" s="129" t="str">
        <f>'Programe Budget 2073-74'!D191</f>
        <v>कन्दमुल तरकारी विकास केन्द्र, सिन्धुली</v>
      </c>
      <c r="E159" s="34">
        <f>'Programe Budget 2073-74'!E191</f>
        <v>12435</v>
      </c>
      <c r="F159" s="34">
        <f t="shared" si="13"/>
        <v>12435</v>
      </c>
      <c r="G159" s="34" t="e">
        <f t="shared" si="14"/>
        <v>#REF!</v>
      </c>
      <c r="H159" s="114">
        <v>91.41</v>
      </c>
      <c r="I159" s="34" t="e">
        <f t="shared" si="15"/>
        <v>#REF!</v>
      </c>
      <c r="J159" s="57"/>
      <c r="K159" s="218"/>
      <c r="L159" s="25" t="str">
        <f>'Programe Budget 2073-74'!Q191</f>
        <v>नि</v>
      </c>
    </row>
    <row r="160" spans="1:12">
      <c r="A160" s="25"/>
      <c r="B160" s="25"/>
      <c r="C160" s="29">
        <f>'Programe Budget 2073-74'!C192</f>
        <v>12</v>
      </c>
      <c r="D160" s="129" t="str">
        <f>'Programe Budget 2073-74'!D192</f>
        <v xml:space="preserve">आलु वाली विकास केन्द्र, हुम्ला                         </v>
      </c>
      <c r="E160" s="34">
        <f>'Programe Budget 2073-74'!E192</f>
        <v>6916</v>
      </c>
      <c r="F160" s="34">
        <f t="shared" si="13"/>
        <v>6916</v>
      </c>
      <c r="G160" s="34" t="e">
        <f t="shared" si="14"/>
        <v>#REF!</v>
      </c>
      <c r="H160" s="114">
        <v>99.3</v>
      </c>
      <c r="I160" s="34" t="e">
        <f t="shared" si="15"/>
        <v>#REF!</v>
      </c>
      <c r="J160" s="57"/>
      <c r="K160" s="218"/>
      <c r="L160" s="25" t="str">
        <f>'Programe Budget 2073-74'!Q192</f>
        <v>नि</v>
      </c>
    </row>
    <row r="161" spans="1:12">
      <c r="A161" s="25"/>
      <c r="B161" s="25"/>
      <c r="C161" s="29">
        <f>'Programe Budget 2073-74'!C193</f>
        <v>13</v>
      </c>
      <c r="D161" s="129" t="str">
        <f>'Programe Budget 2073-74'!D193</f>
        <v>रा.आ.वा.वि.का, बागवानी केन्द्र जौबारी, जोगमाई, इलाम</v>
      </c>
      <c r="E161" s="34">
        <f>'Programe Budget 2073-74'!E193</f>
        <v>12319</v>
      </c>
      <c r="F161" s="34">
        <f t="shared" si="13"/>
        <v>12319</v>
      </c>
      <c r="G161" s="34" t="e">
        <f t="shared" si="14"/>
        <v>#REF!</v>
      </c>
      <c r="H161" s="114">
        <v>92.3</v>
      </c>
      <c r="I161" s="34" t="e">
        <f t="shared" si="15"/>
        <v>#REF!</v>
      </c>
      <c r="J161" s="364"/>
      <c r="K161" s="218"/>
      <c r="L161" s="25" t="str">
        <f>'Programe Budget 2073-74'!Q193</f>
        <v>नि</v>
      </c>
    </row>
    <row r="162" spans="1:12">
      <c r="A162" s="25"/>
      <c r="B162" s="25"/>
      <c r="C162" s="29" t="e">
        <f>'Programe Budget 2073-74'!#REF!</f>
        <v>#REF!</v>
      </c>
      <c r="D162" s="129" t="e">
        <f>'Programe Budget 2073-74'!#REF!</f>
        <v>#REF!</v>
      </c>
      <c r="E162" s="34" t="e">
        <f>'Programe Budget 2073-74'!#REF!</f>
        <v>#REF!</v>
      </c>
      <c r="F162" s="34" t="e">
        <f t="shared" si="13"/>
        <v>#REF!</v>
      </c>
      <c r="G162" s="34" t="e">
        <f t="shared" si="14"/>
        <v>#REF!</v>
      </c>
      <c r="H162" s="197">
        <v>100</v>
      </c>
      <c r="I162" s="34" t="e">
        <f t="shared" si="15"/>
        <v>#REF!</v>
      </c>
      <c r="J162" s="364"/>
      <c r="K162" s="218"/>
      <c r="L162" s="25" t="e">
        <f>'Programe Budget 2073-74'!#REF!</f>
        <v>#REF!</v>
      </c>
    </row>
    <row r="163" spans="1:12">
      <c r="A163" s="25"/>
      <c r="B163" s="25"/>
      <c r="C163" s="60" t="str">
        <f>'Programe Budget 2073-74'!C194</f>
        <v xml:space="preserve">ख </v>
      </c>
      <c r="D163" s="120" t="str">
        <f>'Programe Budget 2073-74'!D194</f>
        <v>अलैची रोग व्यवस्थापन तथा नर्सरी स्थापना कार्यक्रम</v>
      </c>
      <c r="E163" s="34">
        <f>'Programe Budget 2073-74'!E194</f>
        <v>0</v>
      </c>
      <c r="F163" s="34"/>
      <c r="G163" s="34"/>
      <c r="H163" s="197"/>
      <c r="I163" s="34"/>
      <c r="J163" s="364"/>
      <c r="K163" s="218"/>
      <c r="L163" s="25">
        <f>'Programe Budget 2073-74'!Q194</f>
        <v>0</v>
      </c>
    </row>
    <row r="164" spans="1:12">
      <c r="A164" s="25"/>
      <c r="B164" s="25"/>
      <c r="C164" s="29">
        <f>'Programe Budget 2073-74'!C195</f>
        <v>14</v>
      </c>
      <c r="D164" s="129" t="str">
        <f>'Programe Budget 2073-74'!D195</f>
        <v>जिल्ला कृषि विकास कार्यालय, ताप्लेजुङ्ग</v>
      </c>
      <c r="E164" s="34">
        <f>'Programe Budget 2073-74'!E195</f>
        <v>706</v>
      </c>
      <c r="F164" s="34">
        <f t="shared" si="13"/>
        <v>706</v>
      </c>
      <c r="G164" s="34" t="e">
        <f t="shared" si="14"/>
        <v>#REF!</v>
      </c>
      <c r="H164" s="197">
        <v>98.5</v>
      </c>
      <c r="I164" s="34" t="e">
        <f t="shared" si="15"/>
        <v>#REF!</v>
      </c>
      <c r="J164" s="364"/>
      <c r="K164" s="218"/>
      <c r="L164" s="25" t="str">
        <f>'Programe Budget 2073-74'!Q195</f>
        <v>वि</v>
      </c>
    </row>
    <row r="165" spans="1:12">
      <c r="A165" s="25"/>
      <c r="B165" s="25"/>
      <c r="C165" s="29">
        <f>'Programe Budget 2073-74'!C196</f>
        <v>15</v>
      </c>
      <c r="D165" s="129" t="str">
        <f>'Programe Budget 2073-74'!D196</f>
        <v>जिल्ला कृषि विकास कार्यालय, पाँचथर</v>
      </c>
      <c r="E165" s="34">
        <f>'Programe Budget 2073-74'!E196</f>
        <v>706</v>
      </c>
      <c r="F165" s="34">
        <f t="shared" si="13"/>
        <v>706</v>
      </c>
      <c r="G165" s="34" t="e">
        <f t="shared" si="14"/>
        <v>#REF!</v>
      </c>
      <c r="H165" s="197">
        <v>98.9</v>
      </c>
      <c r="I165" s="34" t="e">
        <f t="shared" si="15"/>
        <v>#REF!</v>
      </c>
      <c r="J165" s="364"/>
      <c r="K165" s="218"/>
      <c r="L165" s="25" t="str">
        <f>'Programe Budget 2073-74'!Q196</f>
        <v>वि</v>
      </c>
    </row>
    <row r="166" spans="1:12">
      <c r="A166" s="25"/>
      <c r="B166" s="25"/>
      <c r="C166" s="29">
        <f>'Programe Budget 2073-74'!C197</f>
        <v>16</v>
      </c>
      <c r="D166" s="129" t="str">
        <f>'Programe Budget 2073-74'!D197</f>
        <v>जिल्ला कृषि विकास कार्यालयर्,र् इलाम</v>
      </c>
      <c r="E166" s="34">
        <f>'Programe Budget 2073-74'!E197</f>
        <v>706</v>
      </c>
      <c r="F166" s="34">
        <f t="shared" si="13"/>
        <v>706</v>
      </c>
      <c r="G166" s="34" t="e">
        <f t="shared" si="14"/>
        <v>#REF!</v>
      </c>
      <c r="H166" s="197">
        <v>100</v>
      </c>
      <c r="I166" s="34" t="e">
        <f t="shared" si="15"/>
        <v>#REF!</v>
      </c>
      <c r="J166" s="364"/>
      <c r="K166" s="218"/>
      <c r="L166" s="25" t="str">
        <f>'Programe Budget 2073-74'!Q197</f>
        <v>वि</v>
      </c>
    </row>
    <row r="167" spans="1:12">
      <c r="A167" s="25"/>
      <c r="B167" s="25"/>
      <c r="C167" s="29">
        <f>'Programe Budget 2073-74'!C198</f>
        <v>17</v>
      </c>
      <c r="D167" s="129" t="str">
        <f>'Programe Budget 2073-74'!D198</f>
        <v>जिल्ला कृषि विकास कार्यालय, तेह्रथुम</v>
      </c>
      <c r="E167" s="34">
        <f>'Programe Budget 2073-74'!E198</f>
        <v>706</v>
      </c>
      <c r="F167" s="34">
        <f t="shared" si="13"/>
        <v>706</v>
      </c>
      <c r="G167" s="34" t="e">
        <f t="shared" si="14"/>
        <v>#REF!</v>
      </c>
      <c r="H167" s="197">
        <v>100</v>
      </c>
      <c r="I167" s="34" t="e">
        <f t="shared" si="15"/>
        <v>#REF!</v>
      </c>
      <c r="J167" s="364"/>
      <c r="K167" s="218"/>
      <c r="L167" s="25" t="str">
        <f>'Programe Budget 2073-74'!Q198</f>
        <v>वि</v>
      </c>
    </row>
    <row r="168" spans="1:12">
      <c r="A168" s="25"/>
      <c r="B168" s="25"/>
      <c r="C168" s="29">
        <f>'Programe Budget 2073-74'!C199</f>
        <v>18</v>
      </c>
      <c r="D168" s="129" t="str">
        <f>'Programe Budget 2073-74'!D199</f>
        <v>जिल्ला कृषि विकास कार्यालय, भोजपुर</v>
      </c>
      <c r="E168" s="34">
        <f>'Programe Budget 2073-74'!E199</f>
        <v>706</v>
      </c>
      <c r="F168" s="34">
        <f t="shared" si="13"/>
        <v>706</v>
      </c>
      <c r="G168" s="34" t="e">
        <f t="shared" si="14"/>
        <v>#REF!</v>
      </c>
      <c r="H168" s="197">
        <v>100</v>
      </c>
      <c r="I168" s="34" t="e">
        <f t="shared" si="15"/>
        <v>#REF!</v>
      </c>
      <c r="J168" s="364"/>
      <c r="K168" s="218"/>
      <c r="L168" s="25" t="str">
        <f>'Programe Budget 2073-74'!Q199</f>
        <v>वि</v>
      </c>
    </row>
    <row r="169" spans="1:12">
      <c r="A169" s="25"/>
      <c r="B169" s="25"/>
      <c r="C169" s="29">
        <f>'Programe Budget 2073-74'!C200</f>
        <v>19</v>
      </c>
      <c r="D169" s="129" t="str">
        <f>'Programe Budget 2073-74'!D200</f>
        <v>जिल्ला कृषि विकास कार्यालय, धनकुटा</v>
      </c>
      <c r="E169" s="34">
        <f>'Programe Budget 2073-74'!E200</f>
        <v>706</v>
      </c>
      <c r="F169" s="34">
        <f t="shared" si="13"/>
        <v>706</v>
      </c>
      <c r="G169" s="34" t="e">
        <f t="shared" si="14"/>
        <v>#REF!</v>
      </c>
      <c r="H169" s="197">
        <v>90.1</v>
      </c>
      <c r="I169" s="34" t="e">
        <f t="shared" si="15"/>
        <v>#REF!</v>
      </c>
      <c r="J169" s="364"/>
      <c r="K169" s="218"/>
      <c r="L169" s="25" t="str">
        <f>'Programe Budget 2073-74'!Q200</f>
        <v>वि</v>
      </c>
    </row>
    <row r="170" spans="1:12">
      <c r="A170" s="25"/>
      <c r="B170" s="25"/>
      <c r="C170" s="29">
        <f>'Programe Budget 2073-74'!C201</f>
        <v>20</v>
      </c>
      <c r="D170" s="129" t="str">
        <f>'Programe Budget 2073-74'!D201</f>
        <v>जिल्ला कृषि विकास कार्यालय, सोलुखुम्बु</v>
      </c>
      <c r="E170" s="34">
        <f>'Programe Budget 2073-74'!E201</f>
        <v>706</v>
      </c>
      <c r="F170" s="34">
        <f t="shared" si="13"/>
        <v>706</v>
      </c>
      <c r="G170" s="34" t="e">
        <f t="shared" si="14"/>
        <v>#REF!</v>
      </c>
      <c r="H170" s="197">
        <v>100</v>
      </c>
      <c r="I170" s="34" t="e">
        <f t="shared" si="15"/>
        <v>#REF!</v>
      </c>
      <c r="J170" s="364"/>
      <c r="K170" s="218"/>
      <c r="L170" s="25" t="str">
        <f>'Programe Budget 2073-74'!Q201</f>
        <v>वि</v>
      </c>
    </row>
    <row r="171" spans="1:12">
      <c r="A171" s="25"/>
      <c r="B171" s="25"/>
      <c r="C171" s="29">
        <f>'Programe Budget 2073-74'!C202</f>
        <v>21</v>
      </c>
      <c r="D171" s="129" t="str">
        <f>'Programe Budget 2073-74'!D202</f>
        <v>जिल्ला कृषि विकास कार्यालय, खोटाङ्ग</v>
      </c>
      <c r="E171" s="34">
        <f>'Programe Budget 2073-74'!E202</f>
        <v>706</v>
      </c>
      <c r="F171" s="34">
        <f t="shared" si="13"/>
        <v>706</v>
      </c>
      <c r="G171" s="34" t="e">
        <f t="shared" si="14"/>
        <v>#REF!</v>
      </c>
      <c r="H171" s="197">
        <v>100</v>
      </c>
      <c r="I171" s="34" t="e">
        <f t="shared" si="15"/>
        <v>#REF!</v>
      </c>
      <c r="J171" s="364"/>
      <c r="K171" s="218"/>
      <c r="L171" s="25" t="str">
        <f>'Programe Budget 2073-74'!Q202</f>
        <v>वि</v>
      </c>
    </row>
    <row r="172" spans="1:12">
      <c r="A172" s="25"/>
      <c r="B172" s="25"/>
      <c r="C172" s="29">
        <f>'Programe Budget 2073-74'!C203</f>
        <v>22</v>
      </c>
      <c r="D172" s="129" t="str">
        <f>'Programe Budget 2073-74'!D203</f>
        <v>जिल्ला कृषि विकास कार्यालय, सिन्धुपालाञ्चोक</v>
      </c>
      <c r="E172" s="34">
        <f>'Programe Budget 2073-74'!E203</f>
        <v>706</v>
      </c>
      <c r="F172" s="34">
        <f t="shared" si="13"/>
        <v>706</v>
      </c>
      <c r="G172" s="34" t="e">
        <f t="shared" si="14"/>
        <v>#REF!</v>
      </c>
      <c r="H172" s="197">
        <v>100</v>
      </c>
      <c r="I172" s="34" t="e">
        <f t="shared" si="15"/>
        <v>#REF!</v>
      </c>
      <c r="J172" s="364"/>
      <c r="K172" s="218"/>
      <c r="L172" s="25" t="str">
        <f>'Programe Budget 2073-74'!Q203</f>
        <v>वि</v>
      </c>
    </row>
    <row r="173" spans="1:12">
      <c r="A173" s="25"/>
      <c r="B173" s="25"/>
      <c r="C173" s="29">
        <f>'Programe Budget 2073-74'!C204</f>
        <v>23</v>
      </c>
      <c r="D173" s="129" t="str">
        <f>'Programe Budget 2073-74'!D204</f>
        <v>जिल्ला कृषि विकास कार्यालय, लमजुङ्ग</v>
      </c>
      <c r="E173" s="34">
        <f>'Programe Budget 2073-74'!E204</f>
        <v>706</v>
      </c>
      <c r="F173" s="34">
        <f t="shared" si="13"/>
        <v>706</v>
      </c>
      <c r="G173" s="34" t="e">
        <f t="shared" si="14"/>
        <v>#REF!</v>
      </c>
      <c r="H173" s="197">
        <v>97.7</v>
      </c>
      <c r="I173" s="34" t="e">
        <f t="shared" si="15"/>
        <v>#REF!</v>
      </c>
      <c r="J173" s="364"/>
      <c r="K173" s="218"/>
      <c r="L173" s="25" t="str">
        <f>'Programe Budget 2073-74'!Q204</f>
        <v>वि</v>
      </c>
    </row>
    <row r="174" spans="1:12">
      <c r="A174" s="25"/>
      <c r="B174" s="25"/>
      <c r="C174" s="29">
        <f>'Programe Budget 2073-74'!C205</f>
        <v>24</v>
      </c>
      <c r="D174" s="129" t="str">
        <f>'Programe Budget 2073-74'!D205</f>
        <v>जिल्ला कृषि विकास कार्यालय, गोरखा</v>
      </c>
      <c r="E174" s="34">
        <f>'Programe Budget 2073-74'!E205</f>
        <v>706</v>
      </c>
      <c r="F174" s="34">
        <f t="shared" si="13"/>
        <v>706</v>
      </c>
      <c r="G174" s="34" t="e">
        <f t="shared" si="14"/>
        <v>#REF!</v>
      </c>
      <c r="H174" s="197">
        <v>100</v>
      </c>
      <c r="I174" s="34" t="e">
        <f t="shared" si="15"/>
        <v>#REF!</v>
      </c>
      <c r="J174" s="364"/>
      <c r="K174" s="218"/>
      <c r="L174" s="25" t="str">
        <f>'Programe Budget 2073-74'!Q205</f>
        <v>का</v>
      </c>
    </row>
    <row r="175" spans="1:12">
      <c r="A175" s="25"/>
      <c r="B175" s="25"/>
      <c r="C175" s="29">
        <f>'Programe Budget 2073-74'!C206</f>
        <v>25</v>
      </c>
      <c r="D175" s="129" t="str">
        <f>'Programe Budget 2073-74'!D206</f>
        <v>जिल्ला कृषि विकास कार्यालय, रोल्पा</v>
      </c>
      <c r="E175" s="34">
        <f>'Programe Budget 2073-74'!E206</f>
        <v>706</v>
      </c>
      <c r="F175" s="34">
        <f t="shared" si="13"/>
        <v>706</v>
      </c>
      <c r="G175" s="34" t="e">
        <f t="shared" si="14"/>
        <v>#REF!</v>
      </c>
      <c r="H175" s="197">
        <v>97.7</v>
      </c>
      <c r="I175" s="34" t="e">
        <f t="shared" si="15"/>
        <v>#REF!</v>
      </c>
      <c r="J175" s="364"/>
      <c r="K175" s="218"/>
      <c r="L175" s="25" t="str">
        <f>'Programe Budget 2073-74'!Q206</f>
        <v>का</v>
      </c>
    </row>
    <row r="176" spans="1:12">
      <c r="A176" s="25"/>
      <c r="B176" s="25"/>
      <c r="C176" s="29">
        <f>'Programe Budget 2073-74'!C207</f>
        <v>26</v>
      </c>
      <c r="D176" s="129" t="str">
        <f>'Programe Budget 2073-74'!D207</f>
        <v>शितोष्ण प्रदेशीय फलफूल रुटस्टक विकास केन्द्र, बोच, दोलखा</v>
      </c>
      <c r="E176" s="34">
        <f>'Programe Budget 2073-74'!E207</f>
        <v>450</v>
      </c>
      <c r="F176" s="34">
        <f t="shared" si="13"/>
        <v>450</v>
      </c>
      <c r="G176" s="34" t="e">
        <f t="shared" si="14"/>
        <v>#REF!</v>
      </c>
      <c r="H176" s="197">
        <v>100</v>
      </c>
      <c r="I176" s="34" t="e">
        <f t="shared" si="15"/>
        <v>#REF!</v>
      </c>
      <c r="J176" s="364"/>
      <c r="K176" s="218"/>
      <c r="L176" s="25" t="str">
        <f>'Programe Budget 2073-74'!Q207</f>
        <v>का</v>
      </c>
    </row>
    <row r="177" spans="1:12">
      <c r="A177" s="25"/>
      <c r="B177" s="25"/>
      <c r="C177" s="29" t="str">
        <f>'Programe Budget 2073-74'!C208</f>
        <v xml:space="preserve">ग </v>
      </c>
      <c r="D177" s="129" t="str">
        <f>'Programe Budget 2073-74'!D208</f>
        <v xml:space="preserve">वगर खेति कार्यक्रम </v>
      </c>
      <c r="E177" s="34">
        <f>'Programe Budget 2073-74'!E208</f>
        <v>0</v>
      </c>
      <c r="F177" s="34">
        <f t="shared" si="13"/>
        <v>0</v>
      </c>
      <c r="G177" s="34" t="e">
        <f t="shared" si="14"/>
        <v>#REF!</v>
      </c>
      <c r="H177" s="197">
        <v>99.3</v>
      </c>
      <c r="I177" s="34" t="e">
        <f t="shared" si="15"/>
        <v>#REF!</v>
      </c>
      <c r="J177" s="364"/>
      <c r="K177" s="218"/>
      <c r="L177" s="25" t="str">
        <f>'Programe Budget 2073-74'!Q208</f>
        <v>प</v>
      </c>
    </row>
    <row r="178" spans="1:12">
      <c r="A178" s="25"/>
      <c r="B178" s="25"/>
      <c r="C178" s="29">
        <f>'Programe Budget 2073-74'!C209</f>
        <v>27</v>
      </c>
      <c r="D178" s="129" t="str">
        <f>'Programe Budget 2073-74'!D209</f>
        <v xml:space="preserve">जि.कृ.वि.का.झापा </v>
      </c>
      <c r="E178" s="34">
        <f>'Programe Budget 2073-74'!E209</f>
        <v>599</v>
      </c>
      <c r="F178" s="34">
        <f t="shared" si="13"/>
        <v>599</v>
      </c>
      <c r="G178" s="34" t="e">
        <f t="shared" si="14"/>
        <v>#REF!</v>
      </c>
      <c r="H178" s="197">
        <v>96</v>
      </c>
      <c r="I178" s="34" t="e">
        <f t="shared" si="15"/>
        <v>#REF!</v>
      </c>
      <c r="J178" s="364"/>
      <c r="K178" s="218"/>
      <c r="L178" s="25" t="str">
        <f>'Programe Budget 2073-74'!Q209</f>
        <v>प</v>
      </c>
    </row>
    <row r="179" spans="1:12">
      <c r="A179" s="25"/>
      <c r="B179" s="25"/>
      <c r="C179" s="29">
        <f>'Programe Budget 2073-74'!C210</f>
        <v>28</v>
      </c>
      <c r="D179" s="129" t="str">
        <f>'Programe Budget 2073-74'!D210</f>
        <v>जि.कृ.वि.का. सुनसरी</v>
      </c>
      <c r="E179" s="34">
        <f>'Programe Budget 2073-74'!E210</f>
        <v>599</v>
      </c>
      <c r="F179" s="34">
        <f t="shared" si="13"/>
        <v>599</v>
      </c>
      <c r="G179" s="34" t="e">
        <f t="shared" si="14"/>
        <v>#REF!</v>
      </c>
      <c r="H179" s="197">
        <v>100</v>
      </c>
      <c r="I179" s="34" t="e">
        <f t="shared" si="15"/>
        <v>#REF!</v>
      </c>
      <c r="J179" s="364"/>
      <c r="K179" s="218"/>
      <c r="L179" s="25" t="str">
        <f>'Programe Budget 2073-74'!Q210</f>
        <v>प</v>
      </c>
    </row>
    <row r="180" spans="1:12">
      <c r="A180" s="25"/>
      <c r="B180" s="25"/>
      <c r="C180" s="29">
        <f>'Programe Budget 2073-74'!C211</f>
        <v>29</v>
      </c>
      <c r="D180" s="129" t="str">
        <f>'Programe Budget 2073-74'!D211</f>
        <v>जि.कृ.वि.का. धनुषा</v>
      </c>
      <c r="E180" s="34">
        <f>'Programe Budget 2073-74'!E211</f>
        <v>599</v>
      </c>
      <c r="F180" s="34">
        <f t="shared" si="13"/>
        <v>599</v>
      </c>
      <c r="G180" s="34" t="e">
        <f t="shared" si="14"/>
        <v>#REF!</v>
      </c>
      <c r="H180" s="197">
        <v>100</v>
      </c>
      <c r="I180" s="34" t="e">
        <f t="shared" si="15"/>
        <v>#REF!</v>
      </c>
      <c r="J180" s="364"/>
      <c r="K180" s="218"/>
      <c r="L180" s="25" t="str">
        <f>'Programe Budget 2073-74'!Q211</f>
        <v>सु</v>
      </c>
    </row>
    <row r="181" spans="1:12">
      <c r="A181" s="25"/>
      <c r="B181" s="25"/>
      <c r="C181" s="29" t="e">
        <f>'Programe Budget 2073-74'!#REF!</f>
        <v>#REF!</v>
      </c>
      <c r="D181" s="129" t="e">
        <f>'Programe Budget 2073-74'!#REF!</f>
        <v>#REF!</v>
      </c>
      <c r="E181" s="34" t="e">
        <f>'Programe Budget 2073-74'!#REF!</f>
        <v>#REF!</v>
      </c>
      <c r="F181" s="34" t="e">
        <f t="shared" si="13"/>
        <v>#REF!</v>
      </c>
      <c r="G181" s="34" t="e">
        <f t="shared" si="14"/>
        <v>#REF!</v>
      </c>
      <c r="H181" s="197">
        <v>100</v>
      </c>
      <c r="I181" s="34" t="e">
        <f t="shared" si="15"/>
        <v>#REF!</v>
      </c>
      <c r="J181" s="364"/>
      <c r="K181" s="218"/>
      <c r="L181" s="25" t="e">
        <f>'Programe Budget 2073-74'!#REF!</f>
        <v>#REF!</v>
      </c>
    </row>
    <row r="182" spans="1:12">
      <c r="A182" s="25"/>
      <c r="B182" s="25"/>
      <c r="C182" s="29" t="e">
        <f>'Programe Budget 2073-74'!#REF!</f>
        <v>#REF!</v>
      </c>
      <c r="D182" s="129" t="e">
        <f>'Programe Budget 2073-74'!#REF!</f>
        <v>#REF!</v>
      </c>
      <c r="E182" s="34" t="e">
        <f>'Programe Budget 2073-74'!#REF!</f>
        <v>#REF!</v>
      </c>
      <c r="F182" s="34" t="e">
        <f t="shared" si="13"/>
        <v>#REF!</v>
      </c>
      <c r="G182" s="34" t="e">
        <f t="shared" si="14"/>
        <v>#REF!</v>
      </c>
      <c r="H182" s="197">
        <v>98.5</v>
      </c>
      <c r="I182" s="34" t="e">
        <f t="shared" si="15"/>
        <v>#REF!</v>
      </c>
      <c r="J182" s="364"/>
      <c r="K182" s="218"/>
      <c r="L182" s="25" t="e">
        <f>'Programe Budget 2073-74'!#REF!</f>
        <v>#REF!</v>
      </c>
    </row>
    <row r="183" spans="1:12">
      <c r="A183" s="25"/>
      <c r="B183" s="25"/>
      <c r="C183" s="29" t="e">
        <f>'Programe Budget 2073-74'!#REF!</f>
        <v>#REF!</v>
      </c>
      <c r="D183" s="129" t="e">
        <f>'Programe Budget 2073-74'!#REF!</f>
        <v>#REF!</v>
      </c>
      <c r="E183" s="34" t="e">
        <f>'Programe Budget 2073-74'!#REF!</f>
        <v>#REF!</v>
      </c>
      <c r="F183" s="34" t="e">
        <f t="shared" si="13"/>
        <v>#REF!</v>
      </c>
      <c r="G183" s="34" t="e">
        <f t="shared" si="14"/>
        <v>#REF!</v>
      </c>
      <c r="H183" s="197">
        <v>81</v>
      </c>
      <c r="I183" s="34" t="e">
        <f t="shared" si="15"/>
        <v>#REF!</v>
      </c>
      <c r="J183" s="364"/>
      <c r="K183" s="218"/>
      <c r="L183" s="25" t="e">
        <f>'Programe Budget 2073-74'!#REF!</f>
        <v>#REF!</v>
      </c>
    </row>
    <row r="184" spans="1:12">
      <c r="A184" s="25"/>
      <c r="B184" s="25"/>
      <c r="C184" s="29" t="e">
        <f>'Programe Budget 2073-74'!#REF!</f>
        <v>#REF!</v>
      </c>
      <c r="D184" s="129" t="e">
        <f>'Programe Budget 2073-74'!#REF!</f>
        <v>#REF!</v>
      </c>
      <c r="E184" s="34" t="e">
        <f>'Programe Budget 2073-74'!#REF!</f>
        <v>#REF!</v>
      </c>
      <c r="F184" s="34" t="e">
        <f t="shared" si="13"/>
        <v>#REF!</v>
      </c>
      <c r="G184" s="34" t="e">
        <f t="shared" si="14"/>
        <v>#REF!</v>
      </c>
      <c r="H184" s="197">
        <v>100</v>
      </c>
      <c r="I184" s="34" t="e">
        <f t="shared" si="15"/>
        <v>#REF!</v>
      </c>
      <c r="J184" s="364"/>
      <c r="K184" s="218"/>
      <c r="L184" s="25" t="e">
        <f>'Programe Budget 2073-74'!#REF!</f>
        <v>#REF!</v>
      </c>
    </row>
    <row r="185" spans="1:12">
      <c r="A185" s="25"/>
      <c r="B185" s="25"/>
      <c r="C185" s="29" t="e">
        <f>'Programe Budget 2073-74'!#REF!</f>
        <v>#REF!</v>
      </c>
      <c r="D185" s="129" t="e">
        <f>'Programe Budget 2073-74'!#REF!</f>
        <v>#REF!</v>
      </c>
      <c r="E185" s="34" t="e">
        <f>'Programe Budget 2073-74'!#REF!</f>
        <v>#REF!</v>
      </c>
      <c r="F185" s="34" t="e">
        <f t="shared" si="13"/>
        <v>#REF!</v>
      </c>
      <c r="G185" s="34" t="e">
        <f t="shared" si="14"/>
        <v>#REF!</v>
      </c>
      <c r="H185" s="197">
        <v>91.2</v>
      </c>
      <c r="I185" s="34" t="e">
        <f t="shared" si="15"/>
        <v>#REF!</v>
      </c>
      <c r="J185" s="364"/>
      <c r="K185" s="218"/>
      <c r="L185" s="25" t="e">
        <f>'Programe Budget 2073-74'!#REF!</f>
        <v>#REF!</v>
      </c>
    </row>
    <row r="186" spans="1:12">
      <c r="A186" s="25"/>
      <c r="B186" s="25"/>
      <c r="C186" s="29" t="e">
        <f>'Programe Budget 2073-74'!#REF!</f>
        <v>#REF!</v>
      </c>
      <c r="D186" s="129" t="e">
        <f>'Programe Budget 2073-74'!#REF!</f>
        <v>#REF!</v>
      </c>
      <c r="E186" s="34" t="e">
        <f>'Programe Budget 2073-74'!#REF!</f>
        <v>#REF!</v>
      </c>
      <c r="F186" s="34" t="e">
        <f t="shared" si="13"/>
        <v>#REF!</v>
      </c>
      <c r="G186" s="34" t="e">
        <f t="shared" si="14"/>
        <v>#REF!</v>
      </c>
      <c r="H186" s="197">
        <v>94.8</v>
      </c>
      <c r="I186" s="34" t="e">
        <f t="shared" si="15"/>
        <v>#REF!</v>
      </c>
      <c r="J186" s="364"/>
      <c r="K186" s="218"/>
      <c r="L186" s="25" t="e">
        <f>'Programe Budget 2073-74'!#REF!</f>
        <v>#REF!</v>
      </c>
    </row>
    <row r="187" spans="1:12">
      <c r="A187" s="25"/>
      <c r="B187" s="25"/>
      <c r="C187" s="29" t="e">
        <f>'Programe Budget 2073-74'!#REF!</f>
        <v>#REF!</v>
      </c>
      <c r="D187" s="129" t="e">
        <f>'Programe Budget 2073-74'!#REF!</f>
        <v>#REF!</v>
      </c>
      <c r="E187" s="34" t="e">
        <f>'Programe Budget 2073-74'!#REF!</f>
        <v>#REF!</v>
      </c>
      <c r="F187" s="34" t="e">
        <f t="shared" si="13"/>
        <v>#REF!</v>
      </c>
      <c r="G187" s="34" t="e">
        <f t="shared" si="14"/>
        <v>#REF!</v>
      </c>
      <c r="H187" s="197">
        <v>94</v>
      </c>
      <c r="I187" s="34" t="e">
        <f t="shared" si="15"/>
        <v>#REF!</v>
      </c>
      <c r="J187" s="364"/>
      <c r="K187" s="218"/>
      <c r="L187" s="25" t="e">
        <f>'Programe Budget 2073-74'!#REF!</f>
        <v>#REF!</v>
      </c>
    </row>
    <row r="188" spans="1:12">
      <c r="A188" s="25"/>
      <c r="B188" s="25"/>
      <c r="C188" s="29" t="e">
        <f>'Programe Budget 2073-74'!#REF!</f>
        <v>#REF!</v>
      </c>
      <c r="D188" s="129" t="e">
        <f>'Programe Budget 2073-74'!#REF!</f>
        <v>#REF!</v>
      </c>
      <c r="E188" s="34" t="e">
        <f>'Programe Budget 2073-74'!#REF!</f>
        <v>#REF!</v>
      </c>
      <c r="F188" s="34" t="e">
        <f t="shared" si="13"/>
        <v>#REF!</v>
      </c>
      <c r="G188" s="34" t="e">
        <f t="shared" si="14"/>
        <v>#REF!</v>
      </c>
      <c r="H188" s="197">
        <v>100</v>
      </c>
      <c r="I188" s="34" t="e">
        <f t="shared" si="15"/>
        <v>#REF!</v>
      </c>
      <c r="J188" s="364"/>
      <c r="K188" s="218"/>
      <c r="L188" s="25" t="e">
        <f>'Programe Budget 2073-74'!#REF!</f>
        <v>#REF!</v>
      </c>
    </row>
    <row r="189" spans="1:12">
      <c r="A189" s="25"/>
      <c r="B189" s="25"/>
      <c r="C189" s="29" t="e">
        <f>'Programe Budget 2073-74'!#REF!</f>
        <v>#REF!</v>
      </c>
      <c r="D189" s="129" t="e">
        <f>'Programe Budget 2073-74'!#REF!</f>
        <v>#REF!</v>
      </c>
      <c r="E189" s="34" t="e">
        <f>'Programe Budget 2073-74'!#REF!</f>
        <v>#REF!</v>
      </c>
      <c r="F189" s="34" t="e">
        <f t="shared" si="13"/>
        <v>#REF!</v>
      </c>
      <c r="G189" s="34" t="e">
        <f t="shared" si="14"/>
        <v>#REF!</v>
      </c>
      <c r="H189" s="197">
        <v>97.2</v>
      </c>
      <c r="I189" s="34" t="e">
        <f t="shared" si="15"/>
        <v>#REF!</v>
      </c>
      <c r="J189" s="364"/>
      <c r="K189" s="218"/>
      <c r="L189" s="25" t="e">
        <f>'Programe Budget 2073-74'!#REF!</f>
        <v>#REF!</v>
      </c>
    </row>
    <row r="190" spans="1:12">
      <c r="A190" s="25"/>
      <c r="B190" s="25"/>
      <c r="C190" s="29" t="e">
        <f>'Programe Budget 2073-74'!#REF!</f>
        <v>#REF!</v>
      </c>
      <c r="D190" s="129" t="e">
        <f>'Programe Budget 2073-74'!#REF!</f>
        <v>#REF!</v>
      </c>
      <c r="E190" s="34" t="e">
        <f>'Programe Budget 2073-74'!#REF!</f>
        <v>#REF!</v>
      </c>
      <c r="F190" s="34" t="e">
        <f t="shared" si="13"/>
        <v>#REF!</v>
      </c>
      <c r="G190" s="34" t="e">
        <f t="shared" si="14"/>
        <v>#REF!</v>
      </c>
      <c r="H190" s="197">
        <v>95.4</v>
      </c>
      <c r="I190" s="34" t="e">
        <f t="shared" si="15"/>
        <v>#REF!</v>
      </c>
      <c r="J190" s="364"/>
      <c r="K190" s="218"/>
      <c r="L190" s="25" t="e">
        <f>'Programe Budget 2073-74'!#REF!</f>
        <v>#REF!</v>
      </c>
    </row>
    <row r="191" spans="1:12">
      <c r="A191" s="25"/>
      <c r="B191" s="25"/>
      <c r="C191" s="29" t="e">
        <f>'Programe Budget 2073-74'!#REF!</f>
        <v>#REF!</v>
      </c>
      <c r="D191" s="129" t="e">
        <f>'Programe Budget 2073-74'!#REF!</f>
        <v>#REF!</v>
      </c>
      <c r="E191" s="34" t="e">
        <f>'Programe Budget 2073-74'!#REF!</f>
        <v>#REF!</v>
      </c>
      <c r="F191" s="34" t="e">
        <f t="shared" si="13"/>
        <v>#REF!</v>
      </c>
      <c r="G191" s="34" t="e">
        <f t="shared" si="14"/>
        <v>#REF!</v>
      </c>
      <c r="H191" s="197">
        <v>100</v>
      </c>
      <c r="I191" s="34" t="e">
        <f t="shared" si="15"/>
        <v>#REF!</v>
      </c>
      <c r="J191" s="364"/>
      <c r="K191" s="218"/>
      <c r="L191" s="25" t="e">
        <f>'Programe Budget 2073-74'!#REF!</f>
        <v>#REF!</v>
      </c>
    </row>
    <row r="192" spans="1:12">
      <c r="A192" s="25"/>
      <c r="B192" s="25"/>
      <c r="C192" s="29" t="e">
        <f>'Programe Budget 2073-74'!#REF!</f>
        <v>#REF!</v>
      </c>
      <c r="D192" s="129" t="e">
        <f>'Programe Budget 2073-74'!#REF!</f>
        <v>#REF!</v>
      </c>
      <c r="E192" s="34" t="e">
        <f>'Programe Budget 2073-74'!#REF!</f>
        <v>#REF!</v>
      </c>
      <c r="F192" s="34" t="e">
        <f t="shared" si="13"/>
        <v>#REF!</v>
      </c>
      <c r="G192" s="34" t="e">
        <f t="shared" si="14"/>
        <v>#REF!</v>
      </c>
      <c r="H192" s="197">
        <v>100</v>
      </c>
      <c r="I192" s="34" t="e">
        <f t="shared" si="15"/>
        <v>#REF!</v>
      </c>
      <c r="J192" s="364"/>
      <c r="K192" s="218"/>
      <c r="L192" s="25" t="e">
        <f>'Programe Budget 2073-74'!#REF!</f>
        <v>#REF!</v>
      </c>
    </row>
    <row r="193" spans="1:12">
      <c r="A193" s="25"/>
      <c r="B193" s="25"/>
      <c r="C193" s="29" t="e">
        <f>'Programe Budget 2073-74'!#REF!</f>
        <v>#REF!</v>
      </c>
      <c r="D193" s="129" t="e">
        <f>'Programe Budget 2073-74'!#REF!</f>
        <v>#REF!</v>
      </c>
      <c r="E193" s="34" t="e">
        <f>'Programe Budget 2073-74'!#REF!</f>
        <v>#REF!</v>
      </c>
      <c r="F193" s="34" t="e">
        <f t="shared" si="13"/>
        <v>#REF!</v>
      </c>
      <c r="G193" s="34" t="e">
        <f t="shared" si="14"/>
        <v>#REF!</v>
      </c>
      <c r="H193" s="197">
        <v>96.6</v>
      </c>
      <c r="I193" s="34" t="e">
        <f t="shared" si="15"/>
        <v>#REF!</v>
      </c>
      <c r="J193" s="364"/>
      <c r="K193" s="218"/>
      <c r="L193" s="25" t="e">
        <f>'Programe Budget 2073-74'!#REF!</f>
        <v>#REF!</v>
      </c>
    </row>
    <row r="194" spans="1:12">
      <c r="A194" s="25"/>
      <c r="B194" s="25"/>
      <c r="C194" s="29" t="e">
        <f>'Programe Budget 2073-74'!#REF!</f>
        <v>#REF!</v>
      </c>
      <c r="D194" s="129" t="e">
        <f>'Programe Budget 2073-74'!#REF!</f>
        <v>#REF!</v>
      </c>
      <c r="E194" s="34" t="e">
        <f>'Programe Budget 2073-74'!#REF!</f>
        <v>#REF!</v>
      </c>
      <c r="F194" s="34" t="e">
        <f t="shared" si="13"/>
        <v>#REF!</v>
      </c>
      <c r="G194" s="34" t="e">
        <f t="shared" si="14"/>
        <v>#REF!</v>
      </c>
      <c r="H194" s="197">
        <v>100</v>
      </c>
      <c r="I194" s="34" t="e">
        <f t="shared" si="15"/>
        <v>#REF!</v>
      </c>
      <c r="J194" s="364"/>
      <c r="K194" s="218"/>
      <c r="L194" s="25" t="e">
        <f>'Programe Budget 2073-74'!#REF!</f>
        <v>#REF!</v>
      </c>
    </row>
    <row r="195" spans="1:12">
      <c r="A195" s="25"/>
      <c r="B195" s="25"/>
      <c r="C195" s="29" t="e">
        <f>'Programe Budget 2073-74'!#REF!</f>
        <v>#REF!</v>
      </c>
      <c r="D195" s="129" t="e">
        <f>'Programe Budget 2073-74'!#REF!</f>
        <v>#REF!</v>
      </c>
      <c r="E195" s="34" t="e">
        <f>'Programe Budget 2073-74'!#REF!</f>
        <v>#REF!</v>
      </c>
      <c r="F195" s="34" t="e">
        <f t="shared" si="13"/>
        <v>#REF!</v>
      </c>
      <c r="G195" s="34" t="e">
        <f t="shared" si="14"/>
        <v>#REF!</v>
      </c>
      <c r="H195" s="197">
        <v>98</v>
      </c>
      <c r="I195" s="34" t="e">
        <f t="shared" si="15"/>
        <v>#REF!</v>
      </c>
      <c r="J195" s="364"/>
      <c r="K195" s="218"/>
      <c r="L195" s="25" t="e">
        <f>'Programe Budget 2073-74'!#REF!</f>
        <v>#REF!</v>
      </c>
    </row>
    <row r="196" spans="1:12">
      <c r="A196" s="25"/>
      <c r="B196" s="25"/>
      <c r="C196" s="29" t="e">
        <f>'Programe Budget 2073-74'!#REF!</f>
        <v>#REF!</v>
      </c>
      <c r="D196" s="129" t="e">
        <f>'Programe Budget 2073-74'!#REF!</f>
        <v>#REF!</v>
      </c>
      <c r="E196" s="34" t="e">
        <f>'Programe Budget 2073-74'!#REF!</f>
        <v>#REF!</v>
      </c>
      <c r="F196" s="34" t="e">
        <f t="shared" si="13"/>
        <v>#REF!</v>
      </c>
      <c r="G196" s="34" t="e">
        <f t="shared" si="14"/>
        <v>#REF!</v>
      </c>
      <c r="H196" s="197">
        <v>92.5</v>
      </c>
      <c r="I196" s="34" t="e">
        <f t="shared" si="15"/>
        <v>#REF!</v>
      </c>
      <c r="J196" s="364"/>
      <c r="K196" s="218"/>
      <c r="L196" s="25" t="e">
        <f>'Programe Budget 2073-74'!#REF!</f>
        <v>#REF!</v>
      </c>
    </row>
    <row r="197" spans="1:12">
      <c r="A197" s="25"/>
      <c r="B197" s="25"/>
      <c r="C197" s="29" t="e">
        <f>'Programe Budget 2073-74'!#REF!</f>
        <v>#REF!</v>
      </c>
      <c r="D197" s="129" t="e">
        <f>'Programe Budget 2073-74'!#REF!</f>
        <v>#REF!</v>
      </c>
      <c r="E197" s="34" t="e">
        <f>'Programe Budget 2073-74'!#REF!</f>
        <v>#REF!</v>
      </c>
      <c r="F197" s="34" t="e">
        <f t="shared" si="13"/>
        <v>#REF!</v>
      </c>
      <c r="G197" s="34" t="e">
        <f t="shared" si="14"/>
        <v>#REF!</v>
      </c>
      <c r="H197" s="197">
        <v>93.3</v>
      </c>
      <c r="I197" s="34" t="e">
        <f t="shared" si="15"/>
        <v>#REF!</v>
      </c>
      <c r="J197" s="364"/>
      <c r="K197" s="218"/>
      <c r="L197" s="25" t="e">
        <f>'Programe Budget 2073-74'!#REF!</f>
        <v>#REF!</v>
      </c>
    </row>
    <row r="198" spans="1:12">
      <c r="A198" s="25"/>
      <c r="B198" s="25"/>
      <c r="C198" s="29" t="e">
        <f>'Programe Budget 2073-74'!#REF!</f>
        <v>#REF!</v>
      </c>
      <c r="D198" s="129" t="e">
        <f>'Programe Budget 2073-74'!#REF!</f>
        <v>#REF!</v>
      </c>
      <c r="E198" s="34" t="e">
        <f>'Programe Budget 2073-74'!#REF!</f>
        <v>#REF!</v>
      </c>
      <c r="F198" s="34" t="e">
        <f t="shared" si="13"/>
        <v>#REF!</v>
      </c>
      <c r="G198" s="34" t="e">
        <f t="shared" si="14"/>
        <v>#REF!</v>
      </c>
      <c r="H198" s="197">
        <v>100</v>
      </c>
      <c r="I198" s="34" t="e">
        <f t="shared" si="15"/>
        <v>#REF!</v>
      </c>
      <c r="J198" s="364"/>
      <c r="K198" s="218"/>
      <c r="L198" s="25" t="e">
        <f>'Programe Budget 2073-74'!#REF!</f>
        <v>#REF!</v>
      </c>
    </row>
    <row r="199" spans="1:12">
      <c r="A199" s="25"/>
      <c r="B199" s="25"/>
      <c r="C199" s="29" t="e">
        <f>'Programe Budget 2073-74'!#REF!</f>
        <v>#REF!</v>
      </c>
      <c r="D199" s="129" t="e">
        <f>'Programe Budget 2073-74'!#REF!</f>
        <v>#REF!</v>
      </c>
      <c r="E199" s="34" t="e">
        <f>'Programe Budget 2073-74'!#REF!</f>
        <v>#REF!</v>
      </c>
      <c r="F199" s="34" t="e">
        <f t="shared" si="13"/>
        <v>#REF!</v>
      </c>
      <c r="G199" s="34" t="e">
        <f t="shared" si="14"/>
        <v>#REF!</v>
      </c>
      <c r="H199" s="197">
        <v>100</v>
      </c>
      <c r="I199" s="34" t="e">
        <f t="shared" si="15"/>
        <v>#REF!</v>
      </c>
      <c r="J199" s="364"/>
      <c r="K199" s="218"/>
      <c r="L199" s="25" t="e">
        <f>'Programe Budget 2073-74'!#REF!</f>
        <v>#REF!</v>
      </c>
    </row>
    <row r="200" spans="1:12">
      <c r="A200" s="25"/>
      <c r="B200" s="25"/>
      <c r="C200" s="29" t="e">
        <f>'Programe Budget 2073-74'!#REF!</f>
        <v>#REF!</v>
      </c>
      <c r="D200" s="129" t="e">
        <f>'Programe Budget 2073-74'!#REF!</f>
        <v>#REF!</v>
      </c>
      <c r="E200" s="34" t="e">
        <f>'Programe Budget 2073-74'!#REF!</f>
        <v>#REF!</v>
      </c>
      <c r="F200" s="34" t="e">
        <f t="shared" si="13"/>
        <v>#REF!</v>
      </c>
      <c r="G200" s="34" t="e">
        <f t="shared" si="14"/>
        <v>#REF!</v>
      </c>
      <c r="H200" s="197">
        <v>100</v>
      </c>
      <c r="I200" s="34" t="e">
        <f t="shared" si="15"/>
        <v>#REF!</v>
      </c>
      <c r="J200" s="364"/>
      <c r="K200" s="218"/>
      <c r="L200" s="25" t="e">
        <f>'Programe Budget 2073-74'!#REF!</f>
        <v>#REF!</v>
      </c>
    </row>
    <row r="201" spans="1:12">
      <c r="A201" s="25"/>
      <c r="B201" s="25"/>
      <c r="C201" s="29" t="e">
        <f>'Programe Budget 2073-74'!#REF!</f>
        <v>#REF!</v>
      </c>
      <c r="D201" s="129" t="e">
        <f>'Programe Budget 2073-74'!#REF!</f>
        <v>#REF!</v>
      </c>
      <c r="E201" s="34" t="e">
        <f>'Programe Budget 2073-74'!#REF!</f>
        <v>#REF!</v>
      </c>
      <c r="F201" s="34" t="e">
        <f t="shared" si="13"/>
        <v>#REF!</v>
      </c>
      <c r="G201" s="34" t="e">
        <f t="shared" si="14"/>
        <v>#REF!</v>
      </c>
      <c r="H201" s="197">
        <v>97.9</v>
      </c>
      <c r="I201" s="34" t="e">
        <f t="shared" si="15"/>
        <v>#REF!</v>
      </c>
      <c r="J201" s="364"/>
      <c r="K201" s="218"/>
      <c r="L201" s="25" t="e">
        <f>'Programe Budget 2073-74'!#REF!</f>
        <v>#REF!</v>
      </c>
    </row>
    <row r="202" spans="1:12">
      <c r="A202" s="25"/>
      <c r="B202" s="25"/>
      <c r="C202" s="29" t="e">
        <f>'Programe Budget 2073-74'!#REF!</f>
        <v>#REF!</v>
      </c>
      <c r="D202" s="129" t="e">
        <f>'Programe Budget 2073-74'!#REF!</f>
        <v>#REF!</v>
      </c>
      <c r="E202" s="34" t="e">
        <f>'Programe Budget 2073-74'!#REF!</f>
        <v>#REF!</v>
      </c>
      <c r="F202" s="34" t="e">
        <f t="shared" si="13"/>
        <v>#REF!</v>
      </c>
      <c r="G202" s="34" t="e">
        <f t="shared" si="14"/>
        <v>#REF!</v>
      </c>
      <c r="H202" s="197">
        <v>100</v>
      </c>
      <c r="I202" s="34" t="e">
        <f t="shared" si="15"/>
        <v>#REF!</v>
      </c>
      <c r="J202" s="364"/>
      <c r="K202" s="218"/>
      <c r="L202" s="25" t="e">
        <f>'Programe Budget 2073-74'!#REF!</f>
        <v>#REF!</v>
      </c>
    </row>
    <row r="203" spans="1:12">
      <c r="A203" s="25"/>
      <c r="B203" s="25"/>
      <c r="C203" s="29" t="e">
        <f>'Programe Budget 2073-74'!#REF!</f>
        <v>#REF!</v>
      </c>
      <c r="D203" s="129" t="e">
        <f>'Programe Budget 2073-74'!#REF!</f>
        <v>#REF!</v>
      </c>
      <c r="E203" s="34" t="e">
        <f>'Programe Budget 2073-74'!#REF!</f>
        <v>#REF!</v>
      </c>
      <c r="F203" s="34" t="e">
        <f t="shared" si="13"/>
        <v>#REF!</v>
      </c>
      <c r="G203" s="34" t="e">
        <f t="shared" si="14"/>
        <v>#REF!</v>
      </c>
      <c r="H203" s="197">
        <v>100</v>
      </c>
      <c r="I203" s="34" t="e">
        <f t="shared" si="15"/>
        <v>#REF!</v>
      </c>
      <c r="J203" s="364"/>
      <c r="K203" s="218"/>
      <c r="L203" s="25" t="e">
        <f>'Programe Budget 2073-74'!#REF!</f>
        <v>#REF!</v>
      </c>
    </row>
    <row r="204" spans="1:12">
      <c r="A204" s="25"/>
      <c r="B204" s="25"/>
      <c r="C204" s="29" t="e">
        <f>'Programe Budget 2073-74'!#REF!</f>
        <v>#REF!</v>
      </c>
      <c r="D204" s="129" t="e">
        <f>'Programe Budget 2073-74'!#REF!</f>
        <v>#REF!</v>
      </c>
      <c r="E204" s="34" t="e">
        <f>'Programe Budget 2073-74'!#REF!</f>
        <v>#REF!</v>
      </c>
      <c r="F204" s="34" t="e">
        <f t="shared" si="13"/>
        <v>#REF!</v>
      </c>
      <c r="G204" s="34" t="e">
        <f t="shared" si="14"/>
        <v>#REF!</v>
      </c>
      <c r="H204" s="197">
        <v>100</v>
      </c>
      <c r="I204" s="34" t="e">
        <f t="shared" si="15"/>
        <v>#REF!</v>
      </c>
      <c r="J204" s="364"/>
      <c r="K204" s="218"/>
      <c r="L204" s="25" t="e">
        <f>'Programe Budget 2073-74'!#REF!</f>
        <v>#REF!</v>
      </c>
    </row>
    <row r="205" spans="1:12">
      <c r="A205" s="25"/>
      <c r="B205" s="25"/>
      <c r="C205" s="29" t="e">
        <f>'Programe Budget 2073-74'!#REF!</f>
        <v>#REF!</v>
      </c>
      <c r="D205" s="129" t="e">
        <f>'Programe Budget 2073-74'!#REF!</f>
        <v>#REF!</v>
      </c>
      <c r="E205" s="34" t="e">
        <f>'Programe Budget 2073-74'!#REF!</f>
        <v>#REF!</v>
      </c>
      <c r="F205" s="34" t="e">
        <f t="shared" si="13"/>
        <v>#REF!</v>
      </c>
      <c r="G205" s="34" t="e">
        <f t="shared" si="14"/>
        <v>#REF!</v>
      </c>
      <c r="H205" s="197">
        <v>100</v>
      </c>
      <c r="I205" s="34" t="e">
        <f t="shared" si="15"/>
        <v>#REF!</v>
      </c>
      <c r="J205" s="364"/>
      <c r="K205" s="218"/>
      <c r="L205" s="25" t="e">
        <f>'Programe Budget 2073-74'!#REF!</f>
        <v>#REF!</v>
      </c>
    </row>
    <row r="206" spans="1:12">
      <c r="A206" s="25"/>
      <c r="B206" s="25"/>
      <c r="C206" s="29" t="e">
        <f>'Programe Budget 2073-74'!#REF!</f>
        <v>#REF!</v>
      </c>
      <c r="D206" s="129" t="e">
        <f>'Programe Budget 2073-74'!#REF!</f>
        <v>#REF!</v>
      </c>
      <c r="E206" s="34" t="e">
        <f>'Programe Budget 2073-74'!#REF!</f>
        <v>#REF!</v>
      </c>
      <c r="F206" s="34" t="e">
        <f t="shared" si="13"/>
        <v>#REF!</v>
      </c>
      <c r="G206" s="34" t="e">
        <f t="shared" si="14"/>
        <v>#REF!</v>
      </c>
      <c r="H206" s="197">
        <v>99.3</v>
      </c>
      <c r="I206" s="34" t="e">
        <f t="shared" si="15"/>
        <v>#REF!</v>
      </c>
      <c r="J206" s="364"/>
      <c r="K206" s="218"/>
      <c r="L206" s="25" t="e">
        <f>'Programe Budget 2073-74'!#REF!</f>
        <v>#REF!</v>
      </c>
    </row>
    <row r="207" spans="1:12">
      <c r="A207" s="25"/>
      <c r="B207" s="25"/>
      <c r="C207" s="29" t="e">
        <f>'Programe Budget 2073-74'!#REF!</f>
        <v>#REF!</v>
      </c>
      <c r="D207" s="129" t="e">
        <f>'Programe Budget 2073-74'!#REF!</f>
        <v>#REF!</v>
      </c>
      <c r="E207" s="34" t="e">
        <f>'Programe Budget 2073-74'!#REF!</f>
        <v>#REF!</v>
      </c>
      <c r="F207" s="34" t="e">
        <f t="shared" si="13"/>
        <v>#REF!</v>
      </c>
      <c r="G207" s="34" t="e">
        <f t="shared" si="14"/>
        <v>#REF!</v>
      </c>
      <c r="H207" s="197">
        <v>100</v>
      </c>
      <c r="I207" s="34" t="e">
        <f t="shared" si="15"/>
        <v>#REF!</v>
      </c>
      <c r="J207" s="364"/>
      <c r="K207" s="218"/>
      <c r="L207" s="25" t="e">
        <f>'Programe Budget 2073-74'!#REF!</f>
        <v>#REF!</v>
      </c>
    </row>
    <row r="208" spans="1:12">
      <c r="A208" s="25"/>
      <c r="B208" s="25"/>
      <c r="C208" s="29" t="e">
        <f>'Programe Budget 2073-74'!#REF!</f>
        <v>#REF!</v>
      </c>
      <c r="D208" s="129" t="e">
        <f>'Programe Budget 2073-74'!#REF!</f>
        <v>#REF!</v>
      </c>
      <c r="E208" s="34" t="e">
        <f>'Programe Budget 2073-74'!#REF!</f>
        <v>#REF!</v>
      </c>
      <c r="F208" s="34" t="e">
        <f t="shared" si="13"/>
        <v>#REF!</v>
      </c>
      <c r="G208" s="34" t="e">
        <f t="shared" si="14"/>
        <v>#REF!</v>
      </c>
      <c r="H208" s="197">
        <v>100</v>
      </c>
      <c r="I208" s="34" t="e">
        <f t="shared" si="15"/>
        <v>#REF!</v>
      </c>
      <c r="J208" s="364"/>
      <c r="K208" s="218"/>
      <c r="L208" s="25" t="e">
        <f>'Programe Budget 2073-74'!#REF!</f>
        <v>#REF!</v>
      </c>
    </row>
    <row r="209" spans="1:12">
      <c r="A209" s="25"/>
      <c r="B209" s="25"/>
      <c r="C209" s="29" t="e">
        <f>'Programe Budget 2073-74'!#REF!</f>
        <v>#REF!</v>
      </c>
      <c r="D209" s="129" t="e">
        <f>'Programe Budget 2073-74'!#REF!</f>
        <v>#REF!</v>
      </c>
      <c r="E209" s="34" t="e">
        <f>'Programe Budget 2073-74'!#REF!</f>
        <v>#REF!</v>
      </c>
      <c r="F209" s="34" t="e">
        <f t="shared" si="13"/>
        <v>#REF!</v>
      </c>
      <c r="G209" s="34" t="e">
        <f t="shared" si="14"/>
        <v>#REF!</v>
      </c>
      <c r="H209" s="197">
        <v>100</v>
      </c>
      <c r="I209" s="34" t="e">
        <f t="shared" si="15"/>
        <v>#REF!</v>
      </c>
      <c r="J209" s="364"/>
      <c r="K209" s="218"/>
      <c r="L209" s="25" t="e">
        <f>'Programe Budget 2073-74'!#REF!</f>
        <v>#REF!</v>
      </c>
    </row>
    <row r="210" spans="1:12">
      <c r="A210" s="25"/>
      <c r="B210" s="25"/>
      <c r="C210" s="29" t="e">
        <f>'Programe Budget 2073-74'!#REF!</f>
        <v>#REF!</v>
      </c>
      <c r="D210" s="129" t="e">
        <f>'Programe Budget 2073-74'!#REF!</f>
        <v>#REF!</v>
      </c>
      <c r="E210" s="34" t="e">
        <f>'Programe Budget 2073-74'!#REF!</f>
        <v>#REF!</v>
      </c>
      <c r="F210" s="34" t="e">
        <f t="shared" si="13"/>
        <v>#REF!</v>
      </c>
      <c r="G210" s="34" t="e">
        <f t="shared" si="14"/>
        <v>#REF!</v>
      </c>
      <c r="H210" s="197">
        <v>100</v>
      </c>
      <c r="I210" s="34" t="e">
        <f t="shared" si="15"/>
        <v>#REF!</v>
      </c>
      <c r="J210" s="364"/>
      <c r="K210" s="218"/>
      <c r="L210" s="25" t="e">
        <f>'Programe Budget 2073-74'!#REF!</f>
        <v>#REF!</v>
      </c>
    </row>
    <row r="211" spans="1:12">
      <c r="A211" s="25"/>
      <c r="B211" s="25"/>
      <c r="C211" s="29" t="e">
        <f>'Programe Budget 2073-74'!#REF!</f>
        <v>#REF!</v>
      </c>
      <c r="D211" s="129" t="e">
        <f>'Programe Budget 2073-74'!#REF!</f>
        <v>#REF!</v>
      </c>
      <c r="E211" s="34" t="e">
        <f>'Programe Budget 2073-74'!#REF!</f>
        <v>#REF!</v>
      </c>
      <c r="F211" s="34" t="e">
        <f t="shared" si="13"/>
        <v>#REF!</v>
      </c>
      <c r="G211" s="34" t="e">
        <f t="shared" si="14"/>
        <v>#REF!</v>
      </c>
      <c r="H211" s="197">
        <v>95.8</v>
      </c>
      <c r="I211" s="34" t="e">
        <f t="shared" si="15"/>
        <v>#REF!</v>
      </c>
      <c r="J211" s="364"/>
      <c r="K211" s="218"/>
      <c r="L211" s="25" t="e">
        <f>'Programe Budget 2073-74'!#REF!</f>
        <v>#REF!</v>
      </c>
    </row>
    <row r="212" spans="1:12">
      <c r="A212" s="25"/>
      <c r="B212" s="25"/>
      <c r="C212" s="29" t="e">
        <f>'Programe Budget 2073-74'!#REF!</f>
        <v>#REF!</v>
      </c>
      <c r="D212" s="129" t="e">
        <f>'Programe Budget 2073-74'!#REF!</f>
        <v>#REF!</v>
      </c>
      <c r="E212" s="34" t="e">
        <f>'Programe Budget 2073-74'!#REF!</f>
        <v>#REF!</v>
      </c>
      <c r="F212" s="34" t="e">
        <f t="shared" si="13"/>
        <v>#REF!</v>
      </c>
      <c r="G212" s="34" t="e">
        <f t="shared" si="14"/>
        <v>#REF!</v>
      </c>
      <c r="H212" s="197">
        <v>100</v>
      </c>
      <c r="I212" s="34" t="e">
        <f t="shared" si="15"/>
        <v>#REF!</v>
      </c>
      <c r="J212" s="364"/>
      <c r="K212" s="218"/>
      <c r="L212" s="25" t="e">
        <f>'Programe Budget 2073-74'!#REF!</f>
        <v>#REF!</v>
      </c>
    </row>
    <row r="213" spans="1:12">
      <c r="A213" s="25"/>
      <c r="B213" s="25"/>
      <c r="C213" s="29" t="e">
        <f>'Programe Budget 2073-74'!#REF!</f>
        <v>#REF!</v>
      </c>
      <c r="D213" s="129" t="e">
        <f>'Programe Budget 2073-74'!#REF!</f>
        <v>#REF!</v>
      </c>
      <c r="E213" s="34" t="e">
        <f>'Programe Budget 2073-74'!#REF!</f>
        <v>#REF!</v>
      </c>
      <c r="F213" s="34" t="e">
        <f t="shared" si="13"/>
        <v>#REF!</v>
      </c>
      <c r="G213" s="34" t="e">
        <f t="shared" si="14"/>
        <v>#REF!</v>
      </c>
      <c r="H213" s="197">
        <v>100</v>
      </c>
      <c r="I213" s="34" t="e">
        <f t="shared" si="15"/>
        <v>#REF!</v>
      </c>
      <c r="J213" s="364"/>
      <c r="K213" s="218"/>
      <c r="L213" s="25" t="e">
        <f>'Programe Budget 2073-74'!#REF!</f>
        <v>#REF!</v>
      </c>
    </row>
    <row r="214" spans="1:12">
      <c r="A214" s="25"/>
      <c r="B214" s="25"/>
      <c r="C214" s="29" t="e">
        <f>'Programe Budget 2073-74'!#REF!</f>
        <v>#REF!</v>
      </c>
      <c r="D214" s="129" t="e">
        <f>'Programe Budget 2073-74'!#REF!</f>
        <v>#REF!</v>
      </c>
      <c r="E214" s="34" t="e">
        <f>'Programe Budget 2073-74'!#REF!</f>
        <v>#REF!</v>
      </c>
      <c r="F214" s="34" t="e">
        <f t="shared" ref="F214:F238" si="16">E214</f>
        <v>#REF!</v>
      </c>
      <c r="G214" s="34" t="e">
        <f t="shared" ref="G214:G238" si="17">F214/$F$239*100</f>
        <v>#REF!</v>
      </c>
      <c r="H214" s="197">
        <v>100</v>
      </c>
      <c r="I214" s="34" t="e">
        <f t="shared" ref="I214:I238" si="18">H214*G214/100</f>
        <v>#REF!</v>
      </c>
      <c r="J214" s="364"/>
      <c r="K214" s="218"/>
      <c r="L214" s="25" t="e">
        <f>'Programe Budget 2073-74'!#REF!</f>
        <v>#REF!</v>
      </c>
    </row>
    <row r="215" spans="1:12">
      <c r="A215" s="25"/>
      <c r="B215" s="25"/>
      <c r="C215" s="29" t="e">
        <f>'Programe Budget 2073-74'!#REF!</f>
        <v>#REF!</v>
      </c>
      <c r="D215" s="129" t="e">
        <f>'Programe Budget 2073-74'!#REF!</f>
        <v>#REF!</v>
      </c>
      <c r="E215" s="34" t="e">
        <f>'Programe Budget 2073-74'!#REF!</f>
        <v>#REF!</v>
      </c>
      <c r="F215" s="34" t="e">
        <f t="shared" si="16"/>
        <v>#REF!</v>
      </c>
      <c r="G215" s="34" t="e">
        <f t="shared" si="17"/>
        <v>#REF!</v>
      </c>
      <c r="H215" s="197">
        <v>98.9</v>
      </c>
      <c r="I215" s="34" t="e">
        <f t="shared" si="18"/>
        <v>#REF!</v>
      </c>
      <c r="J215" s="364"/>
      <c r="K215" s="218"/>
      <c r="L215" s="25" t="e">
        <f>'Programe Budget 2073-74'!#REF!</f>
        <v>#REF!</v>
      </c>
    </row>
    <row r="216" spans="1:12">
      <c r="A216" s="25"/>
      <c r="B216" s="25"/>
      <c r="C216" s="29" t="e">
        <f>'Programe Budget 2073-74'!#REF!</f>
        <v>#REF!</v>
      </c>
      <c r="D216" s="129" t="e">
        <f>'Programe Budget 2073-74'!#REF!</f>
        <v>#REF!</v>
      </c>
      <c r="E216" s="34" t="e">
        <f>'Programe Budget 2073-74'!#REF!</f>
        <v>#REF!</v>
      </c>
      <c r="F216" s="34" t="e">
        <f t="shared" si="16"/>
        <v>#REF!</v>
      </c>
      <c r="G216" s="34" t="e">
        <f t="shared" si="17"/>
        <v>#REF!</v>
      </c>
      <c r="H216" s="197">
        <v>100</v>
      </c>
      <c r="I216" s="34" t="e">
        <f t="shared" si="18"/>
        <v>#REF!</v>
      </c>
      <c r="J216" s="364"/>
      <c r="K216" s="218"/>
      <c r="L216" s="25" t="e">
        <f>'Programe Budget 2073-74'!#REF!</f>
        <v>#REF!</v>
      </c>
    </row>
    <row r="217" spans="1:12">
      <c r="A217" s="25"/>
      <c r="B217" s="25"/>
      <c r="C217" s="29" t="e">
        <f>'Programe Budget 2073-74'!#REF!</f>
        <v>#REF!</v>
      </c>
      <c r="D217" s="129" t="e">
        <f>'Programe Budget 2073-74'!#REF!</f>
        <v>#REF!</v>
      </c>
      <c r="E217" s="34" t="e">
        <f>'Programe Budget 2073-74'!#REF!</f>
        <v>#REF!</v>
      </c>
      <c r="F217" s="34" t="e">
        <f t="shared" si="16"/>
        <v>#REF!</v>
      </c>
      <c r="G217" s="34" t="e">
        <f t="shared" si="17"/>
        <v>#REF!</v>
      </c>
      <c r="H217" s="197">
        <v>100</v>
      </c>
      <c r="I217" s="34" t="e">
        <f t="shared" si="18"/>
        <v>#REF!</v>
      </c>
      <c r="J217" s="364"/>
      <c r="K217" s="218"/>
      <c r="L217" s="25" t="e">
        <f>'Programe Budget 2073-74'!#REF!</f>
        <v>#REF!</v>
      </c>
    </row>
    <row r="218" spans="1:12">
      <c r="A218" s="25"/>
      <c r="B218" s="25"/>
      <c r="C218" s="29" t="e">
        <f>'Programe Budget 2073-74'!#REF!</f>
        <v>#REF!</v>
      </c>
      <c r="D218" s="129" t="e">
        <f>'Programe Budget 2073-74'!#REF!</f>
        <v>#REF!</v>
      </c>
      <c r="E218" s="34" t="e">
        <f>'Programe Budget 2073-74'!#REF!</f>
        <v>#REF!</v>
      </c>
      <c r="F218" s="34" t="e">
        <f t="shared" si="16"/>
        <v>#REF!</v>
      </c>
      <c r="G218" s="34" t="e">
        <f t="shared" si="17"/>
        <v>#REF!</v>
      </c>
      <c r="H218" s="197">
        <v>100</v>
      </c>
      <c r="I218" s="34" t="e">
        <f t="shared" si="18"/>
        <v>#REF!</v>
      </c>
      <c r="J218" s="364"/>
      <c r="K218" s="218"/>
      <c r="L218" s="25" t="e">
        <f>'Programe Budget 2073-74'!#REF!</f>
        <v>#REF!</v>
      </c>
    </row>
    <row r="219" spans="1:12">
      <c r="A219" s="25"/>
      <c r="B219" s="25"/>
      <c r="C219" s="29" t="e">
        <f>'Programe Budget 2073-74'!#REF!</f>
        <v>#REF!</v>
      </c>
      <c r="D219" s="129" t="e">
        <f>'Programe Budget 2073-74'!#REF!</f>
        <v>#REF!</v>
      </c>
      <c r="E219" s="34" t="e">
        <f>'Programe Budget 2073-74'!#REF!</f>
        <v>#REF!</v>
      </c>
      <c r="F219" s="34" t="e">
        <f t="shared" si="16"/>
        <v>#REF!</v>
      </c>
      <c r="G219" s="34" t="e">
        <f t="shared" si="17"/>
        <v>#REF!</v>
      </c>
      <c r="H219" s="197">
        <v>100</v>
      </c>
      <c r="I219" s="34" t="e">
        <f t="shared" si="18"/>
        <v>#REF!</v>
      </c>
      <c r="J219" s="364"/>
      <c r="K219" s="218"/>
      <c r="L219" s="25" t="e">
        <f>'Programe Budget 2073-74'!#REF!</f>
        <v>#REF!</v>
      </c>
    </row>
    <row r="220" spans="1:12">
      <c r="A220" s="25"/>
      <c r="B220" s="25"/>
      <c r="C220" s="29" t="e">
        <f>'Programe Budget 2073-74'!#REF!</f>
        <v>#REF!</v>
      </c>
      <c r="D220" s="129" t="e">
        <f>'Programe Budget 2073-74'!#REF!</f>
        <v>#REF!</v>
      </c>
      <c r="E220" s="34" t="e">
        <f>'Programe Budget 2073-74'!#REF!</f>
        <v>#REF!</v>
      </c>
      <c r="F220" s="34" t="e">
        <f t="shared" si="16"/>
        <v>#REF!</v>
      </c>
      <c r="G220" s="34" t="e">
        <f t="shared" si="17"/>
        <v>#REF!</v>
      </c>
      <c r="H220" s="197">
        <v>100</v>
      </c>
      <c r="I220" s="34" t="e">
        <f t="shared" si="18"/>
        <v>#REF!</v>
      </c>
      <c r="J220" s="364"/>
      <c r="K220" s="218"/>
      <c r="L220" s="25" t="e">
        <f>'Programe Budget 2073-74'!#REF!</f>
        <v>#REF!</v>
      </c>
    </row>
    <row r="221" spans="1:12">
      <c r="A221" s="25"/>
      <c r="B221" s="25"/>
      <c r="C221" s="29" t="e">
        <f>'Programe Budget 2073-74'!#REF!</f>
        <v>#REF!</v>
      </c>
      <c r="D221" s="129" t="e">
        <f>'Programe Budget 2073-74'!#REF!</f>
        <v>#REF!</v>
      </c>
      <c r="E221" s="34" t="e">
        <f>'Programe Budget 2073-74'!#REF!</f>
        <v>#REF!</v>
      </c>
      <c r="F221" s="34" t="e">
        <f t="shared" si="16"/>
        <v>#REF!</v>
      </c>
      <c r="G221" s="34" t="e">
        <f t="shared" si="17"/>
        <v>#REF!</v>
      </c>
      <c r="H221" s="197">
        <v>100</v>
      </c>
      <c r="I221" s="34" t="e">
        <f t="shared" si="18"/>
        <v>#REF!</v>
      </c>
      <c r="J221" s="364"/>
      <c r="K221" s="218"/>
      <c r="L221" s="25" t="e">
        <f>'Programe Budget 2073-74'!#REF!</f>
        <v>#REF!</v>
      </c>
    </row>
    <row r="222" spans="1:12">
      <c r="A222" s="25"/>
      <c r="B222" s="25"/>
      <c r="C222" s="29" t="e">
        <f>'Programe Budget 2073-74'!#REF!</f>
        <v>#REF!</v>
      </c>
      <c r="D222" s="129" t="e">
        <f>'Programe Budget 2073-74'!#REF!</f>
        <v>#REF!</v>
      </c>
      <c r="E222" s="34" t="e">
        <f>'Programe Budget 2073-74'!#REF!</f>
        <v>#REF!</v>
      </c>
      <c r="F222" s="34" t="e">
        <f t="shared" si="16"/>
        <v>#REF!</v>
      </c>
      <c r="G222" s="34" t="e">
        <f t="shared" si="17"/>
        <v>#REF!</v>
      </c>
      <c r="H222" s="197">
        <v>100</v>
      </c>
      <c r="I222" s="34" t="e">
        <f t="shared" si="18"/>
        <v>#REF!</v>
      </c>
      <c r="J222" s="364"/>
      <c r="K222" s="218"/>
      <c r="L222" s="25" t="e">
        <f>'Programe Budget 2073-74'!#REF!</f>
        <v>#REF!</v>
      </c>
    </row>
    <row r="223" spans="1:12">
      <c r="A223" s="25"/>
      <c r="B223" s="25"/>
      <c r="C223" s="29" t="e">
        <f>'Programe Budget 2073-74'!#REF!</f>
        <v>#REF!</v>
      </c>
      <c r="D223" s="129" t="e">
        <f>'Programe Budget 2073-74'!#REF!</f>
        <v>#REF!</v>
      </c>
      <c r="E223" s="34" t="e">
        <f>'Programe Budget 2073-74'!#REF!</f>
        <v>#REF!</v>
      </c>
      <c r="F223" s="34" t="e">
        <f t="shared" si="16"/>
        <v>#REF!</v>
      </c>
      <c r="G223" s="34" t="e">
        <f t="shared" si="17"/>
        <v>#REF!</v>
      </c>
      <c r="H223" s="197">
        <v>100</v>
      </c>
      <c r="I223" s="34" t="e">
        <f t="shared" si="18"/>
        <v>#REF!</v>
      </c>
      <c r="J223" s="364"/>
      <c r="K223" s="218"/>
      <c r="L223" s="25" t="e">
        <f>'Programe Budget 2073-74'!#REF!</f>
        <v>#REF!</v>
      </c>
    </row>
    <row r="224" spans="1:12">
      <c r="A224" s="25"/>
      <c r="B224" s="25"/>
      <c r="C224" s="29" t="e">
        <f>'Programe Budget 2073-74'!#REF!</f>
        <v>#REF!</v>
      </c>
      <c r="D224" s="129" t="e">
        <f>'Programe Budget 2073-74'!#REF!</f>
        <v>#REF!</v>
      </c>
      <c r="E224" s="34" t="e">
        <f>'Programe Budget 2073-74'!#REF!</f>
        <v>#REF!</v>
      </c>
      <c r="F224" s="34" t="e">
        <f t="shared" si="16"/>
        <v>#REF!</v>
      </c>
      <c r="G224" s="34" t="e">
        <f t="shared" si="17"/>
        <v>#REF!</v>
      </c>
      <c r="H224" s="197">
        <v>100</v>
      </c>
      <c r="I224" s="34" t="e">
        <f t="shared" si="18"/>
        <v>#REF!</v>
      </c>
      <c r="J224" s="364"/>
      <c r="K224" s="218"/>
      <c r="L224" s="25" t="e">
        <f>'Programe Budget 2073-74'!#REF!</f>
        <v>#REF!</v>
      </c>
    </row>
    <row r="225" spans="1:12">
      <c r="A225" s="25"/>
      <c r="B225" s="25"/>
      <c r="C225" s="29" t="e">
        <f>'Programe Budget 2073-74'!#REF!</f>
        <v>#REF!</v>
      </c>
      <c r="D225" s="129" t="e">
        <f>'Programe Budget 2073-74'!#REF!</f>
        <v>#REF!</v>
      </c>
      <c r="E225" s="34" t="e">
        <f>'Programe Budget 2073-74'!#REF!</f>
        <v>#REF!</v>
      </c>
      <c r="F225" s="34" t="e">
        <f t="shared" si="16"/>
        <v>#REF!</v>
      </c>
      <c r="G225" s="34" t="e">
        <f t="shared" si="17"/>
        <v>#REF!</v>
      </c>
      <c r="H225" s="197">
        <v>92.7</v>
      </c>
      <c r="I225" s="34" t="e">
        <f t="shared" si="18"/>
        <v>#REF!</v>
      </c>
      <c r="J225" s="364"/>
      <c r="K225" s="218"/>
      <c r="L225" s="25" t="e">
        <f>'Programe Budget 2073-74'!#REF!</f>
        <v>#REF!</v>
      </c>
    </row>
    <row r="226" spans="1:12">
      <c r="A226" s="25"/>
      <c r="B226" s="25"/>
      <c r="C226" s="29" t="e">
        <f>'Programe Budget 2073-74'!#REF!</f>
        <v>#REF!</v>
      </c>
      <c r="D226" s="129" t="e">
        <f>'Programe Budget 2073-74'!#REF!</f>
        <v>#REF!</v>
      </c>
      <c r="E226" s="34" t="e">
        <f>'Programe Budget 2073-74'!#REF!</f>
        <v>#REF!</v>
      </c>
      <c r="F226" s="34" t="e">
        <f t="shared" si="16"/>
        <v>#REF!</v>
      </c>
      <c r="G226" s="34" t="e">
        <f t="shared" si="17"/>
        <v>#REF!</v>
      </c>
      <c r="H226" s="197">
        <v>100</v>
      </c>
      <c r="I226" s="34" t="e">
        <f t="shared" si="18"/>
        <v>#REF!</v>
      </c>
      <c r="J226" s="364"/>
      <c r="K226" s="218"/>
      <c r="L226" s="25" t="e">
        <f>'Programe Budget 2073-74'!#REF!</f>
        <v>#REF!</v>
      </c>
    </row>
    <row r="227" spans="1:12">
      <c r="A227" s="25"/>
      <c r="B227" s="25"/>
      <c r="C227" s="29" t="e">
        <f>'Programe Budget 2073-74'!#REF!</f>
        <v>#REF!</v>
      </c>
      <c r="D227" s="129" t="e">
        <f>'Programe Budget 2073-74'!#REF!</f>
        <v>#REF!</v>
      </c>
      <c r="E227" s="34" t="e">
        <f>'Programe Budget 2073-74'!#REF!</f>
        <v>#REF!</v>
      </c>
      <c r="F227" s="34" t="e">
        <f t="shared" si="16"/>
        <v>#REF!</v>
      </c>
      <c r="G227" s="34" t="e">
        <f t="shared" si="17"/>
        <v>#REF!</v>
      </c>
      <c r="H227" s="197">
        <v>100</v>
      </c>
      <c r="I227" s="34" t="e">
        <f t="shared" si="18"/>
        <v>#REF!</v>
      </c>
      <c r="J227" s="364"/>
      <c r="K227" s="218"/>
      <c r="L227" s="25" t="e">
        <f>'Programe Budget 2073-74'!#REF!</f>
        <v>#REF!</v>
      </c>
    </row>
    <row r="228" spans="1:12">
      <c r="A228" s="25"/>
      <c r="B228" s="25"/>
      <c r="C228" s="29" t="e">
        <f>'Programe Budget 2073-74'!#REF!</f>
        <v>#REF!</v>
      </c>
      <c r="D228" s="129" t="e">
        <f>'Programe Budget 2073-74'!#REF!</f>
        <v>#REF!</v>
      </c>
      <c r="E228" s="34" t="e">
        <f>'Programe Budget 2073-74'!#REF!</f>
        <v>#REF!</v>
      </c>
      <c r="F228" s="34" t="e">
        <f t="shared" si="16"/>
        <v>#REF!</v>
      </c>
      <c r="G228" s="34" t="e">
        <f t="shared" si="17"/>
        <v>#REF!</v>
      </c>
      <c r="H228" s="197">
        <v>93.6</v>
      </c>
      <c r="I228" s="34" t="e">
        <f t="shared" si="18"/>
        <v>#REF!</v>
      </c>
      <c r="J228" s="364"/>
      <c r="K228" s="218"/>
      <c r="L228" s="25" t="e">
        <f>'Programe Budget 2073-74'!#REF!</f>
        <v>#REF!</v>
      </c>
    </row>
    <row r="229" spans="1:12">
      <c r="A229" s="25"/>
      <c r="B229" s="25"/>
      <c r="C229" s="29" t="e">
        <f>'Programe Budget 2073-74'!#REF!</f>
        <v>#REF!</v>
      </c>
      <c r="D229" s="129" t="e">
        <f>'Programe Budget 2073-74'!#REF!</f>
        <v>#REF!</v>
      </c>
      <c r="E229" s="34" t="e">
        <f>'Programe Budget 2073-74'!#REF!</f>
        <v>#REF!</v>
      </c>
      <c r="F229" s="34" t="e">
        <f t="shared" si="16"/>
        <v>#REF!</v>
      </c>
      <c r="G229" s="34" t="e">
        <f t="shared" si="17"/>
        <v>#REF!</v>
      </c>
      <c r="H229" s="197">
        <v>97.7</v>
      </c>
      <c r="I229" s="34" t="e">
        <f t="shared" si="18"/>
        <v>#REF!</v>
      </c>
      <c r="J229" s="364"/>
      <c r="K229" s="218"/>
      <c r="L229" s="25" t="e">
        <f>'Programe Budget 2073-74'!#REF!</f>
        <v>#REF!</v>
      </c>
    </row>
    <row r="230" spans="1:12">
      <c r="A230" s="25"/>
      <c r="B230" s="25"/>
      <c r="C230" s="29" t="e">
        <f>'Programe Budget 2073-74'!#REF!</f>
        <v>#REF!</v>
      </c>
      <c r="D230" s="129" t="e">
        <f>'Programe Budget 2073-74'!#REF!</f>
        <v>#REF!</v>
      </c>
      <c r="E230" s="34" t="e">
        <f>'Programe Budget 2073-74'!#REF!</f>
        <v>#REF!</v>
      </c>
      <c r="F230" s="34" t="e">
        <f t="shared" si="16"/>
        <v>#REF!</v>
      </c>
      <c r="G230" s="34" t="e">
        <f t="shared" si="17"/>
        <v>#REF!</v>
      </c>
      <c r="H230" s="197">
        <v>100</v>
      </c>
      <c r="I230" s="34" t="e">
        <f t="shared" si="18"/>
        <v>#REF!</v>
      </c>
      <c r="J230" s="364"/>
      <c r="K230" s="218"/>
      <c r="L230" s="25" t="e">
        <f>'Programe Budget 2073-74'!#REF!</f>
        <v>#REF!</v>
      </c>
    </row>
    <row r="231" spans="1:12">
      <c r="A231" s="25"/>
      <c r="B231" s="25"/>
      <c r="C231" s="29" t="e">
        <f>'Programe Budget 2073-74'!#REF!</f>
        <v>#REF!</v>
      </c>
      <c r="D231" s="129" t="e">
        <f>'Programe Budget 2073-74'!#REF!</f>
        <v>#REF!</v>
      </c>
      <c r="E231" s="34" t="e">
        <f>'Programe Budget 2073-74'!#REF!</f>
        <v>#REF!</v>
      </c>
      <c r="F231" s="34" t="e">
        <f t="shared" si="16"/>
        <v>#REF!</v>
      </c>
      <c r="G231" s="34" t="e">
        <f t="shared" si="17"/>
        <v>#REF!</v>
      </c>
      <c r="H231" s="197">
        <v>100</v>
      </c>
      <c r="I231" s="34" t="e">
        <f t="shared" si="18"/>
        <v>#REF!</v>
      </c>
      <c r="J231" s="364"/>
      <c r="K231" s="218"/>
      <c r="L231" s="25" t="e">
        <f>'Programe Budget 2073-74'!#REF!</f>
        <v>#REF!</v>
      </c>
    </row>
    <row r="232" spans="1:12">
      <c r="A232" s="25"/>
      <c r="B232" s="25"/>
      <c r="C232" s="29" t="e">
        <f>'Programe Budget 2073-74'!#REF!</f>
        <v>#REF!</v>
      </c>
      <c r="D232" s="129" t="e">
        <f>'Programe Budget 2073-74'!#REF!</f>
        <v>#REF!</v>
      </c>
      <c r="E232" s="34" t="e">
        <f>'Programe Budget 2073-74'!#REF!</f>
        <v>#REF!</v>
      </c>
      <c r="F232" s="34" t="e">
        <f t="shared" si="16"/>
        <v>#REF!</v>
      </c>
      <c r="G232" s="34" t="e">
        <f t="shared" si="17"/>
        <v>#REF!</v>
      </c>
      <c r="H232" s="197">
        <v>100</v>
      </c>
      <c r="I232" s="34" t="e">
        <f t="shared" si="18"/>
        <v>#REF!</v>
      </c>
      <c r="J232" s="364"/>
      <c r="K232" s="218"/>
      <c r="L232" s="25" t="e">
        <f>'Programe Budget 2073-74'!#REF!</f>
        <v>#REF!</v>
      </c>
    </row>
    <row r="233" spans="1:12">
      <c r="A233" s="25"/>
      <c r="B233" s="25"/>
      <c r="C233" s="29" t="e">
        <f>'Programe Budget 2073-74'!#REF!</f>
        <v>#REF!</v>
      </c>
      <c r="D233" s="129" t="e">
        <f>'Programe Budget 2073-74'!#REF!</f>
        <v>#REF!</v>
      </c>
      <c r="E233" s="34" t="e">
        <f>'Programe Budget 2073-74'!#REF!</f>
        <v>#REF!</v>
      </c>
      <c r="F233" s="34" t="e">
        <f t="shared" si="16"/>
        <v>#REF!</v>
      </c>
      <c r="G233" s="34" t="e">
        <f t="shared" si="17"/>
        <v>#REF!</v>
      </c>
      <c r="H233" s="197">
        <v>100</v>
      </c>
      <c r="I233" s="34" t="e">
        <f t="shared" si="18"/>
        <v>#REF!</v>
      </c>
      <c r="J233" s="364"/>
      <c r="K233" s="218"/>
      <c r="L233" s="25" t="e">
        <f>'Programe Budget 2073-74'!#REF!</f>
        <v>#REF!</v>
      </c>
    </row>
    <row r="234" spans="1:12">
      <c r="A234" s="25"/>
      <c r="B234" s="25"/>
      <c r="C234" s="29" t="e">
        <f>'Programe Budget 2073-74'!#REF!</f>
        <v>#REF!</v>
      </c>
      <c r="D234" s="129" t="e">
        <f>'Programe Budget 2073-74'!#REF!</f>
        <v>#REF!</v>
      </c>
      <c r="E234" s="34" t="e">
        <f>'Programe Budget 2073-74'!#REF!</f>
        <v>#REF!</v>
      </c>
      <c r="F234" s="34" t="e">
        <f t="shared" si="16"/>
        <v>#REF!</v>
      </c>
      <c r="G234" s="34" t="e">
        <f t="shared" si="17"/>
        <v>#REF!</v>
      </c>
      <c r="H234" s="197">
        <v>100</v>
      </c>
      <c r="I234" s="34" t="e">
        <f t="shared" si="18"/>
        <v>#REF!</v>
      </c>
      <c r="J234" s="364"/>
      <c r="K234" s="218"/>
      <c r="L234" s="25" t="e">
        <f>'Programe Budget 2073-74'!#REF!</f>
        <v>#REF!</v>
      </c>
    </row>
    <row r="235" spans="1:12">
      <c r="A235" s="25"/>
      <c r="B235" s="25"/>
      <c r="C235" s="29" t="e">
        <f>'Programe Budget 2073-74'!#REF!</f>
        <v>#REF!</v>
      </c>
      <c r="D235" s="129" t="e">
        <f>'Programe Budget 2073-74'!#REF!</f>
        <v>#REF!</v>
      </c>
      <c r="E235" s="34" t="e">
        <f>'Programe Budget 2073-74'!#REF!</f>
        <v>#REF!</v>
      </c>
      <c r="F235" s="34" t="e">
        <f t="shared" si="16"/>
        <v>#REF!</v>
      </c>
      <c r="G235" s="34" t="e">
        <f t="shared" si="17"/>
        <v>#REF!</v>
      </c>
      <c r="H235" s="197">
        <v>100</v>
      </c>
      <c r="I235" s="34" t="e">
        <f t="shared" si="18"/>
        <v>#REF!</v>
      </c>
      <c r="J235" s="364"/>
      <c r="K235" s="218"/>
      <c r="L235" s="25" t="e">
        <f>'Programe Budget 2073-74'!#REF!</f>
        <v>#REF!</v>
      </c>
    </row>
    <row r="236" spans="1:12">
      <c r="A236" s="25"/>
      <c r="B236" s="25"/>
      <c r="C236" s="29" t="e">
        <f>'Programe Budget 2073-74'!#REF!</f>
        <v>#REF!</v>
      </c>
      <c r="D236" s="129" t="e">
        <f>'Programe Budget 2073-74'!#REF!</f>
        <v>#REF!</v>
      </c>
      <c r="E236" s="34" t="e">
        <f>'Programe Budget 2073-74'!#REF!</f>
        <v>#REF!</v>
      </c>
      <c r="F236" s="34" t="e">
        <f t="shared" si="16"/>
        <v>#REF!</v>
      </c>
      <c r="G236" s="34" t="e">
        <f t="shared" si="17"/>
        <v>#REF!</v>
      </c>
      <c r="H236" s="197">
        <v>100</v>
      </c>
      <c r="I236" s="34" t="e">
        <f t="shared" si="18"/>
        <v>#REF!</v>
      </c>
      <c r="J236" s="364"/>
      <c r="K236" s="218"/>
      <c r="L236" s="25" t="e">
        <f>'Programe Budget 2073-74'!#REF!</f>
        <v>#REF!</v>
      </c>
    </row>
    <row r="237" spans="1:12">
      <c r="A237" s="25"/>
      <c r="B237" s="25"/>
      <c r="C237" s="29" t="e">
        <f>'Programe Budget 2073-74'!#REF!</f>
        <v>#REF!</v>
      </c>
      <c r="D237" s="129" t="e">
        <f>'Programe Budget 2073-74'!#REF!</f>
        <v>#REF!</v>
      </c>
      <c r="E237" s="34" t="e">
        <f>'Programe Budget 2073-74'!#REF!</f>
        <v>#REF!</v>
      </c>
      <c r="F237" s="34" t="e">
        <f t="shared" si="16"/>
        <v>#REF!</v>
      </c>
      <c r="G237" s="34" t="e">
        <f t="shared" si="17"/>
        <v>#REF!</v>
      </c>
      <c r="H237" s="197">
        <v>96.5</v>
      </c>
      <c r="I237" s="34" t="e">
        <f>H237*G237/100</f>
        <v>#REF!</v>
      </c>
      <c r="J237" s="364"/>
      <c r="K237" s="218"/>
      <c r="L237" s="25" t="e">
        <f>'Programe Budget 2073-74'!#REF!</f>
        <v>#REF!</v>
      </c>
    </row>
    <row r="238" spans="1:12">
      <c r="A238" s="25"/>
      <c r="B238" s="25"/>
      <c r="C238" s="29" t="e">
        <f>'Programe Budget 2073-74'!#REF!</f>
        <v>#REF!</v>
      </c>
      <c r="D238" s="129" t="e">
        <f>'Programe Budget 2073-74'!#REF!</f>
        <v>#REF!</v>
      </c>
      <c r="E238" s="34" t="e">
        <f>'Programe Budget 2073-74'!#REF!</f>
        <v>#REF!</v>
      </c>
      <c r="F238" s="34" t="e">
        <f t="shared" si="16"/>
        <v>#REF!</v>
      </c>
      <c r="G238" s="34" t="e">
        <f t="shared" si="17"/>
        <v>#REF!</v>
      </c>
      <c r="H238" s="197">
        <v>97.7</v>
      </c>
      <c r="I238" s="34" t="e">
        <f t="shared" si="18"/>
        <v>#REF!</v>
      </c>
      <c r="J238" s="364"/>
      <c r="K238" s="218"/>
      <c r="L238" s="25" t="e">
        <f>'Programe Budget 2073-74'!#REF!</f>
        <v>#REF!</v>
      </c>
    </row>
    <row r="239" spans="1:12" s="105" customFormat="1">
      <c r="A239" s="52"/>
      <c r="B239" s="52"/>
      <c r="C239" s="60">
        <f>'Programe Budget 2073-74'!C232</f>
        <v>32</v>
      </c>
      <c r="D239" s="120" t="s">
        <v>434</v>
      </c>
      <c r="E239" s="57" t="e">
        <f>SUM(E149:E238)</f>
        <v>#REF!</v>
      </c>
      <c r="F239" s="57" t="e">
        <f>SUM(F149:F238)</f>
        <v>#REF!</v>
      </c>
      <c r="G239" s="57" t="e">
        <f>SUM(G149:G238)</f>
        <v>#REF!</v>
      </c>
      <c r="H239" s="197">
        <v>100</v>
      </c>
      <c r="I239" s="57" t="e">
        <f>SUM(I149:I238)</f>
        <v>#REF!</v>
      </c>
      <c r="J239" s="57"/>
      <c r="K239" s="373"/>
      <c r="L239" s="52"/>
    </row>
    <row r="240" spans="1:12">
      <c r="A240" s="25"/>
      <c r="B240" s="25"/>
      <c r="C240" s="33"/>
      <c r="D240" s="282" t="s">
        <v>321</v>
      </c>
      <c r="E240" s="57" t="e">
        <f>E805</f>
        <v>#REF!</v>
      </c>
      <c r="F240" s="57" t="e">
        <f>F805</f>
        <v>#REF!</v>
      </c>
      <c r="G240" s="59" t="e">
        <f>F239/F240*100</f>
        <v>#REF!</v>
      </c>
      <c r="H240" s="197">
        <v>100</v>
      </c>
      <c r="I240" s="57" t="e">
        <f>I239*G240/100</f>
        <v>#REF!</v>
      </c>
      <c r="J240" s="57" t="e">
        <f>I240</f>
        <v>#REF!</v>
      </c>
      <c r="K240" s="218"/>
      <c r="L240" s="25"/>
    </row>
    <row r="241" spans="1:12">
      <c r="A241" s="1">
        <f>'Programe Budget 2073-74'!A233</f>
        <v>5</v>
      </c>
      <c r="B241" s="1" t="str">
        <f>'Programe Budget 2073-74'!B233</f>
        <v>312110-3/4</v>
      </c>
      <c r="C241" s="56"/>
      <c r="D241" s="126" t="str">
        <f>'Programe Budget 2073-74'!D233</f>
        <v xml:space="preserve">मत्स्य विकास कार्यक्रम </v>
      </c>
      <c r="E241" s="34"/>
      <c r="F241" s="34"/>
      <c r="G241" s="34"/>
      <c r="H241" s="197"/>
      <c r="I241" s="34"/>
      <c r="J241" s="34"/>
      <c r="K241" s="218"/>
      <c r="L241" s="25" t="str">
        <f>'Programe Budget 2073-74'!Q233</f>
        <v>ना</v>
      </c>
    </row>
    <row r="242" spans="1:12">
      <c r="A242" s="25"/>
      <c r="B242" s="18"/>
      <c r="C242" s="110">
        <f>'Programe Budget 2073-74'!C234</f>
        <v>1</v>
      </c>
      <c r="D242" s="335" t="str">
        <f>'Programe Budget 2073-74'!D234</f>
        <v>मत्स्य विकास निर्देशनालय, बालाजु</v>
      </c>
      <c r="E242" s="34">
        <f>'Programe Budget 2073-74'!E234</f>
        <v>121914</v>
      </c>
      <c r="F242" s="34">
        <f>E242</f>
        <v>121914</v>
      </c>
      <c r="G242" s="34">
        <f t="shared" ref="G242:G254" si="19">SUM(F242/$F$255*100)</f>
        <v>40.623375584789478</v>
      </c>
      <c r="H242" s="197">
        <v>67.09</v>
      </c>
      <c r="I242" s="34">
        <f t="shared" ref="I242:I254" si="20">SUM(G242*H242/100)</f>
        <v>27.254222679835262</v>
      </c>
      <c r="J242" s="34"/>
      <c r="K242" s="218"/>
      <c r="L242" s="25" t="str">
        <f>'Programe Budget 2073-74'!Q234</f>
        <v>नि</v>
      </c>
    </row>
    <row r="243" spans="1:12">
      <c r="A243" s="25"/>
      <c r="B243" s="11"/>
      <c r="C243" s="110">
        <f>'Programe Budget 2073-74'!C235</f>
        <v>2</v>
      </c>
      <c r="D243" s="335" t="str">
        <f>'Programe Budget 2073-74'!D235</f>
        <v>राष्ट्रिय प्राकृतिक तथा कृत्रिम जलाशय मत्स्य विकास कार्यक्रम, बालाजु</v>
      </c>
      <c r="E243" s="34">
        <f>'Programe Budget 2073-74'!E235</f>
        <v>19337</v>
      </c>
      <c r="F243" s="34">
        <f t="shared" ref="F243:F254" si="21">E243</f>
        <v>19337</v>
      </c>
      <c r="G243" s="34">
        <f t="shared" si="19"/>
        <v>6.4433470617244453</v>
      </c>
      <c r="H243" s="197">
        <v>93.54</v>
      </c>
      <c r="I243" s="34">
        <f t="shared" si="20"/>
        <v>6.0271068415370461</v>
      </c>
      <c r="J243" s="57"/>
      <c r="K243" s="218"/>
      <c r="L243" s="25" t="str">
        <f>'Programe Budget 2073-74'!Q235</f>
        <v>नि</v>
      </c>
    </row>
    <row r="244" spans="1:12">
      <c r="A244" s="25"/>
      <c r="B244" s="11"/>
      <c r="C244" s="110">
        <f>'Programe Budget 2073-74'!C236</f>
        <v>3</v>
      </c>
      <c r="D244" s="335" t="str">
        <f>'Programe Budget 2073-74'!D236</f>
        <v>केन्द्रीय मत्स्य प्रयोगशाला, बालाजु</v>
      </c>
      <c r="E244" s="34">
        <f>'Programe Budget 2073-74'!E236</f>
        <v>18205</v>
      </c>
      <c r="F244" s="34">
        <f t="shared" si="21"/>
        <v>18205</v>
      </c>
      <c r="G244" s="34">
        <f t="shared" si="19"/>
        <v>6.0661495195063111</v>
      </c>
      <c r="H244" s="197">
        <v>100</v>
      </c>
      <c r="I244" s="34">
        <f t="shared" si="20"/>
        <v>6.066149519506312</v>
      </c>
      <c r="J244" s="59"/>
      <c r="K244" s="218"/>
      <c r="L244" s="25" t="str">
        <f>'Programe Budget 2073-74'!Q236</f>
        <v>नि</v>
      </c>
    </row>
    <row r="245" spans="1:12">
      <c r="A245" s="25"/>
      <c r="B245" s="25"/>
      <c r="C245" s="110">
        <f>'Programe Budget 2073-74'!C237</f>
        <v>4</v>
      </c>
      <c r="D245" s="335" t="str">
        <f>'Programe Budget 2073-74'!D237</f>
        <v>मत्स्य विकास तथा तालिम केन्द्र, जनकपुर</v>
      </c>
      <c r="E245" s="34">
        <f>'Programe Budget 2073-74'!E237</f>
        <v>27896</v>
      </c>
      <c r="F245" s="34">
        <f t="shared" si="21"/>
        <v>27896</v>
      </c>
      <c r="G245" s="34">
        <f t="shared" si="19"/>
        <v>9.2953203513401839</v>
      </c>
      <c r="H245" s="197">
        <v>88.61</v>
      </c>
      <c r="I245" s="34">
        <f t="shared" si="20"/>
        <v>8.2365833633225378</v>
      </c>
      <c r="J245" s="59"/>
      <c r="K245" s="218"/>
      <c r="L245" s="25" t="str">
        <f>'Programe Budget 2073-74'!Q237</f>
        <v>नि</v>
      </c>
    </row>
    <row r="246" spans="1:12">
      <c r="A246" s="25"/>
      <c r="B246" s="25"/>
      <c r="C246" s="110">
        <f>'Programe Budget 2073-74'!C238</f>
        <v>5</v>
      </c>
      <c r="D246" s="335" t="str">
        <f>'Programe Budget 2073-74'!D238</f>
        <v>मत्स्य विकास केन्द्र, फत्तेपुर, सप्तरी</v>
      </c>
      <c r="E246" s="34">
        <f>'Programe Budget 2073-74'!E238</f>
        <v>15669</v>
      </c>
      <c r="F246" s="34">
        <f t="shared" si="21"/>
        <v>15669</v>
      </c>
      <c r="G246" s="34">
        <f t="shared" si="19"/>
        <v>5.221120396657204</v>
      </c>
      <c r="H246" s="197">
        <v>94.14</v>
      </c>
      <c r="I246" s="34">
        <f t="shared" si="20"/>
        <v>4.9151627414130914</v>
      </c>
      <c r="J246" s="59"/>
      <c r="K246" s="218"/>
      <c r="L246" s="25" t="str">
        <f>'Programe Budget 2073-74'!Q238</f>
        <v>नि</v>
      </c>
    </row>
    <row r="247" spans="1:12">
      <c r="A247" s="25"/>
      <c r="B247" s="25"/>
      <c r="C247" s="110">
        <f>'Programe Budget 2073-74'!C239</f>
        <v>6</v>
      </c>
      <c r="D247" s="335" t="str">
        <f>'Programe Budget 2073-74'!D239</f>
        <v>मत्स्य विकास केन्द्र, लाहान, सिराहा</v>
      </c>
      <c r="E247" s="34">
        <f>'Programe Budget 2073-74'!E239</f>
        <v>10820</v>
      </c>
      <c r="F247" s="34">
        <f t="shared" si="21"/>
        <v>10820</v>
      </c>
      <c r="G247" s="34">
        <f t="shared" si="19"/>
        <v>3.6053687339224547</v>
      </c>
      <c r="H247" s="197">
        <v>100</v>
      </c>
      <c r="I247" s="34">
        <f t="shared" si="20"/>
        <v>3.6053687339224547</v>
      </c>
      <c r="J247" s="59"/>
      <c r="K247" s="218"/>
      <c r="L247" s="25" t="str">
        <f>'Programe Budget 2073-74'!Q239</f>
        <v>नि</v>
      </c>
    </row>
    <row r="248" spans="1:12">
      <c r="A248" s="25"/>
      <c r="B248" s="25"/>
      <c r="C248" s="110">
        <f>'Programe Budget 2073-74'!C240</f>
        <v>7</v>
      </c>
      <c r="D248" s="335" t="str">
        <f>'Programe Budget 2073-74'!D240</f>
        <v>मत्स्य विकास केन्द्र, हेटौंडा</v>
      </c>
      <c r="E248" s="34">
        <f>'Programe Budget 2073-74'!E240</f>
        <v>19169</v>
      </c>
      <c r="F248" s="34">
        <f t="shared" si="21"/>
        <v>19169</v>
      </c>
      <c r="G248" s="34">
        <f t="shared" si="19"/>
        <v>6.3873672144694584</v>
      </c>
      <c r="H248" s="197">
        <v>92.39</v>
      </c>
      <c r="I248" s="34">
        <f t="shared" si="20"/>
        <v>5.901288569448333</v>
      </c>
      <c r="J248" s="59"/>
      <c r="K248" s="218"/>
      <c r="L248" s="25" t="str">
        <f>'Programe Budget 2073-74'!Q240</f>
        <v>नि</v>
      </c>
    </row>
    <row r="249" spans="1:12">
      <c r="A249" s="25"/>
      <c r="B249" s="25"/>
      <c r="C249" s="110">
        <f>'Programe Budget 2073-74'!C241</f>
        <v>8</v>
      </c>
      <c r="D249" s="335" t="str">
        <f>'Programe Budget 2073-74'!D241</f>
        <v>मत्स्य विकास केन्द्र, भण्डारा, चितवन</v>
      </c>
      <c r="E249" s="34">
        <f>'Programe Budget 2073-74'!E241</f>
        <v>11836</v>
      </c>
      <c r="F249" s="34">
        <f t="shared" si="21"/>
        <v>11836</v>
      </c>
      <c r="G249" s="34">
        <f t="shared" si="19"/>
        <v>3.9439135244645263</v>
      </c>
      <c r="H249" s="197">
        <v>83.37</v>
      </c>
      <c r="I249" s="34">
        <f t="shared" si="20"/>
        <v>3.2880407053460754</v>
      </c>
      <c r="J249" s="59"/>
      <c r="K249" s="218"/>
      <c r="L249" s="25" t="str">
        <f>'Programe Budget 2073-74'!Q241</f>
        <v>नि</v>
      </c>
    </row>
    <row r="250" spans="1:12">
      <c r="A250" s="25"/>
      <c r="B250" s="25"/>
      <c r="C250" s="110">
        <f>'Programe Budget 2073-74'!C242</f>
        <v>9</v>
      </c>
      <c r="D250" s="335" t="str">
        <f>'Programe Budget 2073-74'!D242</f>
        <v>रिजरभ्वायर मत्स्य विकास केन्द्र, कुलेखानी, मकवानपुर</v>
      </c>
      <c r="E250" s="34">
        <f>'Programe Budget 2073-74'!E242</f>
        <v>8311</v>
      </c>
      <c r="F250" s="34">
        <f t="shared" si="21"/>
        <v>8311</v>
      </c>
      <c r="G250" s="34">
        <f t="shared" si="19"/>
        <v>2.7693363722393274</v>
      </c>
      <c r="H250" s="197">
        <v>98.75</v>
      </c>
      <c r="I250" s="34">
        <f t="shared" si="20"/>
        <v>2.7347196675863357</v>
      </c>
      <c r="J250" s="59"/>
      <c r="K250" s="218"/>
      <c r="L250" s="25" t="str">
        <f>'Programe Budget 2073-74'!Q242</f>
        <v>नि</v>
      </c>
    </row>
    <row r="251" spans="1:12">
      <c r="A251" s="25"/>
      <c r="B251" s="25"/>
      <c r="C251" s="110">
        <f>'Programe Budget 2073-74'!C243</f>
        <v>10</v>
      </c>
      <c r="D251" s="335" t="str">
        <f>'Programe Budget 2073-74'!D243</f>
        <v>मत्स्य विकास केन्द्र, रुपन्देही भैरहवा</v>
      </c>
      <c r="E251" s="34">
        <f>'Programe Budget 2073-74'!E243</f>
        <v>20075</v>
      </c>
      <c r="F251" s="34">
        <f t="shared" si="21"/>
        <v>20075</v>
      </c>
      <c r="G251" s="34">
        <f t="shared" si="19"/>
        <v>6.6892585335945718</v>
      </c>
      <c r="H251" s="197">
        <v>98.12</v>
      </c>
      <c r="I251" s="34">
        <f t="shared" si="20"/>
        <v>6.5635004731629945</v>
      </c>
      <c r="J251" s="59"/>
      <c r="K251" s="218"/>
      <c r="L251" s="25" t="str">
        <f>'Programe Budget 2073-74'!Q243</f>
        <v>नि</v>
      </c>
    </row>
    <row r="252" spans="1:12">
      <c r="A252" s="25"/>
      <c r="B252" s="25"/>
      <c r="C252" s="110">
        <f>'Programe Budget 2073-74'!C244</f>
        <v>11</v>
      </c>
      <c r="D252" s="335" t="str">
        <f>'Programe Budget 2073-74'!D244</f>
        <v>चिसो पानी मत्स्य विकास केन्द्र, बेलटारी, स्याङ्गजा</v>
      </c>
      <c r="E252" s="34">
        <f>'Programe Budget 2073-74'!E244</f>
        <v>4120</v>
      </c>
      <c r="F252" s="34">
        <f t="shared" si="21"/>
        <v>4120</v>
      </c>
      <c r="G252" s="34">
        <f t="shared" si="19"/>
        <v>1.3728391112532821</v>
      </c>
      <c r="H252" s="197">
        <v>100</v>
      </c>
      <c r="I252" s="34">
        <f t="shared" si="20"/>
        <v>1.3728391112532821</v>
      </c>
      <c r="J252" s="59"/>
      <c r="K252" s="218"/>
      <c r="L252" s="25" t="str">
        <f>'Programe Budget 2073-74'!Q244</f>
        <v>नि</v>
      </c>
    </row>
    <row r="253" spans="1:12">
      <c r="A253" s="25"/>
      <c r="B253" s="25"/>
      <c r="C253" s="110">
        <f>'Programe Budget 2073-74'!C245</f>
        <v>12</v>
      </c>
      <c r="D253" s="335" t="str">
        <f>'Programe Budget 2073-74'!D245</f>
        <v>मत्स्य विकास केन्द्र, महादेबपुरी, बाँके</v>
      </c>
      <c r="E253" s="34">
        <f>'Programe Budget 2073-74'!E245</f>
        <v>9174</v>
      </c>
      <c r="F253" s="34">
        <f t="shared" si="21"/>
        <v>9174</v>
      </c>
      <c r="G253" s="34">
        <f t="shared" si="19"/>
        <v>3.0568995161741777</v>
      </c>
      <c r="H253" s="197">
        <v>100</v>
      </c>
      <c r="I253" s="34">
        <f t="shared" si="20"/>
        <v>3.0568995161741777</v>
      </c>
      <c r="J253" s="57"/>
      <c r="K253" s="218"/>
      <c r="L253" s="25" t="str">
        <f>'Programe Budget 2073-74'!Q245</f>
        <v>नि</v>
      </c>
    </row>
    <row r="254" spans="1:12">
      <c r="A254" s="25"/>
      <c r="B254" s="25"/>
      <c r="C254" s="110">
        <f>'Programe Budget 2073-74'!C246</f>
        <v>13</v>
      </c>
      <c r="D254" s="335" t="str">
        <f>'Programe Budget 2073-74'!D246</f>
        <v>मत्स्य विकास केन्द्र, गेटा, धनगढी</v>
      </c>
      <c r="E254" s="34">
        <f>'Programe Budget 2073-74'!E246</f>
        <v>13582</v>
      </c>
      <c r="F254" s="34">
        <f t="shared" si="21"/>
        <v>13582</v>
      </c>
      <c r="G254" s="34">
        <f t="shared" si="19"/>
        <v>4.5257040798645818</v>
      </c>
      <c r="H254" s="197">
        <v>100</v>
      </c>
      <c r="I254" s="34">
        <f t="shared" si="20"/>
        <v>4.5257040798645818</v>
      </c>
      <c r="J254" s="59"/>
      <c r="K254" s="218"/>
      <c r="L254" s="25" t="str">
        <f>'Programe Budget 2073-74'!Q246</f>
        <v>नि</v>
      </c>
    </row>
    <row r="255" spans="1:12" s="105" customFormat="1">
      <c r="A255" s="52"/>
      <c r="B255" s="52"/>
      <c r="C255" s="359">
        <f>'Programe Budget 2073-74'!C247</f>
        <v>13</v>
      </c>
      <c r="D255" s="332" t="str">
        <f>'Programe Budget 2073-74'!D247</f>
        <v>मत्स्य विकास कार्यक्रमको जम्मा</v>
      </c>
      <c r="E255" s="57">
        <f>SUM(E242:E254)</f>
        <v>300108</v>
      </c>
      <c r="F255" s="57">
        <f>SUM(F242:F254)</f>
        <v>300108</v>
      </c>
      <c r="G255" s="57">
        <f>SUM(G242:G254)</f>
        <v>100</v>
      </c>
      <c r="H255" s="197"/>
      <c r="I255" s="57">
        <f>SUM(I242:I254)</f>
        <v>83.547586002372483</v>
      </c>
      <c r="J255" s="57"/>
      <c r="K255" s="373"/>
      <c r="L255" s="52"/>
    </row>
    <row r="256" spans="1:12">
      <c r="A256" s="25"/>
      <c r="B256" s="25"/>
      <c r="C256" s="33"/>
      <c r="D256" s="282" t="s">
        <v>321</v>
      </c>
      <c r="E256" s="57" t="e">
        <f>E805</f>
        <v>#REF!</v>
      </c>
      <c r="F256" s="57" t="e">
        <f>F805</f>
        <v>#REF!</v>
      </c>
      <c r="G256" s="59" t="e">
        <f>F255/F256*100</f>
        <v>#REF!</v>
      </c>
      <c r="H256" s="197"/>
      <c r="I256" s="57" t="e">
        <f>I255*G256/100</f>
        <v>#REF!</v>
      </c>
      <c r="J256" s="57" t="e">
        <f>I256</f>
        <v>#REF!</v>
      </c>
      <c r="K256" s="218"/>
      <c r="L256" s="25"/>
    </row>
    <row r="257" spans="1:12">
      <c r="A257" s="1">
        <f>'Programe Budget 2073-74'!A248</f>
        <v>6</v>
      </c>
      <c r="B257" s="1" t="str">
        <f>'Programe Budget 2073-74'!B248</f>
        <v>312112-3/4</v>
      </c>
      <c r="C257" s="56"/>
      <c r="D257" s="126" t="str">
        <f>'Programe Budget 2073-74'!D248</f>
        <v xml:space="preserve">बाली संरक्षण कार्यक्रम </v>
      </c>
      <c r="E257" s="34"/>
      <c r="F257" s="34"/>
      <c r="G257" s="34"/>
      <c r="H257" s="197"/>
      <c r="I257" s="34"/>
      <c r="J257" s="34"/>
      <c r="K257" s="218"/>
      <c r="L257" s="25" t="str">
        <f>'Programe Budget 2073-74'!Q248</f>
        <v>ना</v>
      </c>
    </row>
    <row r="258" spans="1:12">
      <c r="A258" s="25"/>
      <c r="B258" s="280"/>
      <c r="C258" s="33">
        <f>'Programe Budget 2073-74'!C249</f>
        <v>1</v>
      </c>
      <c r="D258" s="335" t="str">
        <f>'Programe Budget 2073-74'!D249</f>
        <v>वाली संरक्षण निर्देशनालय, हरिहरभवन</v>
      </c>
      <c r="E258" s="34">
        <f>'Programe Budget 2073-74'!E249</f>
        <v>34087</v>
      </c>
      <c r="F258" s="34">
        <f>E258</f>
        <v>34087</v>
      </c>
      <c r="G258" s="34" t="e">
        <f t="shared" ref="G258:G296" si="22">SUM(F258/$F$297*100)</f>
        <v>#REF!</v>
      </c>
      <c r="H258" s="197">
        <v>96.75</v>
      </c>
      <c r="I258" s="34" t="e">
        <f>SUM(G258*H258/100)</f>
        <v>#REF!</v>
      </c>
      <c r="J258" s="34"/>
      <c r="K258" s="28"/>
      <c r="L258" s="25" t="str">
        <f>'Programe Budget 2073-74'!Q249</f>
        <v>नि</v>
      </c>
    </row>
    <row r="259" spans="1:12">
      <c r="A259" s="25"/>
      <c r="B259" s="11"/>
      <c r="C259" s="33">
        <f>'Programe Budget 2073-74'!C250</f>
        <v>2</v>
      </c>
      <c r="D259" s="335" t="str">
        <f>'Programe Budget 2073-74'!D250</f>
        <v>पोष्ट हार्भेष्ट व्यवस्थापन निर्देशनालय, श्रीमहल, पुल्चोक</v>
      </c>
      <c r="E259" s="34">
        <f>'Programe Budget 2073-74'!E250</f>
        <v>42977</v>
      </c>
      <c r="F259" s="34">
        <f t="shared" ref="F259:F296" si="23">E259</f>
        <v>42977</v>
      </c>
      <c r="G259" s="34" t="e">
        <f t="shared" si="22"/>
        <v>#REF!</v>
      </c>
      <c r="H259" s="197">
        <v>92.28</v>
      </c>
      <c r="I259" s="34" t="e">
        <f>SUM(G259*H259/100)</f>
        <v>#REF!</v>
      </c>
      <c r="J259" s="34"/>
      <c r="K259" s="218"/>
      <c r="L259" s="25" t="str">
        <f>'Programe Budget 2073-74'!Q250</f>
        <v>नि</v>
      </c>
    </row>
    <row r="260" spans="1:12">
      <c r="A260" s="25"/>
      <c r="B260" s="25"/>
      <c r="C260" s="33">
        <f>'Programe Budget 2073-74'!C251</f>
        <v>3</v>
      </c>
      <c r="D260" s="335" t="str">
        <f>'Programe Budget 2073-74'!D251</f>
        <v>विषादी पञ्जीकरण तथा व्यवस्थापन शाखा, हरिहरभवन</v>
      </c>
      <c r="E260" s="34">
        <f>'Programe Budget 2073-74'!E251</f>
        <v>8257</v>
      </c>
      <c r="F260" s="34">
        <f t="shared" si="23"/>
        <v>8257</v>
      </c>
      <c r="G260" s="34" t="e">
        <f t="shared" si="22"/>
        <v>#REF!</v>
      </c>
      <c r="H260" s="197">
        <v>84</v>
      </c>
      <c r="I260" s="34" t="e">
        <f>SUM(G260*H260/100)</f>
        <v>#REF!</v>
      </c>
      <c r="J260" s="34"/>
      <c r="K260" s="218"/>
      <c r="L260" s="25" t="str">
        <f>'Programe Budget 2073-74'!Q251</f>
        <v>नि</v>
      </c>
    </row>
    <row r="261" spans="1:12">
      <c r="A261" s="25"/>
      <c r="B261" s="25"/>
      <c r="C261" s="33">
        <f>'Programe Budget 2073-74'!C252</f>
        <v>4</v>
      </c>
      <c r="D261" s="335" t="str">
        <f>'Programe Budget 2073-74'!D252</f>
        <v>क्षेत्रीय वाली संरक्षण प्रयोगशाला, बिराटनगर</v>
      </c>
      <c r="E261" s="34">
        <f>'Programe Budget 2073-74'!E252</f>
        <v>8800</v>
      </c>
      <c r="F261" s="34">
        <f t="shared" si="23"/>
        <v>8800</v>
      </c>
      <c r="G261" s="34" t="e">
        <f t="shared" si="22"/>
        <v>#REF!</v>
      </c>
      <c r="H261" s="197">
        <v>100</v>
      </c>
      <c r="I261" s="34" t="e">
        <f t="shared" ref="I261:I283" si="24">SUM(G261*H261/100)</f>
        <v>#REF!</v>
      </c>
      <c r="J261" s="34"/>
      <c r="K261" s="218"/>
      <c r="L261" s="25" t="str">
        <f>'Programe Budget 2073-74'!Q252</f>
        <v>नि</v>
      </c>
    </row>
    <row r="262" spans="1:12">
      <c r="A262" s="25"/>
      <c r="B262" s="25"/>
      <c r="C262" s="33">
        <f>'Programe Budget 2073-74'!C253</f>
        <v>5</v>
      </c>
      <c r="D262" s="335" t="str">
        <f>'Programe Budget 2073-74'!D253</f>
        <v>क्षेत्रीय वाली संरक्षण प्रयोगशाला, हरिहरभवन</v>
      </c>
      <c r="E262" s="34">
        <f>'Programe Budget 2073-74'!E253</f>
        <v>9212</v>
      </c>
      <c r="F262" s="34">
        <f t="shared" si="23"/>
        <v>9212</v>
      </c>
      <c r="G262" s="34" t="e">
        <f t="shared" si="22"/>
        <v>#REF!</v>
      </c>
      <c r="H262" s="197">
        <v>90.2</v>
      </c>
      <c r="I262" s="34" t="e">
        <f t="shared" si="24"/>
        <v>#REF!</v>
      </c>
      <c r="J262" s="34"/>
      <c r="K262" s="218"/>
      <c r="L262" s="25" t="str">
        <f>'Programe Budget 2073-74'!Q253</f>
        <v>नि</v>
      </c>
    </row>
    <row r="263" spans="1:12">
      <c r="A263" s="25"/>
      <c r="B263" s="25"/>
      <c r="C263" s="33">
        <f>'Programe Budget 2073-74'!C254</f>
        <v>6</v>
      </c>
      <c r="D263" s="335" t="str">
        <f>'Programe Budget 2073-74'!D254</f>
        <v>क्षेत्रीय वाली संरक्षण प्रयोगशाला, पोखरा</v>
      </c>
      <c r="E263" s="34">
        <f>'Programe Budget 2073-74'!E254</f>
        <v>9462</v>
      </c>
      <c r="F263" s="34">
        <f t="shared" si="23"/>
        <v>9462</v>
      </c>
      <c r="G263" s="34" t="e">
        <f t="shared" si="22"/>
        <v>#REF!</v>
      </c>
      <c r="H263" s="197">
        <v>100</v>
      </c>
      <c r="I263" s="34" t="e">
        <f t="shared" si="24"/>
        <v>#REF!</v>
      </c>
      <c r="J263" s="34"/>
      <c r="K263" s="218"/>
      <c r="L263" s="25" t="str">
        <f>'Programe Budget 2073-74'!Q254</f>
        <v>नि</v>
      </c>
    </row>
    <row r="264" spans="1:12">
      <c r="A264" s="25"/>
      <c r="B264" s="25"/>
      <c r="C264" s="33">
        <f>'Programe Budget 2073-74'!C255</f>
        <v>7</v>
      </c>
      <c r="D264" s="335" t="str">
        <f>'Programe Budget 2073-74'!D255</f>
        <v>क्षेत्रीय वाली संरक्षण प्रयोगशाला, खजुरा, बाँके</v>
      </c>
      <c r="E264" s="34">
        <f>'Programe Budget 2073-74'!E255</f>
        <v>10444</v>
      </c>
      <c r="F264" s="34">
        <f t="shared" si="23"/>
        <v>10444</v>
      </c>
      <c r="G264" s="34" t="e">
        <f t="shared" si="22"/>
        <v>#REF!</v>
      </c>
      <c r="H264" s="197">
        <v>100</v>
      </c>
      <c r="I264" s="34" t="e">
        <f t="shared" si="24"/>
        <v>#REF!</v>
      </c>
      <c r="J264" s="34"/>
      <c r="K264" s="218"/>
      <c r="L264" s="25" t="str">
        <f>'Programe Budget 2073-74'!Q255</f>
        <v>नि</v>
      </c>
    </row>
    <row r="265" spans="1:12">
      <c r="A265" s="25"/>
      <c r="B265" s="25"/>
      <c r="C265" s="33">
        <f>'Programe Budget 2073-74'!C256</f>
        <v>8</v>
      </c>
      <c r="D265" s="335" t="str">
        <f>'Programe Budget 2073-74'!D256</f>
        <v>क्षेत्रीय वाली संरक्षण प्रयोगशाला, सुन्दरपुर, कन्चनपुर</v>
      </c>
      <c r="E265" s="34">
        <f>'Programe Budget 2073-74'!E256</f>
        <v>7265</v>
      </c>
      <c r="F265" s="34">
        <f t="shared" si="23"/>
        <v>7265</v>
      </c>
      <c r="G265" s="34" t="e">
        <f t="shared" si="22"/>
        <v>#REF!</v>
      </c>
      <c r="H265" s="197">
        <v>100</v>
      </c>
      <c r="I265" s="34" t="e">
        <f t="shared" si="24"/>
        <v>#REF!</v>
      </c>
      <c r="J265" s="34"/>
      <c r="K265" s="218"/>
      <c r="L265" s="25" t="str">
        <f>'Programe Budget 2073-74'!Q256</f>
        <v>नि</v>
      </c>
    </row>
    <row r="266" spans="1:12">
      <c r="A266" s="25"/>
      <c r="B266" s="25"/>
      <c r="C266" s="33">
        <f>'Programe Budget 2073-74'!C257</f>
        <v>9</v>
      </c>
      <c r="D266" s="335" t="str">
        <f>'Programe Budget 2073-74'!D257</f>
        <v>राष्ट्रिय प्लाण्ट क्वारेन्टीन कार्यक्रम, हरिहरभवन</v>
      </c>
      <c r="E266" s="34">
        <f>'Programe Budget 2073-74'!E257</f>
        <v>13019</v>
      </c>
      <c r="F266" s="34">
        <f t="shared" si="23"/>
        <v>13019</v>
      </c>
      <c r="G266" s="34" t="e">
        <f t="shared" si="22"/>
        <v>#REF!</v>
      </c>
      <c r="H266" s="197">
        <v>100</v>
      </c>
      <c r="I266" s="34" t="e">
        <f t="shared" si="24"/>
        <v>#REF!</v>
      </c>
      <c r="J266" s="34"/>
      <c r="K266" s="218"/>
      <c r="L266" s="25" t="str">
        <f>'Programe Budget 2073-74'!Q257</f>
        <v>नि</v>
      </c>
    </row>
    <row r="267" spans="1:12">
      <c r="A267" s="25"/>
      <c r="B267" s="25"/>
      <c r="C267" s="33">
        <f>'Programe Budget 2073-74'!C258</f>
        <v>10</v>
      </c>
      <c r="D267" s="335" t="str">
        <f>'Programe Budget 2073-74'!D258</f>
        <v>क्षेत्रीय प्लाण्ट क्वारेन्टीन कार्यालय, काकडभिट्टा</v>
      </c>
      <c r="E267" s="34">
        <f>'Programe Budget 2073-74'!E258</f>
        <v>3941</v>
      </c>
      <c r="F267" s="34">
        <f t="shared" si="23"/>
        <v>3941</v>
      </c>
      <c r="G267" s="34" t="e">
        <f t="shared" si="22"/>
        <v>#REF!</v>
      </c>
      <c r="H267" s="197">
        <v>100</v>
      </c>
      <c r="I267" s="34" t="e">
        <f t="shared" si="24"/>
        <v>#REF!</v>
      </c>
      <c r="J267" s="34"/>
      <c r="K267" s="218"/>
      <c r="L267" s="25" t="str">
        <f>'Programe Budget 2073-74'!Q258</f>
        <v>नि</v>
      </c>
    </row>
    <row r="268" spans="1:12">
      <c r="A268" s="25"/>
      <c r="B268" s="25"/>
      <c r="C268" s="33">
        <f>'Programe Budget 2073-74'!C259</f>
        <v>11</v>
      </c>
      <c r="D268" s="335" t="str">
        <f>'Programe Budget 2073-74'!D259</f>
        <v>क्षेत्रीय प्लाण्ट क्वारेन्टीन कार्यालय, बिरगन्ज</v>
      </c>
      <c r="E268" s="34">
        <f>'Programe Budget 2073-74'!E259</f>
        <v>5643</v>
      </c>
      <c r="F268" s="34">
        <f t="shared" si="23"/>
        <v>5643</v>
      </c>
      <c r="G268" s="34" t="e">
        <f t="shared" si="22"/>
        <v>#REF!</v>
      </c>
      <c r="H268" s="197">
        <v>100</v>
      </c>
      <c r="I268" s="34" t="e">
        <f t="shared" si="24"/>
        <v>#REF!</v>
      </c>
      <c r="J268" s="34"/>
      <c r="K268" s="218"/>
      <c r="L268" s="25" t="str">
        <f>'Programe Budget 2073-74'!Q259</f>
        <v>नि</v>
      </c>
    </row>
    <row r="269" spans="1:12">
      <c r="A269" s="25"/>
      <c r="B269" s="25"/>
      <c r="C269" s="33">
        <f>'Programe Budget 2073-74'!C260</f>
        <v>12</v>
      </c>
      <c r="D269" s="335" t="str">
        <f>'Programe Budget 2073-74'!D260</f>
        <v>क्षेत्रीय प्लाण्ट क्वारेन्टीन कार्यालय, रुपन्देही</v>
      </c>
      <c r="E269" s="34">
        <f>'Programe Budget 2073-74'!E260</f>
        <v>6793</v>
      </c>
      <c r="F269" s="34">
        <f t="shared" si="23"/>
        <v>6793</v>
      </c>
      <c r="G269" s="34" t="e">
        <f t="shared" si="22"/>
        <v>#REF!</v>
      </c>
      <c r="H269" s="197">
        <v>100</v>
      </c>
      <c r="I269" s="34" t="e">
        <f t="shared" si="24"/>
        <v>#REF!</v>
      </c>
      <c r="J269" s="34"/>
      <c r="K269" s="218"/>
      <c r="L269" s="25" t="str">
        <f>'Programe Budget 2073-74'!Q260</f>
        <v>नि</v>
      </c>
    </row>
    <row r="270" spans="1:12">
      <c r="A270" s="25"/>
      <c r="B270" s="25"/>
      <c r="C270" s="33">
        <f>'Programe Budget 2073-74'!C261</f>
        <v>13</v>
      </c>
      <c r="D270" s="335" t="str">
        <f>'Programe Budget 2073-74'!D261</f>
        <v>क्षेत्रीय प्लाण्ट क्वारेन्टीन कार्यालय, नेपालगन्ज</v>
      </c>
      <c r="E270" s="34">
        <f>'Programe Budget 2073-74'!E261</f>
        <v>4526</v>
      </c>
      <c r="F270" s="34">
        <f t="shared" si="23"/>
        <v>4526</v>
      </c>
      <c r="G270" s="34" t="e">
        <f t="shared" si="22"/>
        <v>#REF!</v>
      </c>
      <c r="H270" s="197">
        <v>100</v>
      </c>
      <c r="I270" s="34" t="e">
        <f t="shared" si="24"/>
        <v>#REF!</v>
      </c>
      <c r="J270" s="34"/>
      <c r="K270" s="218"/>
      <c r="L270" s="25" t="str">
        <f>'Programe Budget 2073-74'!Q261</f>
        <v>नि</v>
      </c>
    </row>
    <row r="271" spans="1:12">
      <c r="A271" s="25"/>
      <c r="B271" s="25"/>
      <c r="C271" s="33">
        <f>'Programe Budget 2073-74'!C262</f>
        <v>14</v>
      </c>
      <c r="D271" s="335" t="str">
        <f>'Programe Budget 2073-74'!D262</f>
        <v>क्षेत्रीय प्लाण्ट क्वारेन्टीन कार्यालय, गड्डाचौकी, कन्चनपुर</v>
      </c>
      <c r="E271" s="34">
        <f>'Programe Budget 2073-74'!E262</f>
        <v>3787</v>
      </c>
      <c r="F271" s="34">
        <f t="shared" si="23"/>
        <v>3787</v>
      </c>
      <c r="G271" s="34" t="e">
        <f t="shared" si="22"/>
        <v>#REF!</v>
      </c>
      <c r="H271" s="197">
        <v>100</v>
      </c>
      <c r="I271" s="34" t="e">
        <f t="shared" si="24"/>
        <v>#REF!</v>
      </c>
      <c r="J271" s="34"/>
      <c r="K271" s="218"/>
      <c r="L271" s="25" t="str">
        <f>'Programe Budget 2073-74'!Q262</f>
        <v>नि</v>
      </c>
    </row>
    <row r="272" spans="1:12">
      <c r="A272" s="25"/>
      <c r="B272" s="25"/>
      <c r="C272" s="33">
        <f>'Programe Budget 2073-74'!C263</f>
        <v>15</v>
      </c>
      <c r="D272" s="335" t="str">
        <f>'Programe Budget 2073-74'!D263</f>
        <v>प्लान्ट क्वारेन्टीन चेकपोष्ट, बिराटनगर</v>
      </c>
      <c r="E272" s="34">
        <f>'Programe Budget 2073-74'!E263</f>
        <v>4433</v>
      </c>
      <c r="F272" s="34">
        <f t="shared" si="23"/>
        <v>4433</v>
      </c>
      <c r="G272" s="34" t="e">
        <f t="shared" si="22"/>
        <v>#REF!</v>
      </c>
      <c r="H272" s="197">
        <v>100</v>
      </c>
      <c r="I272" s="34" t="e">
        <f t="shared" si="24"/>
        <v>#REF!</v>
      </c>
      <c r="J272" s="34"/>
      <c r="K272" s="218"/>
      <c r="L272" s="25" t="str">
        <f>'Programe Budget 2073-74'!Q263</f>
        <v>नि</v>
      </c>
    </row>
    <row r="273" spans="1:12">
      <c r="A273" s="25"/>
      <c r="B273" s="25"/>
      <c r="C273" s="33">
        <f>'Programe Budget 2073-74'!C264</f>
        <v>16</v>
      </c>
      <c r="D273" s="335" t="str">
        <f>'Programe Budget 2073-74'!D264</f>
        <v>प्लान्ट क्वारेन्टीन चेकपोष्ट, भण्टाबारी, सुनसरी</v>
      </c>
      <c r="E273" s="34">
        <f>'Programe Budget 2073-74'!E264</f>
        <v>1881</v>
      </c>
      <c r="F273" s="34">
        <f t="shared" si="23"/>
        <v>1881</v>
      </c>
      <c r="G273" s="34" t="e">
        <f t="shared" si="22"/>
        <v>#REF!</v>
      </c>
      <c r="H273" s="197">
        <v>100</v>
      </c>
      <c r="I273" s="34" t="e">
        <f t="shared" si="24"/>
        <v>#REF!</v>
      </c>
      <c r="J273" s="34"/>
      <c r="K273" s="218"/>
      <c r="L273" s="25" t="str">
        <f>'Programe Budget 2073-74'!Q264</f>
        <v>नि</v>
      </c>
    </row>
    <row r="274" spans="1:12">
      <c r="A274" s="25"/>
      <c r="B274" s="25"/>
      <c r="C274" s="33">
        <f>'Programe Budget 2073-74'!C265</f>
        <v>17</v>
      </c>
      <c r="D274" s="335" t="str">
        <f>'Programe Budget 2073-74'!D265</f>
        <v>प्लान्ट क्वारेन्टीन चेकपोष्ट, जलेश्वर, महोतरी</v>
      </c>
      <c r="E274" s="34">
        <f>'Programe Budget 2073-74'!E265</f>
        <v>2845</v>
      </c>
      <c r="F274" s="34">
        <f t="shared" si="23"/>
        <v>2845</v>
      </c>
      <c r="G274" s="34" t="e">
        <f t="shared" si="22"/>
        <v>#REF!</v>
      </c>
      <c r="H274" s="197">
        <v>96.2</v>
      </c>
      <c r="I274" s="34" t="e">
        <f t="shared" si="24"/>
        <v>#REF!</v>
      </c>
      <c r="J274" s="34"/>
      <c r="K274" s="218"/>
      <c r="L274" s="25" t="str">
        <f>'Programe Budget 2073-74'!Q265</f>
        <v>नि</v>
      </c>
    </row>
    <row r="275" spans="1:12">
      <c r="A275" s="25"/>
      <c r="B275" s="25"/>
      <c r="C275" s="33">
        <f>'Programe Budget 2073-74'!C266</f>
        <v>18</v>
      </c>
      <c r="D275" s="335" t="str">
        <f>'Programe Budget 2073-74'!D266</f>
        <v>प्लान्ट क्वारेन्टीन चेकपोष्ट, मलङ्गवा, र्सलाही</v>
      </c>
      <c r="E275" s="34">
        <f>'Programe Budget 2073-74'!E266</f>
        <v>3194</v>
      </c>
      <c r="F275" s="34">
        <f t="shared" si="23"/>
        <v>3194</v>
      </c>
      <c r="G275" s="34" t="e">
        <f t="shared" si="22"/>
        <v>#REF!</v>
      </c>
      <c r="H275" s="197">
        <v>100</v>
      </c>
      <c r="I275" s="34" t="e">
        <f t="shared" si="24"/>
        <v>#REF!</v>
      </c>
      <c r="J275" s="34"/>
      <c r="K275" s="218"/>
      <c r="L275" s="25" t="str">
        <f>'Programe Budget 2073-74'!Q266</f>
        <v>नि</v>
      </c>
    </row>
    <row r="276" spans="1:12">
      <c r="A276" s="25"/>
      <c r="B276" s="25"/>
      <c r="C276" s="33">
        <f>'Programe Budget 2073-74'!C267</f>
        <v>19</v>
      </c>
      <c r="D276" s="335" t="str">
        <f>'Programe Budget 2073-74'!D267</f>
        <v>प्लान्ट क्वारेन्टीन चेकपोष्ट, तातोपानी, सिन्धुपाल्चोक</v>
      </c>
      <c r="E276" s="34">
        <f>'Programe Budget 2073-74'!E267</f>
        <v>3104</v>
      </c>
      <c r="F276" s="34">
        <f t="shared" si="23"/>
        <v>3104</v>
      </c>
      <c r="G276" s="34" t="e">
        <f t="shared" si="22"/>
        <v>#REF!</v>
      </c>
      <c r="H276" s="197">
        <v>100</v>
      </c>
      <c r="I276" s="34" t="e">
        <f t="shared" si="24"/>
        <v>#REF!</v>
      </c>
      <c r="J276" s="34"/>
      <c r="K276" s="218"/>
      <c r="L276" s="25" t="str">
        <f>'Programe Budget 2073-74'!Q267</f>
        <v>नि</v>
      </c>
    </row>
    <row r="277" spans="1:12">
      <c r="A277" s="25"/>
      <c r="B277" s="25"/>
      <c r="C277" s="33">
        <f>'Programe Budget 2073-74'!C268</f>
        <v>20</v>
      </c>
      <c r="D277" s="335" t="str">
        <f>'Programe Budget 2073-74'!D268</f>
        <v>प्लान्ट क्वारेन्टीन चेकपोष्ट, एयरपोर्ट, काठमाण्डौ</v>
      </c>
      <c r="E277" s="34">
        <f>'Programe Budget 2073-74'!E268</f>
        <v>4233</v>
      </c>
      <c r="F277" s="34">
        <f t="shared" si="23"/>
        <v>4233</v>
      </c>
      <c r="G277" s="34" t="e">
        <f t="shared" si="22"/>
        <v>#REF!</v>
      </c>
      <c r="H277" s="197">
        <v>100</v>
      </c>
      <c r="I277" s="34" t="e">
        <f t="shared" si="24"/>
        <v>#REF!</v>
      </c>
      <c r="J277" s="34"/>
      <c r="K277" s="218"/>
      <c r="L277" s="25" t="str">
        <f>'Programe Budget 2073-74'!Q268</f>
        <v>नि</v>
      </c>
    </row>
    <row r="278" spans="1:12">
      <c r="A278" s="25"/>
      <c r="B278" s="25"/>
      <c r="C278" s="33">
        <f>'Programe Budget 2073-74'!C269</f>
        <v>21</v>
      </c>
      <c r="D278" s="335" t="str">
        <f>'Programe Budget 2073-74'!D269</f>
        <v>प्लान्ट क्वारेन्टीन चेकपोष्ट, टिमुरे, रसुवा</v>
      </c>
      <c r="E278" s="34">
        <f>'Programe Budget 2073-74'!E269</f>
        <v>2691</v>
      </c>
      <c r="F278" s="34">
        <f t="shared" si="23"/>
        <v>2691</v>
      </c>
      <c r="G278" s="34" t="e">
        <f t="shared" si="22"/>
        <v>#REF!</v>
      </c>
      <c r="H278" s="197">
        <v>100</v>
      </c>
      <c r="I278" s="34" t="e">
        <f t="shared" si="24"/>
        <v>#REF!</v>
      </c>
      <c r="J278" s="34"/>
      <c r="K278" s="218"/>
      <c r="L278" s="25" t="str">
        <f>'Programe Budget 2073-74'!Q269</f>
        <v>नि</v>
      </c>
    </row>
    <row r="279" spans="1:12">
      <c r="A279" s="25"/>
      <c r="B279" s="25"/>
      <c r="C279" s="33">
        <f>'Programe Budget 2073-74'!C270</f>
        <v>22</v>
      </c>
      <c r="D279" s="335" t="str">
        <f>'Programe Budget 2073-74'!D270</f>
        <v>प्लान्ट क्वारेन्टीन चेकपोष्ट, कृष्णनगर, कपिलवस्तु</v>
      </c>
      <c r="E279" s="34">
        <f>'Programe Budget 2073-74'!E270</f>
        <v>2550</v>
      </c>
      <c r="F279" s="34">
        <f t="shared" si="23"/>
        <v>2550</v>
      </c>
      <c r="G279" s="34" t="e">
        <f t="shared" si="22"/>
        <v>#REF!</v>
      </c>
      <c r="H279" s="197">
        <v>100</v>
      </c>
      <c r="I279" s="34" t="e">
        <f t="shared" si="24"/>
        <v>#REF!</v>
      </c>
      <c r="J279" s="34"/>
      <c r="K279" s="218"/>
      <c r="L279" s="25" t="str">
        <f>'Programe Budget 2073-74'!Q270</f>
        <v>नि</v>
      </c>
    </row>
    <row r="280" spans="1:12">
      <c r="A280" s="25"/>
      <c r="B280" s="25"/>
      <c r="C280" s="33">
        <f>'Programe Budget 2073-74'!C271</f>
        <v>23</v>
      </c>
      <c r="D280" s="335" t="str">
        <f>'Programe Budget 2073-74'!D271</f>
        <v>प्लान्ट क्वारेन्टीन उप-चेकपोष्ट, लोमानथान, मुस्ताङ्ग</v>
      </c>
      <c r="E280" s="34">
        <f>'Programe Budget 2073-74'!E271</f>
        <v>1185</v>
      </c>
      <c r="F280" s="34">
        <f t="shared" si="23"/>
        <v>1185</v>
      </c>
      <c r="G280" s="34" t="e">
        <f t="shared" si="22"/>
        <v>#REF!</v>
      </c>
      <c r="H280" s="197">
        <v>94</v>
      </c>
      <c r="I280" s="34" t="e">
        <f t="shared" si="24"/>
        <v>#REF!</v>
      </c>
      <c r="J280" s="34"/>
      <c r="K280" s="218"/>
      <c r="L280" s="25" t="str">
        <f>'Programe Budget 2073-74'!Q271</f>
        <v>नि</v>
      </c>
    </row>
    <row r="281" spans="1:12">
      <c r="A281" s="25"/>
      <c r="B281" s="25"/>
      <c r="C281" s="33">
        <f>'Programe Budget 2073-74'!C272</f>
        <v>24</v>
      </c>
      <c r="D281" s="335" t="str">
        <f>'Programe Budget 2073-74'!D272</f>
        <v>प्लान्ट क्वारेन्टीन उप-चेकपोष्ट, झुलाघाट, बैतडी</v>
      </c>
      <c r="E281" s="34">
        <f>'Programe Budget 2073-74'!E272</f>
        <v>1555</v>
      </c>
      <c r="F281" s="34">
        <f t="shared" si="23"/>
        <v>1555</v>
      </c>
      <c r="G281" s="34" t="e">
        <f t="shared" si="22"/>
        <v>#REF!</v>
      </c>
      <c r="H281" s="197">
        <v>100</v>
      </c>
      <c r="I281" s="34" t="e">
        <f t="shared" si="24"/>
        <v>#REF!</v>
      </c>
      <c r="J281" s="34"/>
      <c r="K281" s="218"/>
      <c r="L281" s="25" t="str">
        <f>'Programe Budget 2073-74'!Q272</f>
        <v>नि</v>
      </c>
    </row>
    <row r="282" spans="1:12">
      <c r="A282" s="25"/>
      <c r="B282" s="25"/>
      <c r="C282" s="33">
        <f>'Programe Budget 2073-74'!C273</f>
        <v>0</v>
      </c>
      <c r="D282" s="332" t="str">
        <f>'Programe Budget 2073-74'!D273</f>
        <v>बाली संरक्षण (राष्ट्रिय आई.पि.एम्) कार्यक्रम (९)</v>
      </c>
      <c r="E282" s="34">
        <f>'Programe Budget 2073-74'!E273</f>
        <v>0</v>
      </c>
      <c r="F282" s="34"/>
      <c r="G282" s="34"/>
      <c r="H282" s="197"/>
      <c r="I282" s="34"/>
      <c r="J282" s="59"/>
      <c r="K282" s="218"/>
      <c r="L282" s="25"/>
    </row>
    <row r="283" spans="1:12">
      <c r="A283" s="25"/>
      <c r="B283" s="25"/>
      <c r="C283" s="33">
        <f>'Programe Budget 2073-74'!C274</f>
        <v>25</v>
      </c>
      <c r="D283" s="129" t="str">
        <f>'Programe Budget 2073-74'!D274</f>
        <v>जिल्ला कृषि विकास कार्यालय, झापा</v>
      </c>
      <c r="E283" s="34">
        <f>'Programe Budget 2073-74'!E274</f>
        <v>194</v>
      </c>
      <c r="F283" s="34">
        <f t="shared" si="23"/>
        <v>194</v>
      </c>
      <c r="G283" s="34" t="e">
        <f t="shared" si="22"/>
        <v>#REF!</v>
      </c>
      <c r="H283" s="197">
        <v>100</v>
      </c>
      <c r="I283" s="34" t="e">
        <f t="shared" si="24"/>
        <v>#REF!</v>
      </c>
      <c r="J283" s="59"/>
      <c r="K283" s="218"/>
      <c r="L283" s="25" t="str">
        <f>'Programe Budget 2073-74'!Q274</f>
        <v>वि</v>
      </c>
    </row>
    <row r="284" spans="1:12">
      <c r="A284" s="25"/>
      <c r="B284" s="25"/>
      <c r="C284" s="33">
        <f>'Programe Budget 2073-74'!C275</f>
        <v>26</v>
      </c>
      <c r="D284" s="129" t="str">
        <f>'Programe Budget 2073-74'!D275</f>
        <v xml:space="preserve">जिल्ला कृषि विकास कार्यालय, कपिलबस्तु </v>
      </c>
      <c r="E284" s="34">
        <f>'Programe Budget 2073-74'!E275</f>
        <v>424</v>
      </c>
      <c r="F284" s="34">
        <f t="shared" si="23"/>
        <v>424</v>
      </c>
      <c r="G284" s="34" t="e">
        <f t="shared" si="22"/>
        <v>#REF!</v>
      </c>
      <c r="H284" s="197">
        <v>100</v>
      </c>
      <c r="I284" s="34" t="e">
        <f t="shared" ref="I284:I296" si="25">H284*G284/100</f>
        <v>#REF!</v>
      </c>
      <c r="J284" s="59"/>
      <c r="K284" s="218"/>
      <c r="L284" s="25" t="str">
        <f>'Programe Budget 2073-74'!Q275</f>
        <v>प</v>
      </c>
    </row>
    <row r="285" spans="1:12">
      <c r="A285" s="25"/>
      <c r="B285" s="25"/>
      <c r="C285" s="33">
        <f>'Programe Budget 2073-74'!C276</f>
        <v>27</v>
      </c>
      <c r="D285" s="129" t="str">
        <f>'Programe Budget 2073-74'!D276</f>
        <v>जिल्ला कृषि विकास कार्यालय, बाँके</v>
      </c>
      <c r="E285" s="34">
        <f>'Programe Budget 2073-74'!E276</f>
        <v>394</v>
      </c>
      <c r="F285" s="34">
        <f t="shared" si="23"/>
        <v>394</v>
      </c>
      <c r="G285" s="34" t="e">
        <f t="shared" si="22"/>
        <v>#REF!</v>
      </c>
      <c r="H285" s="197">
        <v>100</v>
      </c>
      <c r="I285" s="34" t="e">
        <f t="shared" si="25"/>
        <v>#REF!</v>
      </c>
      <c r="J285" s="59"/>
      <c r="K285" s="218"/>
      <c r="L285" s="25" t="str">
        <f>'Programe Budget 2073-74'!Q276</f>
        <v>सु</v>
      </c>
    </row>
    <row r="286" spans="1:12">
      <c r="A286" s="25"/>
      <c r="B286" s="25"/>
      <c r="C286" s="33">
        <f>'Programe Budget 2073-74'!C277</f>
        <v>28</v>
      </c>
      <c r="D286" s="129" t="str">
        <f>'Programe Budget 2073-74'!D277</f>
        <v>जिल्ला कृषि विकास कार्यालय, कैलाली</v>
      </c>
      <c r="E286" s="34">
        <f>'Programe Budget 2073-74'!E277</f>
        <v>394</v>
      </c>
      <c r="F286" s="34">
        <f t="shared" si="23"/>
        <v>394</v>
      </c>
      <c r="G286" s="34" t="e">
        <f t="shared" si="22"/>
        <v>#REF!</v>
      </c>
      <c r="H286" s="197">
        <v>100</v>
      </c>
      <c r="I286" s="34" t="e">
        <f t="shared" si="25"/>
        <v>#REF!</v>
      </c>
      <c r="J286" s="59"/>
      <c r="K286" s="218"/>
      <c r="L286" s="25" t="str">
        <f>'Programe Budget 2073-74'!Q277</f>
        <v>दि</v>
      </c>
    </row>
    <row r="287" spans="1:12">
      <c r="A287" s="25"/>
      <c r="B287" s="25"/>
      <c r="C287" s="33">
        <f>'Programe Budget 2073-74'!C278</f>
        <v>29</v>
      </c>
      <c r="D287" s="129" t="str">
        <f>'Programe Budget 2073-74'!D278</f>
        <v>जिल्ला कृषि विकास कार्यालय, काभ्रेपलाञ्चोक</v>
      </c>
      <c r="E287" s="34">
        <f>'Programe Budget 2073-74'!E278</f>
        <v>424</v>
      </c>
      <c r="F287" s="34">
        <f t="shared" si="23"/>
        <v>424</v>
      </c>
      <c r="G287" s="34" t="e">
        <f t="shared" si="22"/>
        <v>#REF!</v>
      </c>
      <c r="H287" s="197">
        <v>100</v>
      </c>
      <c r="I287" s="34" t="e">
        <f t="shared" si="25"/>
        <v>#REF!</v>
      </c>
      <c r="J287" s="59"/>
      <c r="K287" s="218"/>
      <c r="L287" s="25" t="str">
        <f>'Programe Budget 2073-74'!Q278</f>
        <v>का</v>
      </c>
    </row>
    <row r="288" spans="1:12">
      <c r="A288" s="25"/>
      <c r="B288" s="25"/>
      <c r="C288" s="33">
        <f>'Programe Budget 2073-74'!C279</f>
        <v>30</v>
      </c>
      <c r="D288" s="129" t="str">
        <f>'Programe Budget 2073-74'!D279</f>
        <v>जिल्ला कृषि विकास कार्यालय, धादिङ्ग</v>
      </c>
      <c r="E288" s="34">
        <f>'Programe Budget 2073-74'!E279</f>
        <v>224</v>
      </c>
      <c r="F288" s="34">
        <f t="shared" si="23"/>
        <v>224</v>
      </c>
      <c r="G288" s="34" t="e">
        <f t="shared" si="22"/>
        <v>#REF!</v>
      </c>
      <c r="H288" s="197">
        <v>100</v>
      </c>
      <c r="I288" s="34" t="e">
        <f t="shared" si="25"/>
        <v>#REF!</v>
      </c>
      <c r="J288" s="59"/>
      <c r="K288" s="218"/>
      <c r="L288" s="25" t="str">
        <f>'Programe Budget 2073-74'!Q279</f>
        <v>का</v>
      </c>
    </row>
    <row r="289" spans="1:12">
      <c r="A289" s="25"/>
      <c r="B289" s="25"/>
      <c r="C289" s="33">
        <f>'Programe Budget 2073-74'!C280</f>
        <v>31</v>
      </c>
      <c r="D289" s="129" t="str">
        <f>'Programe Budget 2073-74'!D280</f>
        <v>जिल्ला कृषि विकास कार्यालय, तनहुँ</v>
      </c>
      <c r="E289" s="34">
        <f>'Programe Budget 2073-74'!E280</f>
        <v>194</v>
      </c>
      <c r="F289" s="34">
        <f t="shared" si="23"/>
        <v>194</v>
      </c>
      <c r="G289" s="34" t="e">
        <f t="shared" si="22"/>
        <v>#REF!</v>
      </c>
      <c r="H289" s="197">
        <v>100</v>
      </c>
      <c r="I289" s="34" t="e">
        <f t="shared" si="25"/>
        <v>#REF!</v>
      </c>
      <c r="J289" s="59"/>
      <c r="K289" s="218"/>
      <c r="L289" s="25" t="str">
        <f>'Programe Budget 2073-74'!Q280</f>
        <v>प</v>
      </c>
    </row>
    <row r="290" spans="1:12">
      <c r="A290" s="25"/>
      <c r="B290" s="25"/>
      <c r="C290" s="33">
        <f>'Programe Budget 2073-74'!C281</f>
        <v>32</v>
      </c>
      <c r="D290" s="129" t="str">
        <f>'Programe Budget 2073-74'!D281</f>
        <v>जिल्ला कृषि विकास कार्यालय, चितवन</v>
      </c>
      <c r="E290" s="34">
        <f>'Programe Budget 2073-74'!E281</f>
        <v>424</v>
      </c>
      <c r="F290" s="34">
        <f t="shared" si="23"/>
        <v>424</v>
      </c>
      <c r="G290" s="34" t="e">
        <f t="shared" si="22"/>
        <v>#REF!</v>
      </c>
      <c r="H290" s="197">
        <v>100</v>
      </c>
      <c r="I290" s="34" t="e">
        <f t="shared" si="25"/>
        <v>#REF!</v>
      </c>
      <c r="J290" s="59"/>
      <c r="K290" s="218"/>
      <c r="L290" s="25" t="str">
        <f>'Programe Budget 2073-74'!Q281</f>
        <v>का</v>
      </c>
    </row>
    <row r="291" spans="1:12">
      <c r="A291" s="25"/>
      <c r="B291" s="25"/>
      <c r="C291" s="33">
        <f>'Programe Budget 2073-74'!C282</f>
        <v>33</v>
      </c>
      <c r="D291" s="129" t="str">
        <f>'Programe Budget 2073-74'!D282</f>
        <v>जिल्ला कृषि विकास कार्यालय, बारा</v>
      </c>
      <c r="E291" s="34">
        <f>'Programe Budget 2073-74'!E282</f>
        <v>224</v>
      </c>
      <c r="F291" s="34">
        <f t="shared" si="23"/>
        <v>224</v>
      </c>
      <c r="G291" s="34" t="e">
        <f t="shared" si="22"/>
        <v>#REF!</v>
      </c>
      <c r="H291" s="197">
        <v>100</v>
      </c>
      <c r="I291" s="34" t="e">
        <f t="shared" si="25"/>
        <v>#REF!</v>
      </c>
      <c r="J291" s="59"/>
      <c r="K291" s="218"/>
      <c r="L291" s="25" t="str">
        <f>'Programe Budget 2073-74'!Q282</f>
        <v>प</v>
      </c>
    </row>
    <row r="292" spans="1:12">
      <c r="A292" s="25"/>
      <c r="B292" s="25"/>
      <c r="C292" s="33">
        <f>'Programe Budget 2073-74'!C283</f>
        <v>34</v>
      </c>
      <c r="D292" s="129" t="str">
        <f>'Programe Budget 2073-74'!D283</f>
        <v>जिल्ला कृषि विकास कार्यालय, गोरखा</v>
      </c>
      <c r="E292" s="34">
        <f>'Programe Budget 2073-74'!E283</f>
        <v>194</v>
      </c>
      <c r="F292" s="34">
        <f t="shared" si="23"/>
        <v>194</v>
      </c>
      <c r="G292" s="34" t="e">
        <f t="shared" si="22"/>
        <v>#REF!</v>
      </c>
      <c r="H292" s="197">
        <v>100</v>
      </c>
      <c r="I292" s="34" t="e">
        <f t="shared" si="25"/>
        <v>#REF!</v>
      </c>
      <c r="J292" s="59"/>
      <c r="K292" s="218"/>
      <c r="L292" s="25" t="str">
        <f>'Programe Budget 2073-74'!Q283</f>
        <v>प</v>
      </c>
    </row>
    <row r="293" spans="1:12">
      <c r="A293" s="25"/>
      <c r="B293" s="25"/>
      <c r="C293" s="33" t="e">
        <f>'Programe Budget 2073-74'!#REF!</f>
        <v>#REF!</v>
      </c>
      <c r="D293" s="129" t="e">
        <f>'Programe Budget 2073-74'!#REF!</f>
        <v>#REF!</v>
      </c>
      <c r="E293" s="34" t="e">
        <f>'Programe Budget 2073-74'!#REF!</f>
        <v>#REF!</v>
      </c>
      <c r="F293" s="34" t="e">
        <f t="shared" si="23"/>
        <v>#REF!</v>
      </c>
      <c r="G293" s="34" t="e">
        <f t="shared" si="22"/>
        <v>#REF!</v>
      </c>
      <c r="H293" s="197">
        <v>100</v>
      </c>
      <c r="I293" s="34" t="e">
        <f t="shared" si="25"/>
        <v>#REF!</v>
      </c>
      <c r="J293" s="59"/>
      <c r="K293" s="218"/>
      <c r="L293" s="25" t="e">
        <f>'Programe Budget 2073-74'!#REF!</f>
        <v>#REF!</v>
      </c>
    </row>
    <row r="294" spans="1:12">
      <c r="A294" s="25"/>
      <c r="B294" s="25"/>
      <c r="C294" s="33" t="e">
        <f>'Programe Budget 2073-74'!#REF!</f>
        <v>#REF!</v>
      </c>
      <c r="D294" s="129" t="e">
        <f>'Programe Budget 2073-74'!#REF!</f>
        <v>#REF!</v>
      </c>
      <c r="E294" s="34" t="e">
        <f>'Programe Budget 2073-74'!#REF!</f>
        <v>#REF!</v>
      </c>
      <c r="F294" s="34" t="e">
        <f t="shared" si="23"/>
        <v>#REF!</v>
      </c>
      <c r="G294" s="34" t="e">
        <f t="shared" si="22"/>
        <v>#REF!</v>
      </c>
      <c r="H294" s="197">
        <v>100</v>
      </c>
      <c r="I294" s="34" t="e">
        <f t="shared" si="25"/>
        <v>#REF!</v>
      </c>
      <c r="J294" s="59"/>
      <c r="K294" s="218"/>
      <c r="L294" s="25" t="e">
        <f>'Programe Budget 2073-74'!#REF!</f>
        <v>#REF!</v>
      </c>
    </row>
    <row r="295" spans="1:12">
      <c r="A295" s="25"/>
      <c r="B295" s="25"/>
      <c r="C295" s="33" t="e">
        <f>'Programe Budget 2073-74'!#REF!</f>
        <v>#REF!</v>
      </c>
      <c r="D295" s="129" t="e">
        <f>'Programe Budget 2073-74'!#REF!</f>
        <v>#REF!</v>
      </c>
      <c r="E295" s="34" t="e">
        <f>'Programe Budget 2073-74'!#REF!</f>
        <v>#REF!</v>
      </c>
      <c r="F295" s="34" t="e">
        <f t="shared" si="23"/>
        <v>#REF!</v>
      </c>
      <c r="G295" s="34" t="e">
        <f t="shared" si="22"/>
        <v>#REF!</v>
      </c>
      <c r="H295" s="197">
        <v>100</v>
      </c>
      <c r="I295" s="34" t="e">
        <f t="shared" si="25"/>
        <v>#REF!</v>
      </c>
      <c r="J295" s="59"/>
      <c r="K295" s="218"/>
      <c r="L295" s="25" t="e">
        <f>'Programe Budget 2073-74'!#REF!</f>
        <v>#REF!</v>
      </c>
    </row>
    <row r="296" spans="1:12">
      <c r="A296" s="25"/>
      <c r="B296" s="25"/>
      <c r="C296" s="33" t="e">
        <f>'Programe Budget 2073-74'!#REF!</f>
        <v>#REF!</v>
      </c>
      <c r="D296" s="129" t="e">
        <f>'Programe Budget 2073-74'!#REF!</f>
        <v>#REF!</v>
      </c>
      <c r="E296" s="34" t="e">
        <f>'Programe Budget 2073-74'!#REF!</f>
        <v>#REF!</v>
      </c>
      <c r="F296" s="34" t="e">
        <f t="shared" si="23"/>
        <v>#REF!</v>
      </c>
      <c r="G296" s="34" t="e">
        <f t="shared" si="22"/>
        <v>#REF!</v>
      </c>
      <c r="H296" s="197">
        <v>100</v>
      </c>
      <c r="I296" s="34" t="e">
        <f t="shared" si="25"/>
        <v>#REF!</v>
      </c>
      <c r="J296" s="59"/>
      <c r="K296" s="218"/>
      <c r="L296" s="25" t="e">
        <f>'Programe Budget 2073-74'!#REF!</f>
        <v>#REF!</v>
      </c>
    </row>
    <row r="297" spans="1:12">
      <c r="A297" s="25"/>
      <c r="B297" s="25"/>
      <c r="C297" s="33"/>
      <c r="D297" s="120" t="s">
        <v>344</v>
      </c>
      <c r="E297" s="57" t="e">
        <f>SUM(E258:E296)</f>
        <v>#REF!</v>
      </c>
      <c r="F297" s="57" t="e">
        <f>SUM(F258:F296)</f>
        <v>#REF!</v>
      </c>
      <c r="G297" s="57" t="e">
        <f>SUM(G258:G296)</f>
        <v>#REF!</v>
      </c>
      <c r="H297" s="197"/>
      <c r="I297" s="57" t="e">
        <f>SUM(I258:I296)</f>
        <v>#REF!</v>
      </c>
      <c r="J297" s="59"/>
      <c r="K297" s="218"/>
      <c r="L297" s="25"/>
    </row>
    <row r="298" spans="1:12">
      <c r="A298" s="25"/>
      <c r="B298" s="25"/>
      <c r="C298" s="33"/>
      <c r="D298" s="282" t="s">
        <v>321</v>
      </c>
      <c r="E298" s="57" t="e">
        <f>E805</f>
        <v>#REF!</v>
      </c>
      <c r="F298" s="57" t="e">
        <f>F805</f>
        <v>#REF!</v>
      </c>
      <c r="G298" s="59" t="e">
        <f>F297/F298*100</f>
        <v>#REF!</v>
      </c>
      <c r="H298" s="197"/>
      <c r="I298" s="57" t="e">
        <f>I297*G298/100</f>
        <v>#REF!</v>
      </c>
      <c r="J298" s="59" t="e">
        <f>I298</f>
        <v>#REF!</v>
      </c>
      <c r="K298" s="218"/>
      <c r="L298" s="25"/>
    </row>
    <row r="299" spans="1:12">
      <c r="A299" s="1">
        <f>'Programe Budget 2073-74'!A285</f>
        <v>7</v>
      </c>
      <c r="B299" s="11" t="str">
        <f>'Programe Budget 2073-74'!B285</f>
        <v>312114-3/4</v>
      </c>
      <c r="C299" s="33"/>
      <c r="D299" s="126" t="str">
        <f>'Programe Budget 2073-74'!D285</f>
        <v xml:space="preserve">बाली विकास कार्यक्रम </v>
      </c>
      <c r="E299" s="57"/>
      <c r="F299" s="57"/>
      <c r="G299" s="34"/>
      <c r="H299" s="197"/>
      <c r="I299" s="34"/>
      <c r="J299" s="34"/>
      <c r="K299" s="218"/>
      <c r="L299" s="25" t="str">
        <f>'Programe Budget 2073-74'!Q285</f>
        <v>ना</v>
      </c>
    </row>
    <row r="300" spans="1:12">
      <c r="A300" s="25"/>
      <c r="B300" s="25"/>
      <c r="C300" s="29">
        <f>'Programe Budget 2073-74'!C286</f>
        <v>1</v>
      </c>
      <c r="D300" s="129" t="str">
        <f>'Programe Budget 2073-74'!D286</f>
        <v>बाली विकास निर्देशनालय, हरिहरभवन</v>
      </c>
      <c r="E300" s="34">
        <f>'Programe Budget 2073-74'!E286</f>
        <v>21117</v>
      </c>
      <c r="F300" s="34">
        <f t="shared" ref="F300:F363" si="26">E300</f>
        <v>21117</v>
      </c>
      <c r="G300" s="34" t="e">
        <f>F300/$F$377*100</f>
        <v>#REF!</v>
      </c>
      <c r="H300" s="197">
        <v>83.97</v>
      </c>
      <c r="I300" s="34" t="e">
        <f t="shared" ref="I300:I363" si="27">H300*G300/100</f>
        <v>#REF!</v>
      </c>
      <c r="J300" s="34"/>
      <c r="K300" s="218"/>
      <c r="L300" s="25" t="str">
        <f>'Programe Budget 2073-74'!Q286</f>
        <v>नि</v>
      </c>
    </row>
    <row r="301" spans="1:12">
      <c r="A301" s="25"/>
      <c r="B301" s="25"/>
      <c r="C301" s="29">
        <f>'Programe Budget 2073-74'!C287</f>
        <v>2</v>
      </c>
      <c r="D301" s="129" t="str">
        <f>'Programe Budget 2073-74'!D287</f>
        <v>राष्ट्रिय औद्योगिक वाली विकास कार्यक्रम, हरिहरभवन</v>
      </c>
      <c r="E301" s="34">
        <f>'Programe Budget 2073-74'!E287</f>
        <v>14834</v>
      </c>
      <c r="F301" s="34">
        <f t="shared" si="26"/>
        <v>14834</v>
      </c>
      <c r="G301" s="34" t="e">
        <f t="shared" ref="G301:G364" si="28">F301/$F$377*100</f>
        <v>#REF!</v>
      </c>
      <c r="H301" s="197">
        <v>99.25</v>
      </c>
      <c r="I301" s="34" t="e">
        <f t="shared" si="27"/>
        <v>#REF!</v>
      </c>
      <c r="J301" s="34"/>
      <c r="K301" s="218"/>
      <c r="L301" s="25" t="str">
        <f>'Programe Budget 2073-74'!Q287</f>
        <v>नि</v>
      </c>
    </row>
    <row r="302" spans="1:12">
      <c r="A302" s="25"/>
      <c r="B302" s="25"/>
      <c r="C302" s="29">
        <f>'Programe Budget 2073-74'!C288</f>
        <v>3</v>
      </c>
      <c r="D302" s="129" t="str">
        <f>'Programe Budget 2073-74'!D288</f>
        <v>क्षेत्रीय वीउ विजन प्रयोगशाला, झुम्का, सुनसरी</v>
      </c>
      <c r="E302" s="34">
        <f>'Programe Budget 2073-74'!E288</f>
        <v>10102</v>
      </c>
      <c r="F302" s="34">
        <f t="shared" si="26"/>
        <v>10102</v>
      </c>
      <c r="G302" s="34" t="e">
        <f t="shared" si="28"/>
        <v>#REF!</v>
      </c>
      <c r="H302" s="197">
        <v>100</v>
      </c>
      <c r="I302" s="34" t="e">
        <f t="shared" si="27"/>
        <v>#REF!</v>
      </c>
      <c r="J302" s="34"/>
      <c r="K302" s="218"/>
      <c r="L302" s="25" t="str">
        <f>'Programe Budget 2073-74'!Q288</f>
        <v>नि</v>
      </c>
    </row>
    <row r="303" spans="1:12">
      <c r="A303" s="25"/>
      <c r="B303" s="25"/>
      <c r="C303" s="29">
        <f>'Programe Budget 2073-74'!C289</f>
        <v>4</v>
      </c>
      <c r="D303" s="129" t="str">
        <f>'Programe Budget 2073-74'!D289</f>
        <v>क्षेत्रीय वीउ विजन प्रयोगशाला, हेटौंडा, मकवानपुर</v>
      </c>
      <c r="E303" s="34">
        <f>'Programe Budget 2073-74'!E289</f>
        <v>24489</v>
      </c>
      <c r="F303" s="34">
        <f t="shared" si="26"/>
        <v>24489</v>
      </c>
      <c r="G303" s="34" t="e">
        <f t="shared" si="28"/>
        <v>#REF!</v>
      </c>
      <c r="H303" s="197">
        <v>100</v>
      </c>
      <c r="I303" s="34" t="e">
        <f t="shared" si="27"/>
        <v>#REF!</v>
      </c>
      <c r="J303" s="34"/>
      <c r="K303" s="218"/>
      <c r="L303" s="25" t="str">
        <f>'Programe Budget 2073-74'!Q289</f>
        <v>नि</v>
      </c>
    </row>
    <row r="304" spans="1:12">
      <c r="A304" s="25"/>
      <c r="B304" s="25"/>
      <c r="C304" s="29">
        <f>'Programe Budget 2073-74'!C290</f>
        <v>5</v>
      </c>
      <c r="D304" s="129" t="str">
        <f>'Programe Budget 2073-74'!D290</f>
        <v>क्षेत्रीय वीउ विजन प्रयोगशाला, भैरहवा</v>
      </c>
      <c r="E304" s="34">
        <f>'Programe Budget 2073-74'!E290</f>
        <v>9294</v>
      </c>
      <c r="F304" s="34">
        <f t="shared" si="26"/>
        <v>9294</v>
      </c>
      <c r="G304" s="34" t="e">
        <f t="shared" si="28"/>
        <v>#REF!</v>
      </c>
      <c r="H304" s="197">
        <v>88.05</v>
      </c>
      <c r="I304" s="34" t="e">
        <f t="shared" si="27"/>
        <v>#REF!</v>
      </c>
      <c r="J304" s="34"/>
      <c r="K304" s="218"/>
      <c r="L304" s="25" t="str">
        <f>'Programe Budget 2073-74'!Q290</f>
        <v>नि</v>
      </c>
    </row>
    <row r="305" spans="1:12">
      <c r="A305" s="25"/>
      <c r="B305" s="25"/>
      <c r="C305" s="29">
        <f>'Programe Budget 2073-74'!C291</f>
        <v>6</v>
      </c>
      <c r="D305" s="129" t="str">
        <f>'Programe Budget 2073-74'!D291</f>
        <v>क्षेत्रीय वीउ विजन प्रयोगशाला, बाँके</v>
      </c>
      <c r="E305" s="34">
        <f>'Programe Budget 2073-74'!E291</f>
        <v>8228.1999999999989</v>
      </c>
      <c r="F305" s="34">
        <f t="shared" si="26"/>
        <v>8228.1999999999989</v>
      </c>
      <c r="G305" s="34" t="e">
        <f t="shared" si="28"/>
        <v>#REF!</v>
      </c>
      <c r="H305" s="197">
        <v>99</v>
      </c>
      <c r="I305" s="34" t="e">
        <f t="shared" si="27"/>
        <v>#REF!</v>
      </c>
      <c r="J305" s="34"/>
      <c r="K305" s="218"/>
      <c r="L305" s="25" t="str">
        <f>'Programe Budget 2073-74'!Q291</f>
        <v>नि</v>
      </c>
    </row>
    <row r="306" spans="1:12">
      <c r="A306" s="25"/>
      <c r="B306" s="25"/>
      <c r="C306" s="29">
        <f>'Programe Budget 2073-74'!C292</f>
        <v>7</v>
      </c>
      <c r="D306" s="129" t="str">
        <f>'Programe Budget 2073-74'!D292</f>
        <v>क्षेत्रीय वीउ विजन प्रयोगशाला, सुन्दरपुर</v>
      </c>
      <c r="E306" s="34">
        <f>'Programe Budget 2073-74'!E292</f>
        <v>11903</v>
      </c>
      <c r="F306" s="34">
        <f t="shared" si="26"/>
        <v>11903</v>
      </c>
      <c r="G306" s="34" t="e">
        <f t="shared" si="28"/>
        <v>#REF!</v>
      </c>
      <c r="H306" s="197">
        <v>100</v>
      </c>
      <c r="I306" s="34" t="e">
        <f t="shared" si="27"/>
        <v>#REF!</v>
      </c>
      <c r="J306" s="34"/>
      <c r="K306" s="218"/>
      <c r="L306" s="25" t="str">
        <f>'Programe Budget 2073-74'!Q292</f>
        <v>नि</v>
      </c>
    </row>
    <row r="307" spans="1:12">
      <c r="A307" s="39"/>
      <c r="B307" s="26"/>
      <c r="C307" s="29">
        <f>'Programe Budget 2073-74'!C293</f>
        <v>8</v>
      </c>
      <c r="D307" s="129" t="str">
        <f>'Programe Budget 2073-74'!D293</f>
        <v>चन्द्रडाँगी बीउ बिजन तथा दुग्ध विकास समिति</v>
      </c>
      <c r="E307" s="34">
        <f>'Programe Budget 2073-74'!E293</f>
        <v>6000</v>
      </c>
      <c r="F307" s="34">
        <f t="shared" si="26"/>
        <v>6000</v>
      </c>
      <c r="G307" s="34" t="e">
        <f t="shared" si="28"/>
        <v>#REF!</v>
      </c>
      <c r="H307" s="197"/>
      <c r="I307" s="34" t="e">
        <f t="shared" si="27"/>
        <v>#REF!</v>
      </c>
      <c r="J307" s="218"/>
      <c r="K307" s="218"/>
      <c r="L307" s="25" t="str">
        <f>'Programe Budget 2073-74'!Q293</f>
        <v>नि</v>
      </c>
    </row>
    <row r="308" spans="1:12">
      <c r="A308" s="1"/>
      <c r="B308" s="280"/>
      <c r="C308" s="29">
        <f>'Programe Budget 2073-74'!C294</f>
        <v>9</v>
      </c>
      <c r="D308" s="129" t="str">
        <f>'Programe Budget 2073-74'!D294</f>
        <v>क्षेत्रीय कृषि निर्देशनालय, बिराटनगर</v>
      </c>
      <c r="E308" s="34">
        <f>'Programe Budget 2073-74'!E294</f>
        <v>252.00000000000006</v>
      </c>
      <c r="F308" s="34">
        <f t="shared" si="26"/>
        <v>252.00000000000006</v>
      </c>
      <c r="G308" s="34" t="e">
        <f t="shared" si="28"/>
        <v>#REF!</v>
      </c>
      <c r="H308" s="197">
        <v>100</v>
      </c>
      <c r="I308" s="34" t="e">
        <f t="shared" si="27"/>
        <v>#REF!</v>
      </c>
      <c r="J308" s="218"/>
      <c r="K308" s="218"/>
      <c r="L308" s="25" t="str">
        <f>'Programe Budget 2073-74'!Q294</f>
        <v>वि</v>
      </c>
    </row>
    <row r="309" spans="1:12">
      <c r="A309" s="25"/>
      <c r="B309" s="26"/>
      <c r="C309" s="29">
        <f>'Programe Budget 2073-74'!C295</f>
        <v>10</v>
      </c>
      <c r="D309" s="129" t="str">
        <f>'Programe Budget 2073-74'!D295</f>
        <v>क्षेत्रीय कृषि निर्देशनालय, हरिहरभवन</v>
      </c>
      <c r="E309" s="34">
        <f>'Programe Budget 2073-74'!E295</f>
        <v>208</v>
      </c>
      <c r="F309" s="34">
        <f t="shared" si="26"/>
        <v>208</v>
      </c>
      <c r="G309" s="34" t="e">
        <f t="shared" si="28"/>
        <v>#REF!</v>
      </c>
      <c r="H309" s="197">
        <v>100</v>
      </c>
      <c r="I309" s="34" t="e">
        <f t="shared" si="27"/>
        <v>#REF!</v>
      </c>
      <c r="J309" s="218"/>
      <c r="K309" s="218"/>
      <c r="L309" s="25" t="str">
        <f>'Programe Budget 2073-74'!Q295</f>
        <v>का</v>
      </c>
    </row>
    <row r="310" spans="1:12">
      <c r="A310" s="25"/>
      <c r="B310" s="25"/>
      <c r="C310" s="29">
        <f>'Programe Budget 2073-74'!C296</f>
        <v>11</v>
      </c>
      <c r="D310" s="129" t="str">
        <f>'Programe Budget 2073-74'!D296</f>
        <v>क्षेत्रीय कृषि निर्देशनालय, पोखरा</v>
      </c>
      <c r="E310" s="34">
        <f>'Programe Budget 2073-74'!E296</f>
        <v>198</v>
      </c>
      <c r="F310" s="34">
        <f t="shared" si="26"/>
        <v>198</v>
      </c>
      <c r="G310" s="34" t="e">
        <f t="shared" si="28"/>
        <v>#REF!</v>
      </c>
      <c r="H310" s="197"/>
      <c r="I310" s="34" t="e">
        <f t="shared" si="27"/>
        <v>#REF!</v>
      </c>
      <c r="J310" s="59"/>
      <c r="K310" s="218"/>
      <c r="L310" s="25" t="str">
        <f>'Programe Budget 2073-74'!Q296</f>
        <v>प</v>
      </c>
    </row>
    <row r="311" spans="1:12">
      <c r="A311" s="25"/>
      <c r="B311" s="25"/>
      <c r="C311" s="29">
        <f>'Programe Budget 2073-74'!C297</f>
        <v>12</v>
      </c>
      <c r="D311" s="129" t="str">
        <f>'Programe Budget 2073-74'!D297</f>
        <v>क्षेत्रीय कृषि निर्देशनालय, सुर्खेत</v>
      </c>
      <c r="E311" s="34">
        <f>'Programe Budget 2073-74'!E297</f>
        <v>187</v>
      </c>
      <c r="F311" s="34">
        <f t="shared" si="26"/>
        <v>187</v>
      </c>
      <c r="G311" s="34" t="e">
        <f t="shared" si="28"/>
        <v>#REF!</v>
      </c>
      <c r="H311" s="197">
        <v>100</v>
      </c>
      <c r="I311" s="34" t="e">
        <f t="shared" si="27"/>
        <v>#REF!</v>
      </c>
      <c r="J311" s="59"/>
      <c r="K311" s="218"/>
      <c r="L311" s="25" t="str">
        <f>'Programe Budget 2073-74'!Q297</f>
        <v>सु</v>
      </c>
    </row>
    <row r="312" spans="1:12">
      <c r="A312" s="25"/>
      <c r="B312" s="25"/>
      <c r="C312" s="29">
        <f>'Programe Budget 2073-74'!C298</f>
        <v>13</v>
      </c>
      <c r="D312" s="129" t="str">
        <f>'Programe Budget 2073-74'!D298</f>
        <v>क्षेत्रीय कृषि निर्देशनालय, डोटी</v>
      </c>
      <c r="E312" s="34">
        <f>'Programe Budget 2073-74'!E298</f>
        <v>175.99999999999997</v>
      </c>
      <c r="F312" s="34">
        <f t="shared" si="26"/>
        <v>175.99999999999997</v>
      </c>
      <c r="G312" s="34" t="e">
        <f t="shared" si="28"/>
        <v>#REF!</v>
      </c>
      <c r="H312" s="197">
        <v>100</v>
      </c>
      <c r="I312" s="34" t="e">
        <f t="shared" si="27"/>
        <v>#REF!</v>
      </c>
      <c r="J312" s="59"/>
      <c r="K312" s="218"/>
      <c r="L312" s="25" t="str">
        <f>'Programe Budget 2073-74'!Q298</f>
        <v>दि</v>
      </c>
    </row>
    <row r="313" spans="1:12">
      <c r="A313" s="25"/>
      <c r="B313" s="25"/>
      <c r="C313" s="29">
        <f>'Programe Budget 2073-74'!C299</f>
        <v>14</v>
      </c>
      <c r="D313" s="129" t="str">
        <f>'Programe Budget 2073-74'!D299</f>
        <v>जिल्ला कृषि बिकास कार्यालय, पाँचधर</v>
      </c>
      <c r="E313" s="34">
        <f>'Programe Budget 2073-74'!E299</f>
        <v>2733</v>
      </c>
      <c r="F313" s="34">
        <f t="shared" si="26"/>
        <v>2733</v>
      </c>
      <c r="G313" s="34" t="e">
        <f t="shared" si="28"/>
        <v>#REF!</v>
      </c>
      <c r="H313" s="197">
        <v>100</v>
      </c>
      <c r="I313" s="34" t="e">
        <f t="shared" si="27"/>
        <v>#REF!</v>
      </c>
      <c r="J313" s="59"/>
      <c r="K313" s="218"/>
      <c r="L313" s="25" t="str">
        <f>'Programe Budget 2073-74'!Q299</f>
        <v>वि</v>
      </c>
    </row>
    <row r="314" spans="1:12">
      <c r="A314" s="25"/>
      <c r="B314" s="25"/>
      <c r="C314" s="29">
        <f>'Programe Budget 2073-74'!C300</f>
        <v>15</v>
      </c>
      <c r="D314" s="129" t="str">
        <f>'Programe Budget 2073-74'!D300</f>
        <v>जिल्ला कृषि बिकास कार्यालय, झापा</v>
      </c>
      <c r="E314" s="34">
        <f>'Programe Budget 2073-74'!E300</f>
        <v>8184.9999999999982</v>
      </c>
      <c r="F314" s="34">
        <f t="shared" si="26"/>
        <v>8184.9999999999982</v>
      </c>
      <c r="G314" s="34" t="e">
        <f t="shared" si="28"/>
        <v>#REF!</v>
      </c>
      <c r="H314" s="197">
        <v>75</v>
      </c>
      <c r="I314" s="34" t="e">
        <f t="shared" si="27"/>
        <v>#REF!</v>
      </c>
      <c r="J314" s="59"/>
      <c r="K314" s="218"/>
      <c r="L314" s="25" t="str">
        <f>'Programe Budget 2073-74'!Q300</f>
        <v>वि</v>
      </c>
    </row>
    <row r="315" spans="1:12">
      <c r="A315" s="25"/>
      <c r="B315" s="25"/>
      <c r="C315" s="29">
        <f>'Programe Budget 2073-74'!C301</f>
        <v>16</v>
      </c>
      <c r="D315" s="129" t="str">
        <f>'Programe Budget 2073-74'!D301</f>
        <v>जिल्ला कृषि बिकास कार्यालय, ईलाम</v>
      </c>
      <c r="E315" s="34">
        <f>'Programe Budget 2073-74'!E301</f>
        <v>1857</v>
      </c>
      <c r="F315" s="34">
        <f t="shared" si="26"/>
        <v>1857</v>
      </c>
      <c r="G315" s="34" t="e">
        <f t="shared" si="28"/>
        <v>#REF!</v>
      </c>
      <c r="H315" s="197">
        <v>100</v>
      </c>
      <c r="I315" s="34" t="e">
        <f t="shared" si="27"/>
        <v>#REF!</v>
      </c>
      <c r="J315" s="59"/>
      <c r="K315" s="218"/>
      <c r="L315" s="25" t="str">
        <f>'Programe Budget 2073-74'!Q301</f>
        <v>वि</v>
      </c>
    </row>
    <row r="316" spans="1:12">
      <c r="A316" s="25"/>
      <c r="B316" s="25"/>
      <c r="C316" s="29">
        <f>'Programe Budget 2073-74'!C302</f>
        <v>17</v>
      </c>
      <c r="D316" s="129" t="str">
        <f>'Programe Budget 2073-74'!D302</f>
        <v>जिल्ला कृषि बिकास कार्यालय, सखुवासभा</v>
      </c>
      <c r="E316" s="34">
        <f>'Programe Budget 2073-74'!E302</f>
        <v>1122</v>
      </c>
      <c r="F316" s="34">
        <f t="shared" si="26"/>
        <v>1122</v>
      </c>
      <c r="G316" s="34" t="e">
        <f t="shared" si="28"/>
        <v>#REF!</v>
      </c>
      <c r="H316" s="197">
        <v>100</v>
      </c>
      <c r="I316" s="34" t="e">
        <f t="shared" si="27"/>
        <v>#REF!</v>
      </c>
      <c r="J316" s="59"/>
      <c r="K316" s="218"/>
      <c r="L316" s="25" t="str">
        <f>'Programe Budget 2073-74'!Q302</f>
        <v>वि</v>
      </c>
    </row>
    <row r="317" spans="1:12">
      <c r="A317" s="25"/>
      <c r="B317" s="25"/>
      <c r="C317" s="29">
        <f>'Programe Budget 2073-74'!C303</f>
        <v>18</v>
      </c>
      <c r="D317" s="129" t="str">
        <f>'Programe Budget 2073-74'!D303</f>
        <v>जिल्ला कृषि बिकास कार्यालय, तेह्रथुम</v>
      </c>
      <c r="E317" s="34">
        <f>'Programe Budget 2073-74'!E303</f>
        <v>2032</v>
      </c>
      <c r="F317" s="34">
        <f t="shared" si="26"/>
        <v>2032</v>
      </c>
      <c r="G317" s="34" t="e">
        <f t="shared" si="28"/>
        <v>#REF!</v>
      </c>
      <c r="H317" s="197">
        <v>98</v>
      </c>
      <c r="I317" s="34" t="e">
        <f t="shared" si="27"/>
        <v>#REF!</v>
      </c>
      <c r="J317" s="59"/>
      <c r="K317" s="218"/>
      <c r="L317" s="25" t="str">
        <f>'Programe Budget 2073-74'!Q303</f>
        <v>वि</v>
      </c>
    </row>
    <row r="318" spans="1:12">
      <c r="A318" s="25"/>
      <c r="B318" s="25"/>
      <c r="C318" s="29">
        <f>'Programe Budget 2073-74'!C304</f>
        <v>19</v>
      </c>
      <c r="D318" s="129" t="str">
        <f>'Programe Budget 2073-74'!D304</f>
        <v>जिल्ला कृषि बिकास कार्यालय, भोजपुर</v>
      </c>
      <c r="E318" s="34">
        <f>'Programe Budget 2073-74'!E304</f>
        <v>1512</v>
      </c>
      <c r="F318" s="34">
        <f t="shared" si="26"/>
        <v>1512</v>
      </c>
      <c r="G318" s="34" t="e">
        <f t="shared" si="28"/>
        <v>#REF!</v>
      </c>
      <c r="H318" s="197">
        <v>82.3</v>
      </c>
      <c r="I318" s="34" t="e">
        <f t="shared" si="27"/>
        <v>#REF!</v>
      </c>
      <c r="J318" s="59"/>
      <c r="K318" s="218"/>
      <c r="L318" s="25" t="str">
        <f>'Programe Budget 2073-74'!Q304</f>
        <v>वि</v>
      </c>
    </row>
    <row r="319" spans="1:12">
      <c r="A319" s="25"/>
      <c r="B319" s="25"/>
      <c r="C319" s="29">
        <f>'Programe Budget 2073-74'!C305</f>
        <v>20</v>
      </c>
      <c r="D319" s="129" t="str">
        <f>'Programe Budget 2073-74'!D305</f>
        <v>जिल्ला कृषि बिकास कार्यालय, मोरङ्ग</v>
      </c>
      <c r="E319" s="34">
        <f>'Programe Budget 2073-74'!E305</f>
        <v>2366</v>
      </c>
      <c r="F319" s="34">
        <f t="shared" si="26"/>
        <v>2366</v>
      </c>
      <c r="G319" s="34" t="e">
        <f t="shared" si="28"/>
        <v>#REF!</v>
      </c>
      <c r="H319" s="197">
        <v>79.900000000000006</v>
      </c>
      <c r="I319" s="34" t="e">
        <f t="shared" si="27"/>
        <v>#REF!</v>
      </c>
      <c r="J319" s="59"/>
      <c r="K319" s="218"/>
      <c r="L319" s="25" t="str">
        <f>'Programe Budget 2073-74'!Q305</f>
        <v>वि</v>
      </c>
    </row>
    <row r="320" spans="1:12">
      <c r="A320" s="25"/>
      <c r="B320" s="25"/>
      <c r="C320" s="29">
        <f>'Programe Budget 2073-74'!C306</f>
        <v>21</v>
      </c>
      <c r="D320" s="129" t="str">
        <f>'Programe Budget 2073-74'!D306</f>
        <v>जिल्ला कृषि बिकास कार्यालय, सुनसरी</v>
      </c>
      <c r="E320" s="34">
        <f>'Programe Budget 2073-74'!E306</f>
        <v>5770</v>
      </c>
      <c r="F320" s="34">
        <f t="shared" si="26"/>
        <v>5770</v>
      </c>
      <c r="G320" s="34" t="e">
        <f t="shared" si="28"/>
        <v>#REF!</v>
      </c>
      <c r="H320" s="197">
        <v>85</v>
      </c>
      <c r="I320" s="34" t="e">
        <f t="shared" si="27"/>
        <v>#REF!</v>
      </c>
      <c r="J320" s="59"/>
      <c r="K320" s="218"/>
      <c r="L320" s="25" t="str">
        <f>'Programe Budget 2073-74'!Q306</f>
        <v>वि</v>
      </c>
    </row>
    <row r="321" spans="1:12">
      <c r="A321" s="25"/>
      <c r="B321" s="25"/>
      <c r="C321" s="29">
        <f>'Programe Budget 2073-74'!C307</f>
        <v>22</v>
      </c>
      <c r="D321" s="129" t="str">
        <f>'Programe Budget 2073-74'!D307</f>
        <v>जिल्ला कृषि बिकास कार्यालय, धनकुटा</v>
      </c>
      <c r="E321" s="34">
        <f>'Programe Budget 2073-74'!E307</f>
        <v>11730</v>
      </c>
      <c r="F321" s="34">
        <f t="shared" si="26"/>
        <v>11730</v>
      </c>
      <c r="G321" s="34" t="e">
        <f t="shared" si="28"/>
        <v>#REF!</v>
      </c>
      <c r="H321" s="197">
        <v>100</v>
      </c>
      <c r="I321" s="34" t="e">
        <f t="shared" si="27"/>
        <v>#REF!</v>
      </c>
      <c r="J321" s="59"/>
      <c r="K321" s="218"/>
      <c r="L321" s="25" t="str">
        <f>'Programe Budget 2073-74'!Q307</f>
        <v>वि</v>
      </c>
    </row>
    <row r="322" spans="1:12">
      <c r="A322" s="25"/>
      <c r="B322" s="25"/>
      <c r="C322" s="29">
        <f>'Programe Budget 2073-74'!C308</f>
        <v>23</v>
      </c>
      <c r="D322" s="129" t="str">
        <f>'Programe Budget 2073-74'!D308</f>
        <v>जिल्ला कृषि बिकास कार्यालय, सोलुखुम्बु</v>
      </c>
      <c r="E322" s="34">
        <f>'Programe Budget 2073-74'!E308</f>
        <v>1525</v>
      </c>
      <c r="F322" s="34">
        <f t="shared" si="26"/>
        <v>1525</v>
      </c>
      <c r="G322" s="34" t="e">
        <f t="shared" si="28"/>
        <v>#REF!</v>
      </c>
      <c r="H322" s="197">
        <v>99.3</v>
      </c>
      <c r="I322" s="34" t="e">
        <f t="shared" si="27"/>
        <v>#REF!</v>
      </c>
      <c r="J322" s="59"/>
      <c r="K322" s="218"/>
      <c r="L322" s="25" t="str">
        <f>'Programe Budget 2073-74'!Q308</f>
        <v>वि</v>
      </c>
    </row>
    <row r="323" spans="1:12">
      <c r="A323" s="25"/>
      <c r="B323" s="25"/>
      <c r="C323" s="29">
        <f>'Programe Budget 2073-74'!C309</f>
        <v>24</v>
      </c>
      <c r="D323" s="129" t="str">
        <f>'Programe Budget 2073-74'!D309</f>
        <v>जिल्ला कृषि बिकास कार्यालय, खोटाङ्ग</v>
      </c>
      <c r="E323" s="34">
        <f>'Programe Budget 2073-74'!E309</f>
        <v>2200</v>
      </c>
      <c r="F323" s="34">
        <f t="shared" si="26"/>
        <v>2200</v>
      </c>
      <c r="G323" s="34" t="e">
        <f t="shared" si="28"/>
        <v>#REF!</v>
      </c>
      <c r="H323" s="197">
        <v>98.3</v>
      </c>
      <c r="I323" s="34" t="e">
        <f t="shared" si="27"/>
        <v>#REF!</v>
      </c>
      <c r="J323" s="57"/>
      <c r="K323" s="218"/>
      <c r="L323" s="25" t="str">
        <f>'Programe Budget 2073-74'!Q309</f>
        <v>वि</v>
      </c>
    </row>
    <row r="324" spans="1:12">
      <c r="A324" s="25"/>
      <c r="B324" s="25"/>
      <c r="C324" s="29">
        <f>'Programe Budget 2073-74'!C310</f>
        <v>25</v>
      </c>
      <c r="D324" s="129" t="str">
        <f>'Programe Budget 2073-74'!D310</f>
        <v xml:space="preserve">जिल्ला कृषि बिकास कार्यालय, उदयपुर                               </v>
      </c>
      <c r="E324" s="34">
        <f>'Programe Budget 2073-74'!E310</f>
        <v>2740</v>
      </c>
      <c r="F324" s="34">
        <f t="shared" si="26"/>
        <v>2740</v>
      </c>
      <c r="G324" s="34" t="e">
        <f t="shared" si="28"/>
        <v>#REF!</v>
      </c>
      <c r="H324" s="197">
        <v>98.3</v>
      </c>
      <c r="I324" s="34" t="e">
        <f t="shared" si="27"/>
        <v>#REF!</v>
      </c>
      <c r="J324" s="57"/>
      <c r="K324" s="218"/>
      <c r="L324" s="25" t="str">
        <f>'Programe Budget 2073-74'!Q310</f>
        <v>वि</v>
      </c>
    </row>
    <row r="325" spans="1:12">
      <c r="A325" s="25"/>
      <c r="B325" s="25"/>
      <c r="C325" s="29">
        <f>'Programe Budget 2073-74'!C311</f>
        <v>26</v>
      </c>
      <c r="D325" s="129" t="str">
        <f>'Programe Budget 2073-74'!D311</f>
        <v>जिल्ला कृषि बिकास कार्यालय, ओखलढुङगा</v>
      </c>
      <c r="E325" s="34">
        <f>'Programe Budget 2073-74'!E311</f>
        <v>4426</v>
      </c>
      <c r="F325" s="34">
        <f t="shared" si="26"/>
        <v>4426</v>
      </c>
      <c r="G325" s="34" t="e">
        <f t="shared" si="28"/>
        <v>#REF!</v>
      </c>
      <c r="H325" s="197">
        <v>57</v>
      </c>
      <c r="I325" s="34" t="e">
        <f t="shared" si="27"/>
        <v>#REF!</v>
      </c>
      <c r="J325" s="59"/>
      <c r="K325" s="218"/>
      <c r="L325" s="25" t="str">
        <f>'Programe Budget 2073-74'!Q311</f>
        <v>वि</v>
      </c>
    </row>
    <row r="326" spans="1:12">
      <c r="A326" s="39"/>
      <c r="B326" s="26"/>
      <c r="C326" s="29">
        <f>'Programe Budget 2073-74'!C312</f>
        <v>27</v>
      </c>
      <c r="D326" s="129" t="str">
        <f>'Programe Budget 2073-74'!D312</f>
        <v>जिल्ला कृषि बिकास कार्यालय, सिराहा</v>
      </c>
      <c r="E326" s="34">
        <f>'Programe Budget 2073-74'!E312</f>
        <v>3256</v>
      </c>
      <c r="F326" s="34">
        <f t="shared" si="26"/>
        <v>3256</v>
      </c>
      <c r="G326" s="34" t="e">
        <f t="shared" si="28"/>
        <v>#REF!</v>
      </c>
      <c r="H326" s="197">
        <v>99.7</v>
      </c>
      <c r="I326" s="34" t="e">
        <f t="shared" si="27"/>
        <v>#REF!</v>
      </c>
      <c r="J326" s="59"/>
      <c r="K326" s="218"/>
      <c r="L326" s="25" t="str">
        <f>'Programe Budget 2073-74'!Q312</f>
        <v>वि</v>
      </c>
    </row>
    <row r="327" spans="1:12">
      <c r="A327" s="25"/>
      <c r="B327" s="26"/>
      <c r="C327" s="29">
        <f>'Programe Budget 2073-74'!C313</f>
        <v>28</v>
      </c>
      <c r="D327" s="129" t="str">
        <f>'Programe Budget 2073-74'!D313</f>
        <v>जिल्ला कृषि बिकास कार्यालय, नुवाकोट</v>
      </c>
      <c r="E327" s="34">
        <f>'Programe Budget 2073-74'!E313</f>
        <v>3631</v>
      </c>
      <c r="F327" s="34">
        <f t="shared" si="26"/>
        <v>3631</v>
      </c>
      <c r="G327" s="34" t="e">
        <f t="shared" si="28"/>
        <v>#REF!</v>
      </c>
      <c r="H327" s="197">
        <v>89</v>
      </c>
      <c r="I327" s="34" t="e">
        <f t="shared" si="27"/>
        <v>#REF!</v>
      </c>
      <c r="J327" s="59"/>
      <c r="K327" s="218"/>
      <c r="L327" s="25" t="str">
        <f>'Programe Budget 2073-74'!Q313</f>
        <v>का</v>
      </c>
    </row>
    <row r="328" spans="1:12">
      <c r="A328" s="25"/>
      <c r="B328" s="25"/>
      <c r="C328" s="29">
        <f>'Programe Budget 2073-74'!C314</f>
        <v>29</v>
      </c>
      <c r="D328" s="129" t="str">
        <f>'Programe Budget 2073-74'!D314</f>
        <v>जिल्ला कृषि बिकास कार्यालय, सिन्धुपाल्चोक</v>
      </c>
      <c r="E328" s="34">
        <f>'Programe Budget 2073-74'!E314</f>
        <v>3225</v>
      </c>
      <c r="F328" s="34">
        <f t="shared" si="26"/>
        <v>3225</v>
      </c>
      <c r="G328" s="34" t="e">
        <f t="shared" si="28"/>
        <v>#REF!</v>
      </c>
      <c r="H328" s="197">
        <v>100</v>
      </c>
      <c r="I328" s="34" t="e">
        <f t="shared" si="27"/>
        <v>#REF!</v>
      </c>
      <c r="J328" s="59"/>
      <c r="K328" s="218"/>
      <c r="L328" s="25" t="str">
        <f>'Programe Budget 2073-74'!Q314</f>
        <v>का</v>
      </c>
    </row>
    <row r="329" spans="1:12">
      <c r="A329" s="25"/>
      <c r="B329" s="25"/>
      <c r="C329" s="29">
        <f>'Programe Budget 2073-74'!C315</f>
        <v>30</v>
      </c>
      <c r="D329" s="129" t="str">
        <f>'Programe Budget 2073-74'!D315</f>
        <v>जिल्ला कृषि बिकास कार्यालय, धादिङ्ग</v>
      </c>
      <c r="E329" s="34">
        <f>'Programe Budget 2073-74'!E315</f>
        <v>3310</v>
      </c>
      <c r="F329" s="34">
        <f t="shared" si="26"/>
        <v>3310</v>
      </c>
      <c r="G329" s="34" t="e">
        <f t="shared" si="28"/>
        <v>#REF!</v>
      </c>
      <c r="H329" s="197">
        <v>100</v>
      </c>
      <c r="I329" s="34" t="e">
        <f t="shared" si="27"/>
        <v>#REF!</v>
      </c>
      <c r="J329" s="59"/>
      <c r="K329" s="218"/>
      <c r="L329" s="25" t="str">
        <f>'Programe Budget 2073-74'!Q315</f>
        <v>का</v>
      </c>
    </row>
    <row r="330" spans="1:12">
      <c r="A330" s="25"/>
      <c r="B330" s="25"/>
      <c r="C330" s="29">
        <f>'Programe Budget 2073-74'!C316</f>
        <v>31</v>
      </c>
      <c r="D330" s="129" t="str">
        <f>'Programe Budget 2073-74'!D316</f>
        <v>जिल्ला कृषि बिकास कार्यालय, रामेछाप</v>
      </c>
      <c r="E330" s="34">
        <f>'Programe Budget 2073-74'!E316</f>
        <v>1497</v>
      </c>
      <c r="F330" s="34">
        <f t="shared" si="26"/>
        <v>1497</v>
      </c>
      <c r="G330" s="34" t="e">
        <f t="shared" si="28"/>
        <v>#REF!</v>
      </c>
      <c r="H330" s="197">
        <v>100</v>
      </c>
      <c r="I330" s="34" t="e">
        <f t="shared" si="27"/>
        <v>#REF!</v>
      </c>
      <c r="J330" s="59"/>
      <c r="K330" s="218"/>
      <c r="L330" s="25" t="str">
        <f>'Programe Budget 2073-74'!Q316</f>
        <v>का</v>
      </c>
    </row>
    <row r="331" spans="1:12">
      <c r="A331" s="25"/>
      <c r="B331" s="25"/>
      <c r="C331" s="29">
        <f>'Programe Budget 2073-74'!C317</f>
        <v>32</v>
      </c>
      <c r="D331" s="129" t="str">
        <f>'Programe Budget 2073-74'!D317</f>
        <v>जिल्ला कृषि बिकास कार्यालय, सिन्धुली</v>
      </c>
      <c r="E331" s="34">
        <f>'Programe Budget 2073-74'!E317</f>
        <v>2929</v>
      </c>
      <c r="F331" s="34">
        <f t="shared" si="26"/>
        <v>2929</v>
      </c>
      <c r="G331" s="34" t="e">
        <f t="shared" si="28"/>
        <v>#REF!</v>
      </c>
      <c r="H331" s="197">
        <v>100</v>
      </c>
      <c r="I331" s="34" t="e">
        <f t="shared" si="27"/>
        <v>#REF!</v>
      </c>
      <c r="J331" s="59"/>
      <c r="K331" s="218"/>
      <c r="L331" s="25" t="str">
        <f>'Programe Budget 2073-74'!Q317</f>
        <v>का</v>
      </c>
    </row>
    <row r="332" spans="1:12">
      <c r="A332" s="25"/>
      <c r="B332" s="25"/>
      <c r="C332" s="29">
        <f>'Programe Budget 2073-74'!C318</f>
        <v>33</v>
      </c>
      <c r="D332" s="129" t="str">
        <f>'Programe Budget 2073-74'!D318</f>
        <v xml:space="preserve">जिल्ला कृषि बिकास कार्यालय, ललितपुर                            </v>
      </c>
      <c r="E332" s="34">
        <f>'Programe Budget 2073-74'!E318</f>
        <v>4567</v>
      </c>
      <c r="F332" s="34">
        <f t="shared" si="26"/>
        <v>4567</v>
      </c>
      <c r="G332" s="34" t="e">
        <f t="shared" si="28"/>
        <v>#REF!</v>
      </c>
      <c r="H332" s="197">
        <v>96</v>
      </c>
      <c r="I332" s="34" t="e">
        <f t="shared" si="27"/>
        <v>#REF!</v>
      </c>
      <c r="J332" s="59"/>
      <c r="K332" s="218"/>
      <c r="L332" s="25" t="str">
        <f>'Programe Budget 2073-74'!Q318</f>
        <v>का</v>
      </c>
    </row>
    <row r="333" spans="1:12">
      <c r="A333" s="25"/>
      <c r="B333" s="25"/>
      <c r="C333" s="29">
        <f>'Programe Budget 2073-74'!C319</f>
        <v>34</v>
      </c>
      <c r="D333" s="129" t="str">
        <f>'Programe Budget 2073-74'!D319</f>
        <v>जिल्ला कृषि बिकास कार्यालय, पर्सा</v>
      </c>
      <c r="E333" s="34">
        <f>'Programe Budget 2073-74'!E319</f>
        <v>1971</v>
      </c>
      <c r="F333" s="34">
        <f t="shared" si="26"/>
        <v>1971</v>
      </c>
      <c r="G333" s="34" t="e">
        <f t="shared" si="28"/>
        <v>#REF!</v>
      </c>
      <c r="H333" s="197">
        <v>51</v>
      </c>
      <c r="I333" s="34" t="e">
        <f t="shared" si="27"/>
        <v>#REF!</v>
      </c>
      <c r="J333" s="59"/>
      <c r="K333" s="218"/>
      <c r="L333" s="25" t="str">
        <f>'Programe Budget 2073-74'!Q319</f>
        <v>का</v>
      </c>
    </row>
    <row r="334" spans="1:12">
      <c r="A334" s="25"/>
      <c r="B334" s="25"/>
      <c r="C334" s="29">
        <f>'Programe Budget 2073-74'!C320</f>
        <v>35</v>
      </c>
      <c r="D334" s="129" t="str">
        <f>'Programe Budget 2073-74'!D320</f>
        <v>जिल्ला कृषि बिकास कार्यालय, चितवन</v>
      </c>
      <c r="E334" s="34">
        <f>'Programe Budget 2073-74'!E320</f>
        <v>5832</v>
      </c>
      <c r="F334" s="34">
        <f t="shared" si="26"/>
        <v>5832</v>
      </c>
      <c r="G334" s="34" t="e">
        <f t="shared" si="28"/>
        <v>#REF!</v>
      </c>
      <c r="H334" s="197">
        <v>100</v>
      </c>
      <c r="I334" s="34" t="e">
        <f t="shared" si="27"/>
        <v>#REF!</v>
      </c>
      <c r="J334" s="59"/>
      <c r="K334" s="218"/>
      <c r="L334" s="25" t="str">
        <f>'Programe Budget 2073-74'!Q320</f>
        <v>का</v>
      </c>
    </row>
    <row r="335" spans="1:12">
      <c r="A335" s="25"/>
      <c r="B335" s="25"/>
      <c r="C335" s="29">
        <f>'Programe Budget 2073-74'!C321</f>
        <v>36</v>
      </c>
      <c r="D335" s="129" t="str">
        <f>'Programe Budget 2073-74'!D321</f>
        <v>जिल्ला कृषि बिकास कार्यालय, बारा</v>
      </c>
      <c r="E335" s="34">
        <f>'Programe Budget 2073-74'!E321</f>
        <v>4741.9999999999991</v>
      </c>
      <c r="F335" s="34">
        <f t="shared" si="26"/>
        <v>4741.9999999999991</v>
      </c>
      <c r="G335" s="34" t="e">
        <f t="shared" si="28"/>
        <v>#REF!</v>
      </c>
      <c r="H335" s="197">
        <v>79</v>
      </c>
      <c r="I335" s="34" t="e">
        <f t="shared" si="27"/>
        <v>#REF!</v>
      </c>
      <c r="J335" s="59"/>
      <c r="K335" s="218"/>
      <c r="L335" s="25" t="str">
        <f>'Programe Budget 2073-74'!Q321</f>
        <v>का</v>
      </c>
    </row>
    <row r="336" spans="1:12">
      <c r="A336" s="25"/>
      <c r="B336" s="25"/>
      <c r="C336" s="29">
        <f>'Programe Budget 2073-74'!C322</f>
        <v>37</v>
      </c>
      <c r="D336" s="129" t="str">
        <f>'Programe Budget 2073-74'!D322</f>
        <v>जिल्ला कृषि बिकास कार्यालय, रौतहट</v>
      </c>
      <c r="E336" s="34">
        <f>'Programe Budget 2073-74'!E322</f>
        <v>433</v>
      </c>
      <c r="F336" s="34">
        <f t="shared" si="26"/>
        <v>433</v>
      </c>
      <c r="G336" s="34" t="e">
        <f t="shared" si="28"/>
        <v>#REF!</v>
      </c>
      <c r="H336" s="197">
        <v>95</v>
      </c>
      <c r="I336" s="34" t="e">
        <f t="shared" si="27"/>
        <v>#REF!</v>
      </c>
      <c r="J336" s="59"/>
      <c r="K336" s="218"/>
      <c r="L336" s="25" t="str">
        <f>'Programe Budget 2073-74'!Q322</f>
        <v>का</v>
      </c>
    </row>
    <row r="337" spans="1:12">
      <c r="A337" s="25"/>
      <c r="B337" s="25"/>
      <c r="C337" s="29">
        <f>'Programe Budget 2073-74'!C323</f>
        <v>38</v>
      </c>
      <c r="D337" s="129" t="str">
        <f>'Programe Budget 2073-74'!D323</f>
        <v>जिल्ला कृषि विकास कार्यालय, मकवानपुर</v>
      </c>
      <c r="E337" s="34">
        <f>'Programe Budget 2073-74'!E323</f>
        <v>4324</v>
      </c>
      <c r="F337" s="34">
        <f t="shared" si="26"/>
        <v>4324</v>
      </c>
      <c r="G337" s="34" t="e">
        <f t="shared" si="28"/>
        <v>#REF!</v>
      </c>
      <c r="H337" s="197">
        <v>89</v>
      </c>
      <c r="I337" s="34" t="e">
        <f t="shared" si="27"/>
        <v>#REF!</v>
      </c>
      <c r="J337" s="59"/>
      <c r="K337" s="218"/>
      <c r="L337" s="25" t="str">
        <f>'Programe Budget 2073-74'!Q323</f>
        <v>का</v>
      </c>
    </row>
    <row r="338" spans="1:12">
      <c r="A338" s="25"/>
      <c r="B338" s="25"/>
      <c r="C338" s="29">
        <f>'Programe Budget 2073-74'!C324</f>
        <v>39</v>
      </c>
      <c r="D338" s="129" t="str">
        <f>'Programe Budget 2073-74'!D324</f>
        <v>जिल्ला कृषि विकास कार्यालय, काभ्रेपलाञ्चोक</v>
      </c>
      <c r="E338" s="34">
        <f>'Programe Budget 2073-74'!E324</f>
        <v>3089</v>
      </c>
      <c r="F338" s="34">
        <f t="shared" si="26"/>
        <v>3089</v>
      </c>
      <c r="G338" s="34" t="e">
        <f t="shared" si="28"/>
        <v>#REF!</v>
      </c>
      <c r="H338" s="197">
        <v>100</v>
      </c>
      <c r="I338" s="34" t="e">
        <f t="shared" si="27"/>
        <v>#REF!</v>
      </c>
      <c r="J338" s="59"/>
      <c r="K338" s="218"/>
      <c r="L338" s="25" t="str">
        <f>'Programe Budget 2073-74'!Q324</f>
        <v>का</v>
      </c>
    </row>
    <row r="339" spans="1:12">
      <c r="A339" s="25"/>
      <c r="B339" s="25"/>
      <c r="C339" s="29">
        <f>'Programe Budget 2073-74'!C325</f>
        <v>40</v>
      </c>
      <c r="D339" s="129" t="str">
        <f>'Programe Budget 2073-74'!D325</f>
        <v>जिल्ला कृषि विकास कार्यालय, काठमाण्डौ</v>
      </c>
      <c r="E339" s="34">
        <f>'Programe Budget 2073-74'!E325</f>
        <v>1347.9999999999998</v>
      </c>
      <c r="F339" s="34">
        <f t="shared" si="26"/>
        <v>1347.9999999999998</v>
      </c>
      <c r="G339" s="34" t="e">
        <f t="shared" si="28"/>
        <v>#REF!</v>
      </c>
      <c r="H339" s="197">
        <v>100</v>
      </c>
      <c r="I339" s="34" t="e">
        <f t="shared" si="27"/>
        <v>#REF!</v>
      </c>
      <c r="J339" s="59"/>
      <c r="K339" s="218"/>
      <c r="L339" s="25" t="str">
        <f>'Programe Budget 2073-74'!Q325</f>
        <v>का</v>
      </c>
    </row>
    <row r="340" spans="1:12">
      <c r="A340" s="25"/>
      <c r="B340" s="25"/>
      <c r="C340" s="29" t="e">
        <f>'Programe Budget 2073-74'!#REF!</f>
        <v>#REF!</v>
      </c>
      <c r="D340" s="129" t="e">
        <f>'Programe Budget 2073-74'!#REF!</f>
        <v>#REF!</v>
      </c>
      <c r="E340" s="34" t="e">
        <f>'Programe Budget 2073-74'!#REF!</f>
        <v>#REF!</v>
      </c>
      <c r="F340" s="34" t="e">
        <f t="shared" si="26"/>
        <v>#REF!</v>
      </c>
      <c r="G340" s="34" t="e">
        <f t="shared" si="28"/>
        <v>#REF!</v>
      </c>
      <c r="H340" s="197">
        <v>25</v>
      </c>
      <c r="I340" s="34" t="e">
        <f t="shared" si="27"/>
        <v>#REF!</v>
      </c>
      <c r="J340" s="59"/>
      <c r="K340" s="218"/>
      <c r="L340" s="25" t="e">
        <f>'Programe Budget 2073-74'!#REF!</f>
        <v>#REF!</v>
      </c>
    </row>
    <row r="341" spans="1:12">
      <c r="A341" s="25"/>
      <c r="B341" s="25"/>
      <c r="C341" s="29">
        <f>'Programe Budget 2073-74'!C326</f>
        <v>41</v>
      </c>
      <c r="D341" s="129" t="str">
        <f>'Programe Budget 2073-74'!D326</f>
        <v>जिल्ला कृषि विकास कार्यालय, र्सलाही</v>
      </c>
      <c r="E341" s="34">
        <f>'Programe Budget 2073-74'!E326</f>
        <v>3120.0000000000005</v>
      </c>
      <c r="F341" s="34">
        <f t="shared" si="26"/>
        <v>3120.0000000000005</v>
      </c>
      <c r="G341" s="34" t="e">
        <f t="shared" si="28"/>
        <v>#REF!</v>
      </c>
      <c r="H341" s="197">
        <v>100</v>
      </c>
      <c r="I341" s="34" t="e">
        <f t="shared" si="27"/>
        <v>#REF!</v>
      </c>
      <c r="J341" s="59"/>
      <c r="K341" s="218"/>
      <c r="L341" s="25" t="str">
        <f>'Programe Budget 2073-74'!Q326</f>
        <v>का</v>
      </c>
    </row>
    <row r="342" spans="1:12">
      <c r="A342" s="25"/>
      <c r="B342" s="25"/>
      <c r="C342" s="29">
        <f>'Programe Budget 2073-74'!C327</f>
        <v>42</v>
      </c>
      <c r="D342" s="129" t="str">
        <f>'Programe Budget 2073-74'!D327</f>
        <v>जिल्ला कृषि विकास कार्यालय, धनुषा</v>
      </c>
      <c r="E342" s="34">
        <f>'Programe Budget 2073-74'!E327</f>
        <v>3908</v>
      </c>
      <c r="F342" s="34">
        <f t="shared" si="26"/>
        <v>3908</v>
      </c>
      <c r="G342" s="34" t="e">
        <f t="shared" si="28"/>
        <v>#REF!</v>
      </c>
      <c r="H342" s="197">
        <v>100</v>
      </c>
      <c r="I342" s="34" t="e">
        <f t="shared" si="27"/>
        <v>#REF!</v>
      </c>
      <c r="J342" s="59"/>
      <c r="K342" s="218"/>
      <c r="L342" s="25" t="str">
        <f>'Programe Budget 2073-74'!Q327</f>
        <v>का</v>
      </c>
    </row>
    <row r="343" spans="1:12">
      <c r="A343" s="25"/>
      <c r="B343" s="25"/>
      <c r="C343" s="29">
        <f>'Programe Budget 2073-74'!C328</f>
        <v>43</v>
      </c>
      <c r="D343" s="129" t="str">
        <f>'Programe Budget 2073-74'!D328</f>
        <v>जिल्ला कृषि विकास कार्यालय, दोलखा</v>
      </c>
      <c r="E343" s="34">
        <f>'Programe Budget 2073-74'!E328</f>
        <v>1721</v>
      </c>
      <c r="F343" s="34">
        <f t="shared" si="26"/>
        <v>1721</v>
      </c>
      <c r="G343" s="34" t="e">
        <f t="shared" si="28"/>
        <v>#REF!</v>
      </c>
      <c r="H343" s="197">
        <v>90</v>
      </c>
      <c r="I343" s="34" t="e">
        <f t="shared" si="27"/>
        <v>#REF!</v>
      </c>
      <c r="J343" s="59"/>
      <c r="K343" s="218"/>
      <c r="L343" s="25" t="str">
        <f>'Programe Budget 2073-74'!Q328</f>
        <v>का</v>
      </c>
    </row>
    <row r="344" spans="1:12">
      <c r="A344" s="25"/>
      <c r="B344" s="25"/>
      <c r="C344" s="29">
        <f>'Programe Budget 2073-74'!C329</f>
        <v>44</v>
      </c>
      <c r="D344" s="129" t="str">
        <f>'Programe Budget 2073-74'!D329</f>
        <v>जिल्ला कृषि विकास कार्यालय, म्याग्दी</v>
      </c>
      <c r="E344" s="34">
        <f>'Programe Budget 2073-74'!E329</f>
        <v>4051</v>
      </c>
      <c r="F344" s="34">
        <f t="shared" si="26"/>
        <v>4051</v>
      </c>
      <c r="G344" s="34" t="e">
        <f t="shared" si="28"/>
        <v>#REF!</v>
      </c>
      <c r="H344" s="197">
        <v>95.9</v>
      </c>
      <c r="I344" s="34" t="e">
        <f t="shared" si="27"/>
        <v>#REF!</v>
      </c>
      <c r="J344" s="59"/>
      <c r="K344" s="218"/>
      <c r="L344" s="25" t="str">
        <f>'Programe Budget 2073-74'!Q329</f>
        <v>प</v>
      </c>
    </row>
    <row r="345" spans="1:12">
      <c r="A345" s="25"/>
      <c r="B345" s="25"/>
      <c r="C345" s="29">
        <f>'Programe Budget 2073-74'!C330</f>
        <v>45</v>
      </c>
      <c r="D345" s="129" t="str">
        <f>'Programe Budget 2073-74'!D330</f>
        <v>जिल्ला कृषि विकास कार्यालय, बागलुङ्ग</v>
      </c>
      <c r="E345" s="34">
        <f>'Programe Budget 2073-74'!E330</f>
        <v>1716.9999999999998</v>
      </c>
      <c r="F345" s="34">
        <f t="shared" si="26"/>
        <v>1716.9999999999998</v>
      </c>
      <c r="G345" s="34" t="e">
        <f t="shared" si="28"/>
        <v>#REF!</v>
      </c>
      <c r="H345" s="197">
        <v>94.7</v>
      </c>
      <c r="I345" s="34" t="e">
        <f t="shared" si="27"/>
        <v>#REF!</v>
      </c>
      <c r="J345" s="59"/>
      <c r="K345" s="218"/>
      <c r="L345" s="25" t="str">
        <f>'Programe Budget 2073-74'!Q330</f>
        <v>प</v>
      </c>
    </row>
    <row r="346" spans="1:12">
      <c r="A346" s="25"/>
      <c r="B346" s="25"/>
      <c r="C346" s="29">
        <f>'Programe Budget 2073-74'!C331</f>
        <v>46</v>
      </c>
      <c r="D346" s="129" t="str">
        <f>'Programe Budget 2073-74'!D331</f>
        <v>जिल्ला कृषि विकास कार्यालय, पर्वत</v>
      </c>
      <c r="E346" s="34">
        <f>'Programe Budget 2073-74'!E331</f>
        <v>2749</v>
      </c>
      <c r="F346" s="34">
        <f t="shared" si="26"/>
        <v>2749</v>
      </c>
      <c r="G346" s="34" t="e">
        <f t="shared" si="28"/>
        <v>#REF!</v>
      </c>
      <c r="H346" s="197">
        <v>100</v>
      </c>
      <c r="I346" s="34" t="e">
        <f t="shared" si="27"/>
        <v>#REF!</v>
      </c>
      <c r="J346" s="59"/>
      <c r="K346" s="218"/>
      <c r="L346" s="25" t="str">
        <f>'Programe Budget 2073-74'!Q331</f>
        <v>प</v>
      </c>
    </row>
    <row r="347" spans="1:12">
      <c r="A347" s="25"/>
      <c r="B347" s="25"/>
      <c r="C347" s="29">
        <f>'Programe Budget 2073-74'!C332</f>
        <v>47</v>
      </c>
      <c r="D347" s="129" t="str">
        <f>'Programe Budget 2073-74'!D332</f>
        <v>जिल्ला कृषि विकास कार्यालय, कास्की</v>
      </c>
      <c r="E347" s="34">
        <f>'Programe Budget 2073-74'!E332</f>
        <v>1468</v>
      </c>
      <c r="F347" s="34">
        <f t="shared" si="26"/>
        <v>1468</v>
      </c>
      <c r="G347" s="34" t="e">
        <f t="shared" si="28"/>
        <v>#REF!</v>
      </c>
      <c r="H347" s="197">
        <v>93</v>
      </c>
      <c r="I347" s="34" t="e">
        <f t="shared" si="27"/>
        <v>#REF!</v>
      </c>
      <c r="J347" s="59"/>
      <c r="K347" s="218"/>
      <c r="L347" s="25" t="str">
        <f>'Programe Budget 2073-74'!Q332</f>
        <v>प</v>
      </c>
    </row>
    <row r="348" spans="1:12">
      <c r="A348" s="25"/>
      <c r="B348" s="25"/>
      <c r="C348" s="29">
        <f>'Programe Budget 2073-74'!C333</f>
        <v>48</v>
      </c>
      <c r="D348" s="129" t="str">
        <f>'Programe Budget 2073-74'!D333</f>
        <v>जिल्ला कृषि विकास कार्यालय, तनहुँ</v>
      </c>
      <c r="E348" s="34">
        <f>'Programe Budget 2073-74'!E333</f>
        <v>1628</v>
      </c>
      <c r="F348" s="34">
        <f t="shared" si="26"/>
        <v>1628</v>
      </c>
      <c r="G348" s="34" t="e">
        <f t="shared" si="28"/>
        <v>#REF!</v>
      </c>
      <c r="H348" s="197">
        <v>100</v>
      </c>
      <c r="I348" s="34" t="e">
        <f t="shared" si="27"/>
        <v>#REF!</v>
      </c>
      <c r="J348" s="59"/>
      <c r="K348" s="218"/>
      <c r="L348" s="25" t="str">
        <f>'Programe Budget 2073-74'!Q333</f>
        <v>प</v>
      </c>
    </row>
    <row r="349" spans="1:12">
      <c r="A349" s="25"/>
      <c r="B349" s="25"/>
      <c r="C349" s="29">
        <f>'Programe Budget 2073-74'!C334</f>
        <v>49</v>
      </c>
      <c r="D349" s="129" t="str">
        <f>'Programe Budget 2073-74'!D334</f>
        <v>जिल्ला कृषि विकास कार्यालय, गोरखा</v>
      </c>
      <c r="E349" s="34">
        <f>'Programe Budget 2073-74'!E334</f>
        <v>1883.0000000000002</v>
      </c>
      <c r="F349" s="34">
        <f t="shared" si="26"/>
        <v>1883.0000000000002</v>
      </c>
      <c r="G349" s="34" t="e">
        <f t="shared" si="28"/>
        <v>#REF!</v>
      </c>
      <c r="H349" s="197">
        <v>100</v>
      </c>
      <c r="I349" s="34" t="e">
        <f t="shared" si="27"/>
        <v>#REF!</v>
      </c>
      <c r="J349" s="59"/>
      <c r="K349" s="218"/>
      <c r="L349" s="25" t="str">
        <f>'Programe Budget 2073-74'!Q334</f>
        <v>प</v>
      </c>
    </row>
    <row r="350" spans="1:12">
      <c r="A350" s="25"/>
      <c r="B350" s="25"/>
      <c r="C350" s="29">
        <f>'Programe Budget 2073-74'!C335</f>
        <v>50</v>
      </c>
      <c r="D350" s="129" t="str">
        <f>'Programe Budget 2073-74'!D335</f>
        <v>जिल्ला कृषि विकास कार्यालय, लमजुङ्ग</v>
      </c>
      <c r="E350" s="34">
        <f>'Programe Budget 2073-74'!E335</f>
        <v>3223.0000000000005</v>
      </c>
      <c r="F350" s="34">
        <f t="shared" si="26"/>
        <v>3223.0000000000005</v>
      </c>
      <c r="G350" s="34" t="e">
        <f t="shared" si="28"/>
        <v>#REF!</v>
      </c>
      <c r="H350" s="197">
        <v>94.2</v>
      </c>
      <c r="I350" s="34" t="e">
        <f t="shared" si="27"/>
        <v>#REF!</v>
      </c>
      <c r="J350" s="59"/>
      <c r="K350" s="218"/>
      <c r="L350" s="25" t="str">
        <f>'Programe Budget 2073-74'!Q335</f>
        <v>प</v>
      </c>
    </row>
    <row r="351" spans="1:12">
      <c r="A351" s="25"/>
      <c r="B351" s="25"/>
      <c r="C351" s="29">
        <f>'Programe Budget 2073-74'!C336</f>
        <v>51</v>
      </c>
      <c r="D351" s="129" t="str">
        <f>'Programe Budget 2073-74'!D336</f>
        <v>जिल्ला कृषि विकास कार्यालय, नवलपरासी</v>
      </c>
      <c r="E351" s="34">
        <f>'Programe Budget 2073-74'!E336</f>
        <v>5098</v>
      </c>
      <c r="F351" s="34">
        <f t="shared" si="26"/>
        <v>5098</v>
      </c>
      <c r="G351" s="34" t="e">
        <f t="shared" si="28"/>
        <v>#REF!</v>
      </c>
      <c r="H351" s="197">
        <v>100</v>
      </c>
      <c r="I351" s="34" t="e">
        <f t="shared" si="27"/>
        <v>#REF!</v>
      </c>
      <c r="J351" s="59"/>
      <c r="K351" s="218"/>
      <c r="L351" s="25" t="str">
        <f>'Programe Budget 2073-74'!Q336</f>
        <v>प</v>
      </c>
    </row>
    <row r="352" spans="1:12">
      <c r="A352" s="25"/>
      <c r="B352" s="25"/>
      <c r="C352" s="29">
        <f>'Programe Budget 2073-74'!C337</f>
        <v>52</v>
      </c>
      <c r="D352" s="129" t="str">
        <f>'Programe Budget 2073-74'!D337</f>
        <v>जिल्ला कृषि बिकास कार्यालय, कपिलवस्तु</v>
      </c>
      <c r="E352" s="34">
        <f>'Programe Budget 2073-74'!E337</f>
        <v>4698.9999999999991</v>
      </c>
      <c r="F352" s="34">
        <f t="shared" si="26"/>
        <v>4698.9999999999991</v>
      </c>
      <c r="G352" s="34" t="e">
        <f t="shared" si="28"/>
        <v>#REF!</v>
      </c>
      <c r="H352" s="197">
        <v>87.6</v>
      </c>
      <c r="I352" s="34" t="e">
        <f t="shared" si="27"/>
        <v>#REF!</v>
      </c>
      <c r="J352" s="59"/>
      <c r="K352" s="218"/>
      <c r="L352" s="25" t="str">
        <f>'Programe Budget 2073-74'!Q337</f>
        <v>प</v>
      </c>
    </row>
    <row r="353" spans="1:12">
      <c r="A353" s="25"/>
      <c r="B353" s="25"/>
      <c r="C353" s="29">
        <f>'Programe Budget 2073-74'!C338</f>
        <v>53</v>
      </c>
      <c r="D353" s="129" t="str">
        <f>'Programe Budget 2073-74'!D338</f>
        <v>जिल्ला कृषि बिकास कार्यालय, रुपन्देही</v>
      </c>
      <c r="E353" s="34">
        <f>'Programe Budget 2073-74'!E338</f>
        <v>5819</v>
      </c>
      <c r="F353" s="34">
        <f t="shared" si="26"/>
        <v>5819</v>
      </c>
      <c r="G353" s="34" t="e">
        <f t="shared" si="28"/>
        <v>#REF!</v>
      </c>
      <c r="H353" s="197">
        <v>92.1</v>
      </c>
      <c r="I353" s="34" t="e">
        <f t="shared" si="27"/>
        <v>#REF!</v>
      </c>
      <c r="J353" s="59"/>
      <c r="K353" s="218"/>
      <c r="L353" s="25" t="str">
        <f>'Programe Budget 2073-74'!Q338</f>
        <v>प</v>
      </c>
    </row>
    <row r="354" spans="1:12">
      <c r="A354" s="25"/>
      <c r="B354" s="25"/>
      <c r="C354" s="29">
        <f>'Programe Budget 2073-74'!C339</f>
        <v>54</v>
      </c>
      <c r="D354" s="129" t="str">
        <f>'Programe Budget 2073-74'!D339</f>
        <v>जिल्ला कृषि बिकास कार्यालय, गुल्मी</v>
      </c>
      <c r="E354" s="34">
        <f>'Programe Budget 2073-74'!E339</f>
        <v>4465.0000000000009</v>
      </c>
      <c r="F354" s="34">
        <f t="shared" si="26"/>
        <v>4465.0000000000009</v>
      </c>
      <c r="G354" s="34" t="e">
        <f t="shared" si="28"/>
        <v>#REF!</v>
      </c>
      <c r="H354" s="197">
        <v>98.1</v>
      </c>
      <c r="I354" s="34" t="e">
        <f t="shared" si="27"/>
        <v>#REF!</v>
      </c>
      <c r="J354" s="59"/>
      <c r="K354" s="218"/>
      <c r="L354" s="25" t="str">
        <f>'Programe Budget 2073-74'!Q339</f>
        <v>प</v>
      </c>
    </row>
    <row r="355" spans="1:12">
      <c r="A355" s="25"/>
      <c r="B355" s="25"/>
      <c r="C355" s="29">
        <f>'Programe Budget 2073-74'!C340</f>
        <v>55</v>
      </c>
      <c r="D355" s="129" t="str">
        <f>'Programe Budget 2073-74'!D340</f>
        <v>जिल्ला कृषि बिकास कार्यालय, अर्घाँखाँची</v>
      </c>
      <c r="E355" s="34">
        <f>'Programe Budget 2073-74'!E340</f>
        <v>2860</v>
      </c>
      <c r="F355" s="34">
        <f t="shared" si="26"/>
        <v>2860</v>
      </c>
      <c r="G355" s="34" t="e">
        <f t="shared" si="28"/>
        <v>#REF!</v>
      </c>
      <c r="H355" s="197">
        <v>100</v>
      </c>
      <c r="I355" s="34" t="e">
        <f t="shared" si="27"/>
        <v>#REF!</v>
      </c>
      <c r="J355" s="59"/>
      <c r="K355" s="218"/>
      <c r="L355" s="25" t="str">
        <f>'Programe Budget 2073-74'!Q340</f>
        <v>प</v>
      </c>
    </row>
    <row r="356" spans="1:12">
      <c r="A356" s="25"/>
      <c r="B356" s="25"/>
      <c r="C356" s="29">
        <f>'Programe Budget 2073-74'!C341</f>
        <v>56</v>
      </c>
      <c r="D356" s="129" t="str">
        <f>'Programe Budget 2073-74'!D341</f>
        <v>जिल्ला कृषि बिकास कार्यालय, पाल्पा</v>
      </c>
      <c r="E356" s="34">
        <f>'Programe Budget 2073-74'!E341</f>
        <v>1889</v>
      </c>
      <c r="F356" s="34">
        <f t="shared" si="26"/>
        <v>1889</v>
      </c>
      <c r="G356" s="34" t="e">
        <f t="shared" si="28"/>
        <v>#REF!</v>
      </c>
      <c r="H356" s="197">
        <v>100</v>
      </c>
      <c r="I356" s="34" t="e">
        <f t="shared" si="27"/>
        <v>#REF!</v>
      </c>
      <c r="J356" s="59"/>
      <c r="K356" s="218"/>
      <c r="L356" s="25" t="str">
        <f>'Programe Budget 2073-74'!Q341</f>
        <v>प</v>
      </c>
    </row>
    <row r="357" spans="1:12">
      <c r="A357" s="25"/>
      <c r="B357" s="25"/>
      <c r="C357" s="29">
        <f>'Programe Budget 2073-74'!C342</f>
        <v>57</v>
      </c>
      <c r="D357" s="129" t="str">
        <f>'Programe Budget 2073-74'!D342</f>
        <v>जिल्ला कृषि बिकास कार्यालय, स्याङ्गजा</v>
      </c>
      <c r="E357" s="34">
        <f>'Programe Budget 2073-74'!E342</f>
        <v>3047</v>
      </c>
      <c r="F357" s="34">
        <f t="shared" si="26"/>
        <v>3047</v>
      </c>
      <c r="G357" s="34" t="e">
        <f t="shared" si="28"/>
        <v>#REF!</v>
      </c>
      <c r="H357" s="197">
        <v>56</v>
      </c>
      <c r="I357" s="34" t="e">
        <f t="shared" si="27"/>
        <v>#REF!</v>
      </c>
      <c r="J357" s="59"/>
      <c r="K357" s="218"/>
      <c r="L357" s="25" t="str">
        <f>'Programe Budget 2073-74'!Q342</f>
        <v>प</v>
      </c>
    </row>
    <row r="358" spans="1:12">
      <c r="A358" s="25"/>
      <c r="B358" s="25"/>
      <c r="C358" s="29">
        <f>'Programe Budget 2073-74'!C343</f>
        <v>58</v>
      </c>
      <c r="D358" s="129" t="str">
        <f>'Programe Budget 2073-74'!D343</f>
        <v xml:space="preserve">जिल्ला कृषि बिकास कार्यालय, कालिकोट </v>
      </c>
      <c r="E358" s="34">
        <f>'Programe Budget 2073-74'!E343</f>
        <v>1372</v>
      </c>
      <c r="F358" s="34">
        <f t="shared" si="26"/>
        <v>1372</v>
      </c>
      <c r="G358" s="34" t="e">
        <f t="shared" si="28"/>
        <v>#REF!</v>
      </c>
      <c r="H358" s="197">
        <v>100</v>
      </c>
      <c r="I358" s="34" t="e">
        <f t="shared" si="27"/>
        <v>#REF!</v>
      </c>
      <c r="J358" s="59"/>
      <c r="K358" s="218"/>
      <c r="L358" s="25" t="str">
        <f>'Programe Budget 2073-74'!Q343</f>
        <v>सु</v>
      </c>
    </row>
    <row r="359" spans="1:12">
      <c r="A359" s="25"/>
      <c r="B359" s="25"/>
      <c r="C359" s="29">
        <f>'Programe Budget 2073-74'!C344</f>
        <v>59</v>
      </c>
      <c r="D359" s="129" t="str">
        <f>'Programe Budget 2073-74'!D344</f>
        <v>जिल्ला कृषि बिकास कार्यालय, जुम्ला</v>
      </c>
      <c r="E359" s="34">
        <f>'Programe Budget 2073-74'!E344</f>
        <v>204</v>
      </c>
      <c r="F359" s="34">
        <f t="shared" si="26"/>
        <v>204</v>
      </c>
      <c r="G359" s="34" t="e">
        <f t="shared" si="28"/>
        <v>#REF!</v>
      </c>
      <c r="H359" s="197">
        <v>99</v>
      </c>
      <c r="I359" s="34" t="e">
        <f t="shared" si="27"/>
        <v>#REF!</v>
      </c>
      <c r="J359" s="59"/>
      <c r="K359" s="218"/>
      <c r="L359" s="25" t="str">
        <f>'Programe Budget 2073-74'!Q344</f>
        <v>सु</v>
      </c>
    </row>
    <row r="360" spans="1:12">
      <c r="A360" s="25"/>
      <c r="B360" s="25"/>
      <c r="C360" s="29">
        <f>'Programe Budget 2073-74'!C345</f>
        <v>60</v>
      </c>
      <c r="D360" s="129" t="str">
        <f>'Programe Budget 2073-74'!D345</f>
        <v>जिल्ला कृषि बिकास कार्यालय, रुकुम</v>
      </c>
      <c r="E360" s="34">
        <f>'Programe Budget 2073-74'!E345</f>
        <v>1677</v>
      </c>
      <c r="F360" s="34">
        <f t="shared" si="26"/>
        <v>1677</v>
      </c>
      <c r="G360" s="34" t="e">
        <f t="shared" si="28"/>
        <v>#REF!</v>
      </c>
      <c r="H360" s="197">
        <v>79.7</v>
      </c>
      <c r="I360" s="34" t="e">
        <f t="shared" si="27"/>
        <v>#REF!</v>
      </c>
      <c r="J360" s="59"/>
      <c r="K360" s="218"/>
      <c r="L360" s="25" t="str">
        <f>'Programe Budget 2073-74'!Q345</f>
        <v>सु</v>
      </c>
    </row>
    <row r="361" spans="1:12">
      <c r="A361" s="25"/>
      <c r="B361" s="25"/>
      <c r="C361" s="29">
        <f>'Programe Budget 2073-74'!C346</f>
        <v>61</v>
      </c>
      <c r="D361" s="129" t="str">
        <f>'Programe Budget 2073-74'!D346</f>
        <v>जिल्ला कृषि बिकास कार्यालय, दाङ्ग</v>
      </c>
      <c r="E361" s="34">
        <f>'Programe Budget 2073-74'!E346</f>
        <v>5395</v>
      </c>
      <c r="F361" s="34">
        <f t="shared" si="26"/>
        <v>5395</v>
      </c>
      <c r="G361" s="34" t="e">
        <f t="shared" si="28"/>
        <v>#REF!</v>
      </c>
      <c r="H361" s="197">
        <v>94.4</v>
      </c>
      <c r="I361" s="34" t="e">
        <f t="shared" si="27"/>
        <v>#REF!</v>
      </c>
      <c r="J361" s="59"/>
      <c r="K361" s="218"/>
      <c r="L361" s="25" t="str">
        <f>'Programe Budget 2073-74'!Q346</f>
        <v>सु</v>
      </c>
    </row>
    <row r="362" spans="1:12">
      <c r="A362" s="25"/>
      <c r="B362" s="25"/>
      <c r="C362" s="29">
        <f>'Programe Budget 2073-74'!C347</f>
        <v>62</v>
      </c>
      <c r="D362" s="129" t="str">
        <f>'Programe Budget 2073-74'!D347</f>
        <v>जिल्ला कृषि बिकास कार्यालय, राल्पा</v>
      </c>
      <c r="E362" s="34">
        <f>'Programe Budget 2073-74'!E347</f>
        <v>4389.0000000000009</v>
      </c>
      <c r="F362" s="34">
        <f t="shared" si="26"/>
        <v>4389.0000000000009</v>
      </c>
      <c r="G362" s="34" t="e">
        <f t="shared" si="28"/>
        <v>#REF!</v>
      </c>
      <c r="H362" s="197">
        <v>49</v>
      </c>
      <c r="I362" s="34" t="e">
        <f t="shared" si="27"/>
        <v>#REF!</v>
      </c>
      <c r="J362" s="59"/>
      <c r="K362" s="218"/>
      <c r="L362" s="25" t="str">
        <f>'Programe Budget 2073-74'!Q347</f>
        <v>सु</v>
      </c>
    </row>
    <row r="363" spans="1:12">
      <c r="A363" s="25"/>
      <c r="B363" s="25"/>
      <c r="C363" s="29">
        <f>'Programe Budget 2073-74'!C348</f>
        <v>63</v>
      </c>
      <c r="D363" s="129" t="str">
        <f>'Programe Budget 2073-74'!D348</f>
        <v>जिल्ला कृषि बिकास कार्यालय, प्यूठान</v>
      </c>
      <c r="E363" s="34">
        <f>'Programe Budget 2073-74'!E348</f>
        <v>5047</v>
      </c>
      <c r="F363" s="34">
        <f t="shared" si="26"/>
        <v>5047</v>
      </c>
      <c r="G363" s="34" t="e">
        <f t="shared" si="28"/>
        <v>#REF!</v>
      </c>
      <c r="H363" s="197">
        <v>97.4</v>
      </c>
      <c r="I363" s="34" t="e">
        <f t="shared" si="27"/>
        <v>#REF!</v>
      </c>
      <c r="J363" s="59"/>
      <c r="K363" s="218"/>
      <c r="L363" s="25" t="str">
        <f>'Programe Budget 2073-74'!Q348</f>
        <v>सु</v>
      </c>
    </row>
    <row r="364" spans="1:12">
      <c r="A364" s="25"/>
      <c r="B364" s="25"/>
      <c r="C364" s="29">
        <f>'Programe Budget 2073-74'!C349</f>
        <v>64</v>
      </c>
      <c r="D364" s="129" t="str">
        <f>'Programe Budget 2073-74'!D349</f>
        <v>जिल्ला कृषि बिकास कार्यालय, सल्यान</v>
      </c>
      <c r="E364" s="34">
        <f>'Programe Budget 2073-74'!E349</f>
        <v>2086</v>
      </c>
      <c r="F364" s="34">
        <f t="shared" ref="F364:F376" si="29">E364</f>
        <v>2086</v>
      </c>
      <c r="G364" s="34" t="e">
        <f t="shared" si="28"/>
        <v>#REF!</v>
      </c>
      <c r="H364" s="197">
        <v>97.4</v>
      </c>
      <c r="I364" s="34" t="e">
        <f t="shared" ref="I364:I376" si="30">H364*G364/100</f>
        <v>#REF!</v>
      </c>
      <c r="J364" s="59"/>
      <c r="K364" s="218"/>
      <c r="L364" s="25" t="str">
        <f>'Programe Budget 2073-74'!Q349</f>
        <v>सु</v>
      </c>
    </row>
    <row r="365" spans="1:12">
      <c r="A365" s="25"/>
      <c r="B365" s="25"/>
      <c r="C365" s="29">
        <f>'Programe Budget 2073-74'!C350</f>
        <v>65</v>
      </c>
      <c r="D365" s="129" t="str">
        <f>'Programe Budget 2073-74'!D350</f>
        <v>जिल्ला कृषि बिकास कार्यालय, बर्दिया</v>
      </c>
      <c r="E365" s="34">
        <f>'Programe Budget 2073-74'!E350</f>
        <v>6519</v>
      </c>
      <c r="F365" s="34">
        <f t="shared" si="29"/>
        <v>6519</v>
      </c>
      <c r="G365" s="34" t="e">
        <f t="shared" ref="G365:G376" si="31">F365/$F$377*100</f>
        <v>#REF!</v>
      </c>
      <c r="H365" s="197">
        <v>54.4</v>
      </c>
      <c r="I365" s="34" t="e">
        <f t="shared" si="30"/>
        <v>#REF!</v>
      </c>
      <c r="J365" s="59"/>
      <c r="K365" s="218"/>
      <c r="L365" s="25" t="str">
        <f>'Programe Budget 2073-74'!Q350</f>
        <v>सु</v>
      </c>
    </row>
    <row r="366" spans="1:12">
      <c r="A366" s="25"/>
      <c r="B366" s="25"/>
      <c r="C366" s="29">
        <f>'Programe Budget 2073-74'!C351</f>
        <v>66</v>
      </c>
      <c r="D366" s="129" t="str">
        <f>'Programe Budget 2073-74'!D351</f>
        <v>जिल्ला कृषि बिकास कार्यालय, बाँके</v>
      </c>
      <c r="E366" s="34">
        <f>'Programe Budget 2073-74'!E351</f>
        <v>4280</v>
      </c>
      <c r="F366" s="34">
        <f t="shared" si="29"/>
        <v>4280</v>
      </c>
      <c r="G366" s="34" t="e">
        <f t="shared" si="31"/>
        <v>#REF!</v>
      </c>
      <c r="H366" s="197">
        <v>100</v>
      </c>
      <c r="I366" s="34" t="e">
        <f t="shared" si="30"/>
        <v>#REF!</v>
      </c>
      <c r="J366" s="59"/>
      <c r="K366" s="218"/>
      <c r="L366" s="25" t="str">
        <f>'Programe Budget 2073-74'!Q351</f>
        <v>सु</v>
      </c>
    </row>
    <row r="367" spans="1:12">
      <c r="A367" s="25"/>
      <c r="B367" s="25"/>
      <c r="C367" s="29">
        <f>'Programe Budget 2073-74'!C352</f>
        <v>67</v>
      </c>
      <c r="D367" s="129" t="str">
        <f>'Programe Budget 2073-74'!D352</f>
        <v>जिल्ला कृषि बिकास कार्यालय, जाजरकोट</v>
      </c>
      <c r="E367" s="34">
        <f>'Programe Budget 2073-74'!E352</f>
        <v>4086.9999999999995</v>
      </c>
      <c r="F367" s="34">
        <f t="shared" si="29"/>
        <v>4086.9999999999995</v>
      </c>
      <c r="G367" s="34" t="e">
        <f t="shared" si="31"/>
        <v>#REF!</v>
      </c>
      <c r="H367" s="197">
        <v>98.8</v>
      </c>
      <c r="I367" s="34" t="e">
        <f t="shared" si="30"/>
        <v>#REF!</v>
      </c>
      <c r="J367" s="59"/>
      <c r="K367" s="218"/>
      <c r="L367" s="25" t="str">
        <f>'Programe Budget 2073-74'!Q352</f>
        <v>सु</v>
      </c>
    </row>
    <row r="368" spans="1:12">
      <c r="A368" s="25"/>
      <c r="B368" s="25"/>
      <c r="C368" s="29">
        <f>'Programe Budget 2073-74'!C353</f>
        <v>68</v>
      </c>
      <c r="D368" s="129" t="str">
        <f>'Programe Budget 2073-74'!D353</f>
        <v>जिल्ला कृषि बिकास कार्यालय, सुर्खेत</v>
      </c>
      <c r="E368" s="34">
        <f>'Programe Budget 2073-74'!E353</f>
        <v>3204</v>
      </c>
      <c r="F368" s="34">
        <f t="shared" si="29"/>
        <v>3204</v>
      </c>
      <c r="G368" s="34" t="e">
        <f t="shared" si="31"/>
        <v>#REF!</v>
      </c>
      <c r="H368" s="197">
        <v>98.8</v>
      </c>
      <c r="I368" s="34" t="e">
        <f t="shared" si="30"/>
        <v>#REF!</v>
      </c>
      <c r="J368" s="59"/>
      <c r="K368" s="218"/>
      <c r="L368" s="25" t="str">
        <f>'Programe Budget 2073-74'!Q353</f>
        <v>सु</v>
      </c>
    </row>
    <row r="369" spans="1:12">
      <c r="A369" s="25"/>
      <c r="B369" s="25"/>
      <c r="C369" s="29">
        <f>'Programe Budget 2073-74'!C354</f>
        <v>69</v>
      </c>
      <c r="D369" s="129" t="str">
        <f>'Programe Budget 2073-74'!D354</f>
        <v>जिल्ला कृषि बिकास कार्यालय, दैलेख</v>
      </c>
      <c r="E369" s="34">
        <f>'Programe Budget 2073-74'!E354</f>
        <v>3452.0000000000005</v>
      </c>
      <c r="F369" s="34">
        <f t="shared" si="29"/>
        <v>3452.0000000000005</v>
      </c>
      <c r="G369" s="34" t="e">
        <f t="shared" si="31"/>
        <v>#REF!</v>
      </c>
      <c r="H369" s="197">
        <v>93.7</v>
      </c>
      <c r="I369" s="34" t="e">
        <f t="shared" si="30"/>
        <v>#REF!</v>
      </c>
      <c r="J369" s="59"/>
      <c r="K369" s="218"/>
      <c r="L369" s="25" t="str">
        <f>'Programe Budget 2073-74'!Q354</f>
        <v>सु</v>
      </c>
    </row>
    <row r="370" spans="1:12">
      <c r="A370" s="25"/>
      <c r="B370" s="25"/>
      <c r="C370" s="29">
        <f>'Programe Budget 2073-74'!C355</f>
        <v>70</v>
      </c>
      <c r="D370" s="129" t="str">
        <f>'Programe Budget 2073-74'!D355</f>
        <v>जिल्ला कृषि बिकास कार्यालय, कैलाली</v>
      </c>
      <c r="E370" s="34">
        <f>'Programe Budget 2073-74'!E355</f>
        <v>5985</v>
      </c>
      <c r="F370" s="34">
        <f t="shared" si="29"/>
        <v>5985</v>
      </c>
      <c r="G370" s="34" t="e">
        <f t="shared" si="31"/>
        <v>#REF!</v>
      </c>
      <c r="H370" s="197">
        <v>53.7</v>
      </c>
      <c r="I370" s="34" t="e">
        <f t="shared" si="30"/>
        <v>#REF!</v>
      </c>
      <c r="J370" s="59"/>
      <c r="K370" s="218"/>
      <c r="L370" s="25" t="str">
        <f>'Programe Budget 2073-74'!Q355</f>
        <v>दि</v>
      </c>
    </row>
    <row r="371" spans="1:12">
      <c r="A371" s="25"/>
      <c r="B371" s="25"/>
      <c r="C371" s="29">
        <f>'Programe Budget 2073-74'!C356</f>
        <v>71</v>
      </c>
      <c r="D371" s="129" t="str">
        <f>'Programe Budget 2073-74'!D356</f>
        <v>जिल्ला कृषि बिकास कार्यालय, डोटी</v>
      </c>
      <c r="E371" s="34">
        <f>'Programe Budget 2073-74'!E356</f>
        <v>6775</v>
      </c>
      <c r="F371" s="34">
        <f t="shared" si="29"/>
        <v>6775</v>
      </c>
      <c r="G371" s="34" t="e">
        <f t="shared" si="31"/>
        <v>#REF!</v>
      </c>
      <c r="H371" s="197">
        <v>90</v>
      </c>
      <c r="I371" s="34" t="e">
        <f t="shared" si="30"/>
        <v>#REF!</v>
      </c>
      <c r="J371" s="59"/>
      <c r="K371" s="218"/>
      <c r="L371" s="25" t="str">
        <f>'Programe Budget 2073-74'!Q356</f>
        <v>दि</v>
      </c>
    </row>
    <row r="372" spans="1:12">
      <c r="A372" s="25"/>
      <c r="B372" s="25"/>
      <c r="C372" s="29">
        <f>'Programe Budget 2073-74'!C357</f>
        <v>72</v>
      </c>
      <c r="D372" s="129" t="str">
        <f>'Programe Budget 2073-74'!D357</f>
        <v>जिल्ला कृषि बिकास कार्यालय, डडेलधुरा</v>
      </c>
      <c r="E372" s="34">
        <f>'Programe Budget 2073-74'!E357</f>
        <v>5078</v>
      </c>
      <c r="F372" s="34">
        <f t="shared" si="29"/>
        <v>5078</v>
      </c>
      <c r="G372" s="34" t="e">
        <f t="shared" si="31"/>
        <v>#REF!</v>
      </c>
      <c r="H372" s="197">
        <v>70</v>
      </c>
      <c r="I372" s="34" t="e">
        <f t="shared" si="30"/>
        <v>#REF!</v>
      </c>
      <c r="J372" s="59"/>
      <c r="K372" s="218"/>
      <c r="L372" s="25" t="str">
        <f>'Programe Budget 2073-74'!Q357</f>
        <v>दि</v>
      </c>
    </row>
    <row r="373" spans="1:12">
      <c r="A373" s="25"/>
      <c r="B373" s="25"/>
      <c r="C373" s="29">
        <f>'Programe Budget 2073-74'!C358</f>
        <v>73</v>
      </c>
      <c r="D373" s="129" t="str">
        <f>'Programe Budget 2073-74'!D358</f>
        <v>जिल्ला कृषि बिकास कार्यालय, कञ्चनपुर</v>
      </c>
      <c r="E373" s="34">
        <f>'Programe Budget 2073-74'!E358</f>
        <v>5789</v>
      </c>
      <c r="F373" s="34">
        <f t="shared" si="29"/>
        <v>5789</v>
      </c>
      <c r="G373" s="34" t="e">
        <f t="shared" si="31"/>
        <v>#REF!</v>
      </c>
      <c r="H373" s="197">
        <v>75.400000000000006</v>
      </c>
      <c r="I373" s="34" t="e">
        <f t="shared" si="30"/>
        <v>#REF!</v>
      </c>
      <c r="J373" s="59"/>
      <c r="K373" s="218"/>
      <c r="L373" s="25" t="str">
        <f>'Programe Budget 2073-74'!Q358</f>
        <v>दि</v>
      </c>
    </row>
    <row r="374" spans="1:12">
      <c r="A374" s="25"/>
      <c r="B374" s="25"/>
      <c r="C374" s="29">
        <f>'Programe Budget 2073-74'!C359</f>
        <v>74</v>
      </c>
      <c r="D374" s="129" t="str">
        <f>'Programe Budget 2073-74'!D359</f>
        <v>जिल्ला कृषि बिकास कार्यालय, बैतडी</v>
      </c>
      <c r="E374" s="34">
        <f>'Programe Budget 2073-74'!E359</f>
        <v>4250</v>
      </c>
      <c r="F374" s="34">
        <f t="shared" si="29"/>
        <v>4250</v>
      </c>
      <c r="G374" s="34" t="e">
        <f t="shared" si="31"/>
        <v>#REF!</v>
      </c>
      <c r="H374" s="197">
        <v>86.1</v>
      </c>
      <c r="I374" s="34" t="e">
        <f t="shared" si="30"/>
        <v>#REF!</v>
      </c>
      <c r="J374" s="59"/>
      <c r="K374" s="218"/>
      <c r="L374" s="25" t="str">
        <f>'Programe Budget 2073-74'!Q359</f>
        <v>दि</v>
      </c>
    </row>
    <row r="375" spans="1:12">
      <c r="A375" s="25"/>
      <c r="B375" s="25"/>
      <c r="C375" s="29">
        <f>'Programe Budget 2073-74'!C360</f>
        <v>75</v>
      </c>
      <c r="D375" s="129" t="str">
        <f>'Programe Budget 2073-74'!D360</f>
        <v>जिल्ला कृषि बिकास कार्यालय, अछाम</v>
      </c>
      <c r="E375" s="34">
        <f>'Programe Budget 2073-74'!E360</f>
        <v>4295</v>
      </c>
      <c r="F375" s="34">
        <f t="shared" si="29"/>
        <v>4295</v>
      </c>
      <c r="G375" s="34" t="e">
        <f t="shared" si="31"/>
        <v>#REF!</v>
      </c>
      <c r="H375" s="197">
        <v>84.4</v>
      </c>
      <c r="I375" s="34" t="e">
        <f t="shared" si="30"/>
        <v>#REF!</v>
      </c>
      <c r="J375" s="59"/>
      <c r="K375" s="218"/>
      <c r="L375" s="25" t="str">
        <f>'Programe Budget 2073-74'!Q360</f>
        <v>दि</v>
      </c>
    </row>
    <row r="376" spans="1:12">
      <c r="A376" s="25"/>
      <c r="B376" s="25"/>
      <c r="C376" s="29">
        <f>'Programe Budget 2073-74'!C363</f>
        <v>77</v>
      </c>
      <c r="D376" s="129" t="str">
        <f>'Programe Budget 2073-74'!D363</f>
        <v>जिल्ला कृषि बिकास कार्यालय, महोत्तरी</v>
      </c>
      <c r="E376" s="34">
        <f>'Programe Budget 2073-74'!E363</f>
        <v>1655</v>
      </c>
      <c r="F376" s="34">
        <f t="shared" si="29"/>
        <v>1655</v>
      </c>
      <c r="G376" s="34" t="e">
        <f t="shared" si="31"/>
        <v>#REF!</v>
      </c>
      <c r="H376" s="197">
        <v>82</v>
      </c>
      <c r="I376" s="34" t="e">
        <f t="shared" si="30"/>
        <v>#REF!</v>
      </c>
      <c r="J376" s="59"/>
      <c r="K376" s="218"/>
      <c r="L376" s="25" t="str">
        <f>'Programe Budget 2073-74'!Q363</f>
        <v>दि</v>
      </c>
    </row>
    <row r="377" spans="1:12">
      <c r="A377" s="25"/>
      <c r="B377" s="25"/>
      <c r="C377" s="29">
        <f>'Programe Budget 2073-74'!C364</f>
        <v>78</v>
      </c>
      <c r="D377" s="336" t="str">
        <f>'Programe Budget 2073-74'!D364</f>
        <v>बाली विकास कार्यक्रमको जम्मा</v>
      </c>
      <c r="E377" s="57" t="e">
        <f>SUM(E300:E376)</f>
        <v>#REF!</v>
      </c>
      <c r="F377" s="57" t="e">
        <f>SUM(F300:F376)</f>
        <v>#REF!</v>
      </c>
      <c r="G377" s="57" t="e">
        <f>SUM(G300:G376)</f>
        <v>#REF!</v>
      </c>
      <c r="H377" s="197">
        <v>100</v>
      </c>
      <c r="I377" s="57" t="e">
        <f>SUM(I300:I376)</f>
        <v>#REF!</v>
      </c>
      <c r="J377" s="59"/>
      <c r="K377" s="218"/>
      <c r="L377" s="25"/>
    </row>
    <row r="378" spans="1:12">
      <c r="A378" s="25"/>
      <c r="B378" s="11"/>
      <c r="C378" s="33"/>
      <c r="D378" s="282" t="s">
        <v>321</v>
      </c>
      <c r="E378" s="57" t="e">
        <f>E805</f>
        <v>#REF!</v>
      </c>
      <c r="F378" s="57" t="e">
        <f>F805</f>
        <v>#REF!</v>
      </c>
      <c r="G378" s="59" t="e">
        <f>F377/F378*100</f>
        <v>#REF!</v>
      </c>
      <c r="H378" s="197">
        <v>100</v>
      </c>
      <c r="I378" s="57" t="e">
        <f>I377*G378/100</f>
        <v>#REF!</v>
      </c>
      <c r="J378" s="59" t="e">
        <f>I378</f>
        <v>#REF!</v>
      </c>
      <c r="K378" s="218"/>
      <c r="L378" s="25"/>
    </row>
    <row r="379" spans="1:12">
      <c r="A379" s="1">
        <f>'Programe Budget 2073-74'!A365</f>
        <v>8</v>
      </c>
      <c r="B379" s="11" t="str">
        <f>'Programe Budget 2073-74'!B365</f>
        <v>312116-3/4</v>
      </c>
      <c r="C379" s="33"/>
      <c r="D379" s="120" t="str">
        <f>'Programe Budget 2073-74'!D365</f>
        <v xml:space="preserve">कृषि प्रसार तथा तालीम कार्यक्रम </v>
      </c>
      <c r="E379" s="57"/>
      <c r="F379" s="57"/>
      <c r="G379" s="59"/>
      <c r="H379" s="197"/>
      <c r="I379" s="34"/>
      <c r="J379" s="59"/>
      <c r="K379" s="218"/>
      <c r="L379" s="25" t="str">
        <f>'Programe Budget 2073-74'!Q365</f>
        <v>ना</v>
      </c>
    </row>
    <row r="380" spans="1:12">
      <c r="A380" s="25"/>
      <c r="B380" s="458"/>
      <c r="C380" s="29">
        <f>'Programe Budget 2073-74'!C366</f>
        <v>1</v>
      </c>
      <c r="D380" s="129" t="str">
        <f>'Programe Budget 2073-74'!D366</f>
        <v>कृषि तालिम निर्देशनालय, हरिहरभवन</v>
      </c>
      <c r="E380" s="34">
        <f>'Programe Budget 2073-74'!E366</f>
        <v>21066.899999999998</v>
      </c>
      <c r="F380" s="34">
        <f t="shared" ref="F380:F386" si="32">E380</f>
        <v>21066.899999999998</v>
      </c>
      <c r="G380" s="34">
        <f>F380/$F$387*100</f>
        <v>15.66915734089411</v>
      </c>
      <c r="H380" s="197">
        <v>95.97</v>
      </c>
      <c r="I380" s="34">
        <f t="shared" ref="I380:I386" si="33">SUM(G380*H380/100)</f>
        <v>15.037690300056077</v>
      </c>
      <c r="J380" s="59"/>
      <c r="K380" s="218"/>
      <c r="L380" s="25" t="str">
        <f>'Programe Budget 2073-74'!Q366</f>
        <v>नि</v>
      </c>
    </row>
    <row r="381" spans="1:12">
      <c r="A381" s="25"/>
      <c r="B381" s="11"/>
      <c r="C381" s="29">
        <f>'Programe Budget 2073-74'!C367</f>
        <v>2</v>
      </c>
      <c r="D381" s="129" t="str">
        <f>'Programe Budget 2073-74'!D367</f>
        <v>कृषि प्रसार निर्देशनालय, हरिहरभवन</v>
      </c>
      <c r="E381" s="34">
        <f>'Programe Budget 2073-74'!E367</f>
        <v>11734</v>
      </c>
      <c r="F381" s="34">
        <f t="shared" si="32"/>
        <v>11734</v>
      </c>
      <c r="G381" s="34">
        <f t="shared" ref="G381:G386" si="34">F381/$F$387*100</f>
        <v>8.7275248013733169</v>
      </c>
      <c r="H381" s="197">
        <v>94.7</v>
      </c>
      <c r="I381" s="34">
        <f t="shared" si="33"/>
        <v>8.2649659869005312</v>
      </c>
      <c r="J381" s="59"/>
      <c r="K381" s="218"/>
      <c r="L381" s="25" t="str">
        <f>'Programe Budget 2073-74'!Q367</f>
        <v>नि</v>
      </c>
    </row>
    <row r="382" spans="1:12">
      <c r="A382" s="25"/>
      <c r="B382" s="25"/>
      <c r="C382" s="29">
        <f>'Programe Budget 2073-74'!C368</f>
        <v>3</v>
      </c>
      <c r="D382" s="129" t="str">
        <f>'Programe Budget 2073-74'!D368</f>
        <v>क्षेत्रीय कृषि तालिम केन्द्र झुम्का, सुनसरी</v>
      </c>
      <c r="E382" s="34">
        <f>'Programe Budget 2073-74'!E368</f>
        <v>17718.800000000003</v>
      </c>
      <c r="F382" s="34">
        <f t="shared" si="32"/>
        <v>17718.800000000003</v>
      </c>
      <c r="G382" s="34">
        <f t="shared" si="34"/>
        <v>13.178904589276764</v>
      </c>
      <c r="H382" s="197">
        <v>72.44</v>
      </c>
      <c r="I382" s="34">
        <f t="shared" si="33"/>
        <v>9.5467984844720881</v>
      </c>
      <c r="J382" s="59"/>
      <c r="K382" s="218"/>
      <c r="L382" s="25" t="str">
        <f>'Programe Budget 2073-74'!Q368</f>
        <v>नि</v>
      </c>
    </row>
    <row r="383" spans="1:12">
      <c r="A383" s="25"/>
      <c r="B383" s="25"/>
      <c r="C383" s="29">
        <f>'Programe Budget 2073-74'!C369</f>
        <v>4</v>
      </c>
      <c r="D383" s="129" t="str">
        <f>'Programe Budget 2073-74'!D369</f>
        <v>क्षेत्रीय कृषि तालिम केन्द्र, नक्टाझिज, धनुषा</v>
      </c>
      <c r="E383" s="34">
        <f>'Programe Budget 2073-74'!E369</f>
        <v>26725</v>
      </c>
      <c r="F383" s="34">
        <f t="shared" si="32"/>
        <v>26725</v>
      </c>
      <c r="G383" s="34">
        <f t="shared" si="34"/>
        <v>19.877543916541836</v>
      </c>
      <c r="H383" s="197">
        <v>93.88</v>
      </c>
      <c r="I383" s="34">
        <f t="shared" si="33"/>
        <v>18.661038228849474</v>
      </c>
      <c r="J383" s="59"/>
      <c r="K383" s="218"/>
      <c r="L383" s="25" t="str">
        <f>'Programe Budget 2073-74'!Q369</f>
        <v>नि</v>
      </c>
    </row>
    <row r="384" spans="1:12">
      <c r="A384" s="25"/>
      <c r="B384" s="25"/>
      <c r="C384" s="29">
        <f>'Programe Budget 2073-74'!C370</f>
        <v>5</v>
      </c>
      <c r="D384" s="129" t="str">
        <f>'Programe Budget 2073-74'!D370</f>
        <v>क्षेत्रीय कृषि तालिम केन्द्र, लुम्ले, कास्की</v>
      </c>
      <c r="E384" s="34">
        <f>'Programe Budget 2073-74'!E370</f>
        <v>25594.799999999996</v>
      </c>
      <c r="F384" s="34">
        <f t="shared" si="32"/>
        <v>25594.799999999996</v>
      </c>
      <c r="G384" s="34">
        <f t="shared" si="34"/>
        <v>19.036922770256496</v>
      </c>
      <c r="H384" s="197">
        <v>90.6</v>
      </c>
      <c r="I384" s="34">
        <f t="shared" si="33"/>
        <v>17.247452029852383</v>
      </c>
      <c r="J384" s="59"/>
      <c r="K384" s="218"/>
      <c r="L384" s="25" t="str">
        <f>'Programe Budget 2073-74'!Q370</f>
        <v>नि</v>
      </c>
    </row>
    <row r="385" spans="1:12">
      <c r="A385" s="25"/>
      <c r="B385" s="25"/>
      <c r="C385" s="29">
        <f>'Programe Budget 2073-74'!C371</f>
        <v>6</v>
      </c>
      <c r="D385" s="129" t="str">
        <f>'Programe Budget 2073-74'!D371</f>
        <v>क्षेत्रीय कृषि तालिम केन्द्र, खजुरा, बाँके</v>
      </c>
      <c r="E385" s="34">
        <f>'Programe Budget 2073-74'!E371</f>
        <v>16059.7</v>
      </c>
      <c r="F385" s="34">
        <f t="shared" si="32"/>
        <v>16059.7</v>
      </c>
      <c r="G385" s="34">
        <f t="shared" si="34"/>
        <v>11.944897737567329</v>
      </c>
      <c r="H385" s="197">
        <v>92.95</v>
      </c>
      <c r="I385" s="34">
        <f t="shared" si="33"/>
        <v>11.102782447068833</v>
      </c>
      <c r="J385" s="59"/>
      <c r="K385" s="218"/>
      <c r="L385" s="25" t="str">
        <f>'Programe Budget 2073-74'!Q371</f>
        <v>नि</v>
      </c>
    </row>
    <row r="386" spans="1:12">
      <c r="A386" s="25"/>
      <c r="B386" s="25"/>
      <c r="C386" s="29">
        <f>'Programe Budget 2073-74'!C372</f>
        <v>7</v>
      </c>
      <c r="D386" s="129" t="str">
        <f>'Programe Budget 2073-74'!D372</f>
        <v>क्षेत्रीय कृषि तालिम केन्द, सुन्दरपुर, कन्चनपुर</v>
      </c>
      <c r="E386" s="34">
        <f>'Programe Budget 2073-74'!E372</f>
        <v>15549</v>
      </c>
      <c r="F386" s="34">
        <f t="shared" si="32"/>
        <v>15549</v>
      </c>
      <c r="G386" s="34">
        <f t="shared" si="34"/>
        <v>11.565048844090139</v>
      </c>
      <c r="H386" s="197">
        <v>89.9</v>
      </c>
      <c r="I386" s="34">
        <f t="shared" si="33"/>
        <v>10.396978910837035</v>
      </c>
      <c r="J386" s="59"/>
      <c r="K386" s="218"/>
      <c r="L386" s="25" t="str">
        <f>'Programe Budget 2073-74'!Q372</f>
        <v>नि</v>
      </c>
    </row>
    <row r="387" spans="1:12">
      <c r="A387" s="25"/>
      <c r="B387" s="25"/>
      <c r="C387" s="33"/>
      <c r="D387" s="120" t="str">
        <f>'Programe Budget 2073-74'!D373</f>
        <v>७ कार्यालयहरूको जम्मा</v>
      </c>
      <c r="E387" s="57">
        <f>SUM(E380:E386)</f>
        <v>134448.20000000001</v>
      </c>
      <c r="F387" s="57">
        <f>SUM(F380:F386)</f>
        <v>134448.20000000001</v>
      </c>
      <c r="G387" s="57">
        <f>SUM(G380:G386)</f>
        <v>100</v>
      </c>
      <c r="H387" s="197"/>
      <c r="I387" s="57">
        <f>SUM(I380:I386)</f>
        <v>90.257706388036425</v>
      </c>
      <c r="J387" s="57"/>
      <c r="K387" s="218"/>
      <c r="L387" s="25"/>
    </row>
    <row r="388" spans="1:12">
      <c r="A388" s="25"/>
      <c r="B388" s="25"/>
      <c r="C388" s="33"/>
      <c r="D388" s="282" t="s">
        <v>321</v>
      </c>
      <c r="E388" s="57" t="e">
        <f>E805</f>
        <v>#REF!</v>
      </c>
      <c r="F388" s="57" t="e">
        <f>F805</f>
        <v>#REF!</v>
      </c>
      <c r="G388" s="59" t="e">
        <f>F387/F388*100</f>
        <v>#REF!</v>
      </c>
      <c r="H388" s="197"/>
      <c r="I388" s="57" t="e">
        <f>I387*G388/100</f>
        <v>#REF!</v>
      </c>
      <c r="J388" s="59" t="e">
        <f>I388</f>
        <v>#REF!</v>
      </c>
      <c r="K388" s="218"/>
      <c r="L388" s="25"/>
    </row>
    <row r="389" spans="1:12">
      <c r="A389" s="1">
        <f>'Programe Budget 2073-74'!A374</f>
        <v>9</v>
      </c>
      <c r="B389" s="11" t="str">
        <f>'Programe Budget 2073-74'!B374</f>
        <v>312117-3/4</v>
      </c>
      <c r="C389" s="33">
        <f>'Programe Budget 2073-74'!C374</f>
        <v>9</v>
      </c>
      <c r="D389" s="126" t="str">
        <f>'Programe Budget 2073-74'!D374</f>
        <v>समूदाय व्यवस्थित सिंचित कृषि क्षेत्र आयोजना कार्यक्रम</v>
      </c>
      <c r="E389" s="57"/>
      <c r="F389" s="57"/>
      <c r="G389" s="59"/>
      <c r="H389" s="197"/>
      <c r="I389" s="57"/>
      <c r="J389" s="59"/>
      <c r="K389" s="218"/>
      <c r="L389" s="25" t="str">
        <f>'Programe Budget 2073-74'!Q374</f>
        <v>ना</v>
      </c>
    </row>
    <row r="390" spans="1:12">
      <c r="A390" s="25"/>
      <c r="B390" s="280"/>
      <c r="C390" s="29">
        <f>'Programe Budget 2073-74'!C375</f>
        <v>1</v>
      </c>
      <c r="D390" s="129" t="str">
        <f>'Programe Budget 2073-74'!D375</f>
        <v xml:space="preserve">कृषि प्रसार निर्देशनालय, कार्यक्रम कार्यान्वयनर् इकाई </v>
      </c>
      <c r="E390" s="34">
        <f>'Programe Budget 2073-74'!E375</f>
        <v>14545</v>
      </c>
      <c r="F390" s="34">
        <f t="shared" ref="F390:F424" si="35">E390</f>
        <v>14545</v>
      </c>
      <c r="G390" s="34">
        <f t="shared" ref="G390:G424" si="36">SUM(F390/$F$425*100)</f>
        <v>27.183359186648477</v>
      </c>
      <c r="H390" s="197">
        <v>85.5</v>
      </c>
      <c r="I390" s="34">
        <f>SUM(G390*H390/100)</f>
        <v>23.241772104584449</v>
      </c>
      <c r="J390" s="59"/>
      <c r="K390" s="218"/>
      <c r="L390" s="25" t="str">
        <f>'Programe Budget 2073-74'!Q375</f>
        <v>नि</v>
      </c>
    </row>
    <row r="391" spans="1:12">
      <c r="A391" s="25"/>
      <c r="B391" s="26"/>
      <c r="C391" s="29">
        <f>'Programe Budget 2073-74'!C376</f>
        <v>2</v>
      </c>
      <c r="D391" s="129" t="str">
        <f>'Programe Budget 2073-74'!D376</f>
        <v>क्षेत्रीय कृषि निर्देशनालय, बिराटनगर</v>
      </c>
      <c r="E391" s="34">
        <f>'Programe Budget 2073-74'!E376</f>
        <v>856</v>
      </c>
      <c r="F391" s="34">
        <f t="shared" si="35"/>
        <v>856</v>
      </c>
      <c r="G391" s="34">
        <f t="shared" si="36"/>
        <v>1.5997906815930625</v>
      </c>
      <c r="H391" s="197">
        <v>99.8</v>
      </c>
      <c r="I391" s="34">
        <f>SUM(G391*H391/100)</f>
        <v>1.5965911002298763</v>
      </c>
      <c r="J391" s="59"/>
      <c r="K391" s="218"/>
      <c r="L391" s="25" t="str">
        <f>'Programe Budget 2073-74'!Q376</f>
        <v>वि</v>
      </c>
    </row>
    <row r="392" spans="1:12">
      <c r="A392" s="25"/>
      <c r="B392" s="25"/>
      <c r="C392" s="29">
        <f>'Programe Budget 2073-74'!C377</f>
        <v>3</v>
      </c>
      <c r="D392" s="129" t="str">
        <f>'Programe Budget 2073-74'!D377</f>
        <v>क्षेत्रीय कृषि निर्देशनालय, हरिहरभवन</v>
      </c>
      <c r="E392" s="34">
        <f>'Programe Budget 2073-74'!E377</f>
        <v>856</v>
      </c>
      <c r="F392" s="34">
        <f t="shared" si="35"/>
        <v>856</v>
      </c>
      <c r="G392" s="34">
        <f t="shared" si="36"/>
        <v>1.5997906815930625</v>
      </c>
      <c r="H392" s="197">
        <v>100</v>
      </c>
      <c r="I392" s="34">
        <f>SUM(G392*H392/100)</f>
        <v>1.5997906815930625</v>
      </c>
      <c r="J392" s="59"/>
      <c r="K392" s="218"/>
      <c r="L392" s="25" t="str">
        <f>'Programe Budget 2073-74'!Q377</f>
        <v>का</v>
      </c>
    </row>
    <row r="393" spans="1:12">
      <c r="A393" s="25"/>
      <c r="B393" s="25"/>
      <c r="C393" s="29">
        <f>'Programe Budget 2073-74'!C378</f>
        <v>4</v>
      </c>
      <c r="D393" s="129" t="str">
        <f>'Programe Budget 2073-74'!D378</f>
        <v>जिल्ला कृषि बिकास कार्यालय, ताप्लेजुङ्ग</v>
      </c>
      <c r="E393" s="34">
        <f>'Programe Budget 2073-74'!E378</f>
        <v>800</v>
      </c>
      <c r="F393" s="34">
        <f t="shared" si="35"/>
        <v>800</v>
      </c>
      <c r="G393" s="34">
        <f t="shared" si="36"/>
        <v>1.4951314781243574</v>
      </c>
      <c r="H393" s="197">
        <v>100</v>
      </c>
      <c r="I393" s="34">
        <f t="shared" ref="I393:I410" si="37">SUM(G393*H393/100)</f>
        <v>1.4951314781243574</v>
      </c>
      <c r="J393" s="59"/>
      <c r="K393" s="374"/>
      <c r="L393" s="25" t="str">
        <f>'Programe Budget 2073-74'!Q378</f>
        <v>वि</v>
      </c>
    </row>
    <row r="394" spans="1:12">
      <c r="A394" s="25"/>
      <c r="B394" s="25"/>
      <c r="C394" s="29">
        <f>'Programe Budget 2073-74'!C379</f>
        <v>5</v>
      </c>
      <c r="D394" s="129" t="str">
        <f>'Programe Budget 2073-74'!D379</f>
        <v>जिल्ला कृषि बिकास कार्यालय, पाँचथर</v>
      </c>
      <c r="E394" s="34">
        <f>'Programe Budget 2073-74'!E379</f>
        <v>1000</v>
      </c>
      <c r="F394" s="34">
        <f t="shared" si="35"/>
        <v>1000</v>
      </c>
      <c r="G394" s="34">
        <f t="shared" si="36"/>
        <v>1.8689143476554468</v>
      </c>
      <c r="H394" s="197">
        <v>100</v>
      </c>
      <c r="I394" s="34">
        <f t="shared" si="37"/>
        <v>1.8689143476554468</v>
      </c>
      <c r="J394" s="59"/>
      <c r="K394" s="218"/>
      <c r="L394" s="25" t="str">
        <f>'Programe Budget 2073-74'!Q379</f>
        <v>वि</v>
      </c>
    </row>
    <row r="395" spans="1:12">
      <c r="A395" s="25"/>
      <c r="B395" s="25"/>
      <c r="C395" s="29">
        <f>'Programe Budget 2073-74'!C380</f>
        <v>6</v>
      </c>
      <c r="D395" s="129" t="str">
        <f>'Programe Budget 2073-74'!D380</f>
        <v>जिल्ला कृषि बिकास कार्यालय, इलाम</v>
      </c>
      <c r="E395" s="34">
        <f>'Programe Budget 2073-74'!E380</f>
        <v>1300</v>
      </c>
      <c r="F395" s="34">
        <f t="shared" si="35"/>
        <v>1300</v>
      </c>
      <c r="G395" s="34">
        <f t="shared" si="36"/>
        <v>2.4295886519520811</v>
      </c>
      <c r="H395" s="197">
        <v>100</v>
      </c>
      <c r="I395" s="34">
        <f t="shared" si="37"/>
        <v>2.4295886519520811</v>
      </c>
      <c r="J395" s="59"/>
      <c r="K395" s="218"/>
      <c r="L395" s="25" t="str">
        <f>'Programe Budget 2073-74'!Q380</f>
        <v>वि</v>
      </c>
    </row>
    <row r="396" spans="1:12">
      <c r="A396" s="25"/>
      <c r="B396" s="25"/>
      <c r="C396" s="29">
        <f>'Programe Budget 2073-74'!C381</f>
        <v>7</v>
      </c>
      <c r="D396" s="129" t="str">
        <f>'Programe Budget 2073-74'!D381</f>
        <v>जिल्ला कृषि बिकास कार्यालय, झापा</v>
      </c>
      <c r="E396" s="34">
        <f>'Programe Budget 2073-74'!E381</f>
        <v>2600</v>
      </c>
      <c r="F396" s="34">
        <f t="shared" si="35"/>
        <v>2600</v>
      </c>
      <c r="G396" s="34">
        <f t="shared" si="36"/>
        <v>4.8591773039041621</v>
      </c>
      <c r="H396" s="197">
        <v>100</v>
      </c>
      <c r="I396" s="34">
        <f t="shared" si="37"/>
        <v>4.8591773039041621</v>
      </c>
      <c r="J396" s="59"/>
      <c r="K396" s="218"/>
      <c r="L396" s="25" t="str">
        <f>'Programe Budget 2073-74'!Q381</f>
        <v>वि</v>
      </c>
    </row>
    <row r="397" spans="1:12">
      <c r="A397" s="25"/>
      <c r="B397" s="25"/>
      <c r="C397" s="29">
        <f>'Programe Budget 2073-74'!C382</f>
        <v>8</v>
      </c>
      <c r="D397" s="129" t="str">
        <f>'Programe Budget 2073-74'!D382</f>
        <v>जिल्ला कृषि बिकास कार्यालय, संखुवासभा</v>
      </c>
      <c r="E397" s="34">
        <f>'Programe Budget 2073-74'!E382</f>
        <v>1200</v>
      </c>
      <c r="F397" s="34">
        <f t="shared" si="35"/>
        <v>1200</v>
      </c>
      <c r="G397" s="34">
        <f t="shared" si="36"/>
        <v>2.242697217186536</v>
      </c>
      <c r="H397" s="197">
        <v>86.9</v>
      </c>
      <c r="I397" s="34">
        <f t="shared" si="37"/>
        <v>1.9489038817350999</v>
      </c>
      <c r="J397" s="59"/>
      <c r="K397" s="218"/>
      <c r="L397" s="25" t="str">
        <f>'Programe Budget 2073-74'!Q382</f>
        <v>वि</v>
      </c>
    </row>
    <row r="398" spans="1:12">
      <c r="A398" s="25"/>
      <c r="B398" s="25"/>
      <c r="C398" s="29">
        <f>'Programe Budget 2073-74'!C383</f>
        <v>9</v>
      </c>
      <c r="D398" s="129" t="str">
        <f>'Programe Budget 2073-74'!D383</f>
        <v>जिल्ला कृषि बिकास कार्यालय, तेह्रथुम</v>
      </c>
      <c r="E398" s="34">
        <f>'Programe Budget 2073-74'!E383</f>
        <v>800</v>
      </c>
      <c r="F398" s="34">
        <f t="shared" si="35"/>
        <v>800</v>
      </c>
      <c r="G398" s="34">
        <f t="shared" si="36"/>
        <v>1.4951314781243574</v>
      </c>
      <c r="H398" s="197">
        <v>100</v>
      </c>
      <c r="I398" s="34">
        <f t="shared" si="37"/>
        <v>1.4951314781243574</v>
      </c>
      <c r="J398" s="59"/>
      <c r="K398" s="218"/>
      <c r="L398" s="25" t="str">
        <f>'Programe Budget 2073-74'!Q383</f>
        <v>वि</v>
      </c>
    </row>
    <row r="399" spans="1:12">
      <c r="A399" s="25"/>
      <c r="B399" s="25"/>
      <c r="C399" s="29">
        <f>'Programe Budget 2073-74'!C384</f>
        <v>10</v>
      </c>
      <c r="D399" s="129" t="str">
        <f>'Programe Budget 2073-74'!D384</f>
        <v xml:space="preserve">जिल्ला कृषि बिकास कार्यालय, भोजपुर                               </v>
      </c>
      <c r="E399" s="34">
        <f>'Programe Budget 2073-74'!E384</f>
        <v>1500</v>
      </c>
      <c r="F399" s="34">
        <f t="shared" si="35"/>
        <v>1500</v>
      </c>
      <c r="G399" s="34">
        <f t="shared" si="36"/>
        <v>2.8033715214831707</v>
      </c>
      <c r="H399" s="197">
        <v>100</v>
      </c>
      <c r="I399" s="34">
        <f t="shared" si="37"/>
        <v>2.8033715214831703</v>
      </c>
      <c r="J399" s="59"/>
      <c r="K399" s="218"/>
      <c r="L399" s="25" t="str">
        <f>'Programe Budget 2073-74'!Q384</f>
        <v>वि</v>
      </c>
    </row>
    <row r="400" spans="1:12">
      <c r="A400" s="25"/>
      <c r="B400" s="25"/>
      <c r="C400" s="29">
        <f>'Programe Budget 2073-74'!C385</f>
        <v>11</v>
      </c>
      <c r="D400" s="129" t="str">
        <f>'Programe Budget 2073-74'!D385</f>
        <v>जिल्ला कृषि बिकास कार्यालय, धनकुटा</v>
      </c>
      <c r="E400" s="34">
        <f>'Programe Budget 2073-74'!E385</f>
        <v>1450</v>
      </c>
      <c r="F400" s="34">
        <f t="shared" si="35"/>
        <v>1450</v>
      </c>
      <c r="G400" s="34">
        <f t="shared" si="36"/>
        <v>2.709925804100398</v>
      </c>
      <c r="H400" s="197">
        <v>100</v>
      </c>
      <c r="I400" s="34">
        <f t="shared" si="37"/>
        <v>2.709925804100398</v>
      </c>
      <c r="J400" s="59"/>
      <c r="K400" s="218"/>
      <c r="L400" s="25" t="str">
        <f>'Programe Budget 2073-74'!Q385</f>
        <v>वि</v>
      </c>
    </row>
    <row r="401" spans="1:12">
      <c r="A401" s="25"/>
      <c r="B401" s="25"/>
      <c r="C401" s="29">
        <f>'Programe Budget 2073-74'!C386</f>
        <v>12</v>
      </c>
      <c r="D401" s="129" t="str">
        <f>'Programe Budget 2073-74'!D386</f>
        <v>जिल्ला कृषि बिकास कार्यालय, मोरङ्ग</v>
      </c>
      <c r="E401" s="34">
        <f>'Programe Budget 2073-74'!E386</f>
        <v>1400</v>
      </c>
      <c r="F401" s="34">
        <f t="shared" si="35"/>
        <v>1400</v>
      </c>
      <c r="G401" s="34">
        <f t="shared" si="36"/>
        <v>2.6164800867176257</v>
      </c>
      <c r="H401" s="197">
        <v>99</v>
      </c>
      <c r="I401" s="34">
        <f t="shared" si="37"/>
        <v>2.5903152858504495</v>
      </c>
      <c r="J401" s="59"/>
      <c r="K401" s="218"/>
      <c r="L401" s="25" t="str">
        <f>'Programe Budget 2073-74'!Q386</f>
        <v>वि</v>
      </c>
    </row>
    <row r="402" spans="1:12">
      <c r="A402" s="25"/>
      <c r="B402" s="25"/>
      <c r="C402" s="29">
        <f>'Programe Budget 2073-74'!C387</f>
        <v>13</v>
      </c>
      <c r="D402" s="129" t="str">
        <f>'Programe Budget 2073-74'!D387</f>
        <v>जिल्ला कृषि बिकास कार्यालय, सोलुखुम्बु</v>
      </c>
      <c r="E402" s="34">
        <f>'Programe Budget 2073-74'!E387</f>
        <v>750</v>
      </c>
      <c r="F402" s="34">
        <f t="shared" si="35"/>
        <v>750</v>
      </c>
      <c r="G402" s="34">
        <f t="shared" si="36"/>
        <v>1.4016857607415854</v>
      </c>
      <c r="H402" s="197">
        <v>100</v>
      </c>
      <c r="I402" s="34">
        <f t="shared" si="37"/>
        <v>1.4016857607415851</v>
      </c>
      <c r="J402" s="59"/>
      <c r="K402" s="218"/>
      <c r="L402" s="25" t="str">
        <f>'Programe Budget 2073-74'!Q387</f>
        <v>वि</v>
      </c>
    </row>
    <row r="403" spans="1:12">
      <c r="A403" s="25"/>
      <c r="B403" s="25"/>
      <c r="C403" s="29">
        <f>'Programe Budget 2073-74'!C388</f>
        <v>14</v>
      </c>
      <c r="D403" s="129" t="str">
        <f>'Programe Budget 2073-74'!D388</f>
        <v>जिल्ला कृषि बिकास कार्यालय, खोटाङ्ग</v>
      </c>
      <c r="E403" s="34">
        <f>'Programe Budget 2073-74'!E388</f>
        <v>1250</v>
      </c>
      <c r="F403" s="34">
        <f t="shared" si="35"/>
        <v>1250</v>
      </c>
      <c r="G403" s="34">
        <f t="shared" si="36"/>
        <v>2.3361429345693088</v>
      </c>
      <c r="H403" s="197">
        <v>100</v>
      </c>
      <c r="I403" s="34">
        <f t="shared" si="37"/>
        <v>2.3361429345693088</v>
      </c>
      <c r="J403" s="59"/>
      <c r="K403" s="218"/>
      <c r="L403" s="25" t="str">
        <f>'Programe Budget 2073-74'!Q388</f>
        <v>वि</v>
      </c>
    </row>
    <row r="404" spans="1:12">
      <c r="A404" s="25"/>
      <c r="B404" s="25"/>
      <c r="C404" s="29">
        <f>'Programe Budget 2073-74'!C389</f>
        <v>15</v>
      </c>
      <c r="D404" s="129" t="str">
        <f>'Programe Budget 2073-74'!D389</f>
        <v>जिल्ला कृषि बिकास कार्यालय, उदयपुर</v>
      </c>
      <c r="E404" s="34">
        <f>'Programe Budget 2073-74'!E389</f>
        <v>800</v>
      </c>
      <c r="F404" s="34">
        <f t="shared" si="35"/>
        <v>800</v>
      </c>
      <c r="G404" s="34">
        <f t="shared" si="36"/>
        <v>1.4951314781243574</v>
      </c>
      <c r="H404" s="197">
        <v>100</v>
      </c>
      <c r="I404" s="34">
        <f t="shared" si="37"/>
        <v>1.4951314781243574</v>
      </c>
      <c r="J404" s="59"/>
      <c r="K404" s="28"/>
      <c r="L404" s="25" t="str">
        <f>'Programe Budget 2073-74'!Q389</f>
        <v>वि</v>
      </c>
    </row>
    <row r="405" spans="1:12">
      <c r="A405" s="25"/>
      <c r="B405" s="25"/>
      <c r="C405" s="29">
        <f>'Programe Budget 2073-74'!C390</f>
        <v>16</v>
      </c>
      <c r="D405" s="129" t="str">
        <f>'Programe Budget 2073-74'!D390</f>
        <v xml:space="preserve">जिल्ला कृषि बिकास कार्यालय, ओखलढुङ्गा                               </v>
      </c>
      <c r="E405" s="34">
        <f>'Programe Budget 2073-74'!E390</f>
        <v>700</v>
      </c>
      <c r="F405" s="34">
        <f t="shared" si="35"/>
        <v>700</v>
      </c>
      <c r="G405" s="34">
        <f t="shared" si="36"/>
        <v>1.3082400433588128</v>
      </c>
      <c r="H405" s="197">
        <v>100</v>
      </c>
      <c r="I405" s="34">
        <f t="shared" si="37"/>
        <v>1.3082400433588128</v>
      </c>
      <c r="J405" s="59"/>
      <c r="K405" s="375"/>
      <c r="L405" s="25" t="str">
        <f>'Programe Budget 2073-74'!Q390</f>
        <v>वि</v>
      </c>
    </row>
    <row r="406" spans="1:12">
      <c r="A406" s="25"/>
      <c r="B406" s="25"/>
      <c r="C406" s="29">
        <f>'Programe Budget 2073-74'!C391</f>
        <v>17</v>
      </c>
      <c r="D406" s="129" t="str">
        <f>'Programe Budget 2073-74'!D391</f>
        <v>जिल्ला कृषि बिकास कार्यालय, सिराहा</v>
      </c>
      <c r="E406" s="34">
        <f>'Programe Budget 2073-74'!E391</f>
        <v>800</v>
      </c>
      <c r="F406" s="34">
        <f t="shared" si="35"/>
        <v>800</v>
      </c>
      <c r="G406" s="34">
        <f t="shared" si="36"/>
        <v>1.4951314781243574</v>
      </c>
      <c r="H406" s="197">
        <v>98.3</v>
      </c>
      <c r="I406" s="34">
        <f t="shared" si="37"/>
        <v>1.4697142429962431</v>
      </c>
      <c r="J406" s="59"/>
      <c r="K406" s="375"/>
      <c r="L406" s="25" t="str">
        <f>'Programe Budget 2073-74'!Q391</f>
        <v>वि</v>
      </c>
    </row>
    <row r="407" spans="1:12">
      <c r="A407" s="25"/>
      <c r="B407" s="25"/>
      <c r="C407" s="29">
        <f>'Programe Budget 2073-74'!C392</f>
        <v>18</v>
      </c>
      <c r="D407" s="129" t="str">
        <f>'Programe Budget 2073-74'!D392</f>
        <v xml:space="preserve">जिल्ला कृषि बिकास कार्यालय, धनुषा </v>
      </c>
      <c r="E407" s="34">
        <f>'Programe Budget 2073-74'!E392</f>
        <v>1600</v>
      </c>
      <c r="F407" s="34">
        <f t="shared" si="35"/>
        <v>1600</v>
      </c>
      <c r="G407" s="34">
        <f t="shared" si="36"/>
        <v>2.9902629562487149</v>
      </c>
      <c r="H407" s="197">
        <v>100</v>
      </c>
      <c r="I407" s="34">
        <f t="shared" si="37"/>
        <v>2.9902629562487149</v>
      </c>
      <c r="J407" s="59"/>
      <c r="K407" s="375"/>
      <c r="L407" s="25" t="str">
        <f>'Programe Budget 2073-74'!Q392</f>
        <v>का</v>
      </c>
    </row>
    <row r="408" spans="1:12">
      <c r="A408" s="25"/>
      <c r="B408" s="25"/>
      <c r="C408" s="29">
        <f>'Programe Budget 2073-74'!C393</f>
        <v>19</v>
      </c>
      <c r="D408" s="129" t="str">
        <f>'Programe Budget 2073-74'!D393</f>
        <v>जिल्ला कृषि बिकास कार्यालय, महोत्तरी</v>
      </c>
      <c r="E408" s="34">
        <f>'Programe Budget 2073-74'!E393</f>
        <v>1400</v>
      </c>
      <c r="F408" s="34">
        <f t="shared" si="35"/>
        <v>1400</v>
      </c>
      <c r="G408" s="34">
        <f t="shared" si="36"/>
        <v>2.6164800867176257</v>
      </c>
      <c r="H408" s="197">
        <v>100</v>
      </c>
      <c r="I408" s="34">
        <f t="shared" si="37"/>
        <v>2.6164800867176257</v>
      </c>
      <c r="J408" s="59"/>
      <c r="K408" s="376"/>
      <c r="L408" s="25" t="str">
        <f>'Programe Budget 2073-74'!Q393</f>
        <v>का</v>
      </c>
    </row>
    <row r="409" spans="1:12" ht="18" customHeight="1">
      <c r="A409" s="25"/>
      <c r="B409" s="25"/>
      <c r="C409" s="29">
        <f>'Programe Budget 2073-74'!C394</f>
        <v>20</v>
      </c>
      <c r="D409" s="129" t="str">
        <f>'Programe Budget 2073-74'!D394</f>
        <v>जिल्ला कृषि बिकास कार्यालय, र्सलाही</v>
      </c>
      <c r="E409" s="34">
        <f>'Programe Budget 2073-74'!E394</f>
        <v>1900</v>
      </c>
      <c r="F409" s="34">
        <f t="shared" si="35"/>
        <v>1900</v>
      </c>
      <c r="G409" s="34">
        <f t="shared" si="36"/>
        <v>3.5509372605453491</v>
      </c>
      <c r="H409" s="197">
        <v>100</v>
      </c>
      <c r="I409" s="34">
        <f t="shared" si="37"/>
        <v>3.5509372605453491</v>
      </c>
      <c r="J409" s="59"/>
      <c r="K409" s="376"/>
      <c r="L409" s="25" t="str">
        <f>'Programe Budget 2073-74'!Q394</f>
        <v>का</v>
      </c>
    </row>
    <row r="410" spans="1:12">
      <c r="A410" s="25"/>
      <c r="B410" s="25"/>
      <c r="C410" s="29">
        <f>'Programe Budget 2073-74'!C395</f>
        <v>21</v>
      </c>
      <c r="D410" s="129" t="str">
        <f>'Programe Budget 2073-74'!D395</f>
        <v xml:space="preserve">जिल्ला कृषि बिकास कार्यालय,  सिन्धुली                             </v>
      </c>
      <c r="E410" s="34">
        <f>'Programe Budget 2073-74'!E395</f>
        <v>1000</v>
      </c>
      <c r="F410" s="34">
        <f t="shared" si="35"/>
        <v>1000</v>
      </c>
      <c r="G410" s="34">
        <f t="shared" si="36"/>
        <v>1.8689143476554468</v>
      </c>
      <c r="H410" s="197">
        <v>100</v>
      </c>
      <c r="I410" s="34">
        <f t="shared" si="37"/>
        <v>1.8689143476554468</v>
      </c>
      <c r="J410" s="59"/>
      <c r="K410" s="375"/>
      <c r="L410" s="25" t="str">
        <f>'Programe Budget 2073-74'!Q395</f>
        <v>का</v>
      </c>
    </row>
    <row r="411" spans="1:12">
      <c r="A411" s="25"/>
      <c r="B411" s="25"/>
      <c r="C411" s="29">
        <f>'Programe Budget 2073-74'!C396</f>
        <v>22</v>
      </c>
      <c r="D411" s="129" t="str">
        <f>'Programe Budget 2073-74'!D396</f>
        <v xml:space="preserve">जिल्ला कृषि बिकास कार्यालय, रामेछाप                            </v>
      </c>
      <c r="E411" s="34">
        <f>'Programe Budget 2073-74'!E396</f>
        <v>700</v>
      </c>
      <c r="F411" s="34">
        <f t="shared" si="35"/>
        <v>700</v>
      </c>
      <c r="G411" s="34">
        <f t="shared" si="36"/>
        <v>1.3082400433588128</v>
      </c>
      <c r="H411" s="197">
        <v>100</v>
      </c>
      <c r="I411" s="34">
        <f>SUM(G411*H411/100)</f>
        <v>1.3082400433588128</v>
      </c>
      <c r="J411" s="59"/>
      <c r="K411" s="375"/>
      <c r="L411" s="25" t="str">
        <f>'Programe Budget 2073-74'!Q396</f>
        <v>का</v>
      </c>
    </row>
    <row r="412" spans="1:12">
      <c r="A412" s="25"/>
      <c r="B412" s="25"/>
      <c r="C412" s="29">
        <f>'Programe Budget 2073-74'!C397</f>
        <v>23</v>
      </c>
      <c r="D412" s="129" t="str">
        <f>'Programe Budget 2073-74'!D397</f>
        <v xml:space="preserve">जिल्ला कृषि बिकास कार्यालय, दोलखा </v>
      </c>
      <c r="E412" s="34">
        <f>'Programe Budget 2073-74'!E397</f>
        <v>1400</v>
      </c>
      <c r="F412" s="34">
        <f t="shared" si="35"/>
        <v>1400</v>
      </c>
      <c r="G412" s="34">
        <f t="shared" si="36"/>
        <v>2.6164800867176257</v>
      </c>
      <c r="H412" s="197">
        <v>98</v>
      </c>
      <c r="I412" s="34">
        <f>SUM(G412*H412/100)</f>
        <v>2.5641504849832732</v>
      </c>
      <c r="J412" s="59"/>
      <c r="K412" s="375"/>
      <c r="L412" s="25" t="str">
        <f>'Programe Budget 2073-74'!Q397</f>
        <v>का</v>
      </c>
    </row>
    <row r="413" spans="1:12">
      <c r="A413" s="25"/>
      <c r="B413" s="25"/>
      <c r="C413" s="29">
        <f>'Programe Budget 2073-74'!C398</f>
        <v>24</v>
      </c>
      <c r="D413" s="129" t="str">
        <f>'Programe Budget 2073-74'!D398</f>
        <v xml:space="preserve">जिल्ला कृषि बिकास कार्यालय,  सिन्धुपाल्चोक </v>
      </c>
      <c r="E413" s="34">
        <f>'Programe Budget 2073-74'!E398</f>
        <v>900</v>
      </c>
      <c r="F413" s="34">
        <f t="shared" si="35"/>
        <v>900</v>
      </c>
      <c r="G413" s="34">
        <f t="shared" si="36"/>
        <v>1.6820229128899022</v>
      </c>
      <c r="H413" s="197">
        <v>100</v>
      </c>
      <c r="I413" s="34">
        <f>SUM(G413*H413/100)</f>
        <v>1.6820229128899025</v>
      </c>
      <c r="J413" s="59"/>
      <c r="K413" s="375"/>
      <c r="L413" s="25" t="str">
        <f>'Programe Budget 2073-74'!Q398</f>
        <v>का</v>
      </c>
    </row>
    <row r="414" spans="1:12">
      <c r="A414" s="25"/>
      <c r="B414" s="25"/>
      <c r="C414" s="29">
        <f>'Programe Budget 2073-74'!C399</f>
        <v>25</v>
      </c>
      <c r="D414" s="129" t="str">
        <f>'Programe Budget 2073-74'!D399</f>
        <v>जिल्ला कृषि बिकास कार्यालय, रसुवा</v>
      </c>
      <c r="E414" s="34">
        <f>'Programe Budget 2073-74'!E399</f>
        <v>700</v>
      </c>
      <c r="F414" s="34">
        <f t="shared" si="35"/>
        <v>700</v>
      </c>
      <c r="G414" s="34">
        <f t="shared" si="36"/>
        <v>1.3082400433588128</v>
      </c>
      <c r="H414" s="197">
        <v>84</v>
      </c>
      <c r="I414" s="34">
        <f t="shared" ref="I414:I423" si="38">SUM(G414*H414/100)</f>
        <v>1.0989216364214027</v>
      </c>
      <c r="J414" s="59"/>
      <c r="K414" s="375"/>
      <c r="L414" s="25" t="str">
        <f>'Programe Budget 2073-74'!Q399</f>
        <v>का</v>
      </c>
    </row>
    <row r="415" spans="1:12">
      <c r="A415" s="25"/>
      <c r="B415" s="25"/>
      <c r="C415" s="29">
        <f>'Programe Budget 2073-74'!C400</f>
        <v>26</v>
      </c>
      <c r="D415" s="129" t="str">
        <f>'Programe Budget 2073-74'!D400</f>
        <v>जिल्ला कृषि बिकास कार्यालय, धादिङ्ग</v>
      </c>
      <c r="E415" s="34">
        <f>'Programe Budget 2073-74'!E400</f>
        <v>800</v>
      </c>
      <c r="F415" s="34">
        <f t="shared" si="35"/>
        <v>800</v>
      </c>
      <c r="G415" s="34">
        <f t="shared" si="36"/>
        <v>1.4951314781243574</v>
      </c>
      <c r="H415" s="197">
        <v>100</v>
      </c>
      <c r="I415" s="34">
        <f t="shared" si="38"/>
        <v>1.4951314781243574</v>
      </c>
      <c r="J415" s="59"/>
      <c r="K415" s="375"/>
      <c r="L415" s="25" t="str">
        <f>'Programe Budget 2073-74'!Q400</f>
        <v>का</v>
      </c>
    </row>
    <row r="416" spans="1:12">
      <c r="A416" s="25"/>
      <c r="B416" s="25"/>
      <c r="C416" s="29">
        <f>'Programe Budget 2073-74'!C401</f>
        <v>27</v>
      </c>
      <c r="D416" s="129" t="str">
        <f>'Programe Budget 2073-74'!D401</f>
        <v>जिल्ला कृषि बिकास कार्यालय, नुवाकोट</v>
      </c>
      <c r="E416" s="34">
        <f>'Programe Budget 2073-74'!E401</f>
        <v>900</v>
      </c>
      <c r="F416" s="34">
        <f t="shared" si="35"/>
        <v>900</v>
      </c>
      <c r="G416" s="34">
        <f t="shared" si="36"/>
        <v>1.6820229128899022</v>
      </c>
      <c r="H416" s="197">
        <v>100</v>
      </c>
      <c r="I416" s="34">
        <f>SUM(G416*H416/100)</f>
        <v>1.6820229128899025</v>
      </c>
      <c r="J416" s="59"/>
      <c r="K416" s="375"/>
      <c r="L416" s="25" t="str">
        <f>'Programe Budget 2073-74'!Q401</f>
        <v>का</v>
      </c>
    </row>
    <row r="417" spans="1:12">
      <c r="A417" s="25"/>
      <c r="B417" s="25"/>
      <c r="C417" s="29">
        <f>'Programe Budget 2073-74'!C402</f>
        <v>28</v>
      </c>
      <c r="D417" s="129" t="str">
        <f>'Programe Budget 2073-74'!D402</f>
        <v>जिल्ला कृषि बिकास कार्यालय, काठमाण्डौं</v>
      </c>
      <c r="E417" s="34">
        <f>'Programe Budget 2073-74'!E402</f>
        <v>700</v>
      </c>
      <c r="F417" s="34">
        <f t="shared" si="35"/>
        <v>700</v>
      </c>
      <c r="G417" s="34">
        <f t="shared" si="36"/>
        <v>1.3082400433588128</v>
      </c>
      <c r="H417" s="197">
        <v>100</v>
      </c>
      <c r="I417" s="34">
        <f t="shared" si="38"/>
        <v>1.3082400433588128</v>
      </c>
      <c r="J417" s="59"/>
      <c r="K417" s="375"/>
      <c r="L417" s="25" t="str">
        <f>'Programe Budget 2073-74'!Q402</f>
        <v>का</v>
      </c>
    </row>
    <row r="418" spans="1:12">
      <c r="A418" s="25"/>
      <c r="B418" s="25"/>
      <c r="C418" s="29">
        <f>'Programe Budget 2073-74'!C403</f>
        <v>29</v>
      </c>
      <c r="D418" s="129" t="str">
        <f>'Programe Budget 2073-74'!D403</f>
        <v xml:space="preserve">जिल्ला कृषि बिकास कार्यालय, ललितपुर   </v>
      </c>
      <c r="E418" s="34">
        <f>'Programe Budget 2073-74'!E403</f>
        <v>700</v>
      </c>
      <c r="F418" s="34">
        <f t="shared" si="35"/>
        <v>700</v>
      </c>
      <c r="G418" s="34">
        <f t="shared" si="36"/>
        <v>1.3082400433588128</v>
      </c>
      <c r="H418" s="197">
        <v>100</v>
      </c>
      <c r="I418" s="34">
        <f t="shared" si="38"/>
        <v>1.3082400433588128</v>
      </c>
      <c r="J418" s="59"/>
      <c r="K418" s="375"/>
      <c r="L418" s="25" t="str">
        <f>'Programe Budget 2073-74'!Q403</f>
        <v>का</v>
      </c>
    </row>
    <row r="419" spans="1:12">
      <c r="A419" s="25"/>
      <c r="B419" s="25"/>
      <c r="C419" s="29">
        <f>'Programe Budget 2073-74'!C404</f>
        <v>30</v>
      </c>
      <c r="D419" s="129" t="str">
        <f>'Programe Budget 2073-74'!D404</f>
        <v>जिल्ला कृषि बिकास कार्यालय, काभ्रेपलाञ्चोक</v>
      </c>
      <c r="E419" s="34">
        <f>'Programe Budget 2073-74'!E404</f>
        <v>900</v>
      </c>
      <c r="F419" s="34">
        <f t="shared" si="35"/>
        <v>900</v>
      </c>
      <c r="G419" s="34">
        <f t="shared" si="36"/>
        <v>1.6820229128899022</v>
      </c>
      <c r="H419" s="197">
        <v>100</v>
      </c>
      <c r="I419" s="34">
        <f t="shared" si="38"/>
        <v>1.6820229128899025</v>
      </c>
      <c r="J419" s="59"/>
      <c r="K419" s="375"/>
      <c r="L419" s="25" t="str">
        <f>'Programe Budget 2073-74'!Q404</f>
        <v>का</v>
      </c>
    </row>
    <row r="420" spans="1:12">
      <c r="A420" s="25"/>
      <c r="B420" s="25"/>
      <c r="C420" s="29">
        <f>'Programe Budget 2073-74'!C405</f>
        <v>31</v>
      </c>
      <c r="D420" s="129" t="str">
        <f>'Programe Budget 2073-74'!D405</f>
        <v>जिल्ला कृषि बिकास कार्यालय, मकवानपुर</v>
      </c>
      <c r="E420" s="34">
        <f>'Programe Budget 2073-74'!E405</f>
        <v>900</v>
      </c>
      <c r="F420" s="34">
        <f t="shared" si="35"/>
        <v>900</v>
      </c>
      <c r="G420" s="34">
        <f t="shared" si="36"/>
        <v>1.6820229128899022</v>
      </c>
      <c r="H420" s="197">
        <v>95</v>
      </c>
      <c r="I420" s="34">
        <f t="shared" si="38"/>
        <v>1.5979217672454071</v>
      </c>
      <c r="J420" s="59"/>
      <c r="K420" s="375"/>
      <c r="L420" s="25" t="str">
        <f>'Programe Budget 2073-74'!Q405</f>
        <v>का</v>
      </c>
    </row>
    <row r="421" spans="1:12">
      <c r="A421" s="25"/>
      <c r="B421" s="25"/>
      <c r="C421" s="29">
        <f>'Programe Budget 2073-74'!C406</f>
        <v>32</v>
      </c>
      <c r="D421" s="129" t="str">
        <f>'Programe Budget 2073-74'!D406</f>
        <v>जिल्ला कृषि बिकास कार्यालय,  रौतहट</v>
      </c>
      <c r="E421" s="34">
        <f>'Programe Budget 2073-74'!E406</f>
        <v>1900</v>
      </c>
      <c r="F421" s="34">
        <f t="shared" si="35"/>
        <v>1900</v>
      </c>
      <c r="G421" s="34">
        <f t="shared" si="36"/>
        <v>3.5509372605453491</v>
      </c>
      <c r="H421" s="197">
        <v>100</v>
      </c>
      <c r="I421" s="34">
        <f t="shared" si="38"/>
        <v>3.5509372605453491</v>
      </c>
      <c r="J421" s="59"/>
      <c r="K421" s="375"/>
      <c r="L421" s="25" t="str">
        <f>'Programe Budget 2073-74'!Q406</f>
        <v>का</v>
      </c>
    </row>
    <row r="422" spans="1:12">
      <c r="A422" s="25"/>
      <c r="B422" s="25"/>
      <c r="C422" s="29">
        <f>'Programe Budget 2073-74'!C407</f>
        <v>33</v>
      </c>
      <c r="D422" s="129" t="str">
        <f>'Programe Budget 2073-74'!D407</f>
        <v>जिल्ला कृषि बिकास कार्यालय, बारा</v>
      </c>
      <c r="E422" s="34">
        <f>'Programe Budget 2073-74'!E407</f>
        <v>2000</v>
      </c>
      <c r="F422" s="34">
        <f t="shared" si="35"/>
        <v>2000</v>
      </c>
      <c r="G422" s="34">
        <f t="shared" si="36"/>
        <v>3.7378286953108937</v>
      </c>
      <c r="H422" s="197">
        <v>100</v>
      </c>
      <c r="I422" s="34">
        <f t="shared" si="38"/>
        <v>3.7378286953108937</v>
      </c>
      <c r="J422" s="59"/>
      <c r="K422" s="375"/>
      <c r="L422" s="25" t="str">
        <f>'Programe Budget 2073-74'!Q407</f>
        <v>का</v>
      </c>
    </row>
    <row r="423" spans="1:12">
      <c r="A423" s="25"/>
      <c r="B423" s="25"/>
      <c r="C423" s="29">
        <f>'Programe Budget 2073-74'!C408</f>
        <v>34</v>
      </c>
      <c r="D423" s="129" t="str">
        <f>'Programe Budget 2073-74'!D408</f>
        <v>जिल्ला कृषि बिकास कार्यालय, पर्सर्ा</v>
      </c>
      <c r="E423" s="34">
        <f>'Programe Budget 2073-74'!E408</f>
        <v>1200</v>
      </c>
      <c r="F423" s="34">
        <f t="shared" si="35"/>
        <v>1200</v>
      </c>
      <c r="G423" s="34">
        <f t="shared" si="36"/>
        <v>2.242697217186536</v>
      </c>
      <c r="H423" s="197">
        <v>94</v>
      </c>
      <c r="I423" s="34">
        <f t="shared" si="38"/>
        <v>2.1081353841553438</v>
      </c>
      <c r="J423" s="59"/>
      <c r="K423" s="375"/>
      <c r="L423" s="25" t="str">
        <f>'Programe Budget 2073-74'!Q408</f>
        <v>का</v>
      </c>
    </row>
    <row r="424" spans="1:12">
      <c r="A424" s="25"/>
      <c r="B424" s="25"/>
      <c r="C424" s="29">
        <f>'Programe Budget 2073-74'!C413</f>
        <v>39</v>
      </c>
      <c r="D424" s="129" t="str">
        <f>'Programe Budget 2073-74'!D413</f>
        <v>जिल्ला कृषि विकास कार्यालय, स्याङ्गजा</v>
      </c>
      <c r="E424" s="34">
        <f>'Programe Budget 2073-74'!E413</f>
        <v>1300</v>
      </c>
      <c r="F424" s="34">
        <f t="shared" si="35"/>
        <v>1300</v>
      </c>
      <c r="G424" s="34">
        <f t="shared" si="36"/>
        <v>2.4295886519520811</v>
      </c>
      <c r="H424" s="197">
        <v>100</v>
      </c>
      <c r="I424" s="34">
        <f>SUM(G424*H424/100)</f>
        <v>2.4295886519520811</v>
      </c>
      <c r="J424" s="59"/>
      <c r="K424" s="375"/>
      <c r="L424" s="25" t="str">
        <f>'Programe Budget 2073-74'!Q413</f>
        <v>का</v>
      </c>
    </row>
    <row r="425" spans="1:12">
      <c r="A425" s="25"/>
      <c r="B425" s="25"/>
      <c r="C425" s="33"/>
      <c r="D425" s="120" t="str">
        <f>'Programe Budget 2073-74'!D414</f>
        <v>कार्यालयहरूको जम्मा</v>
      </c>
      <c r="E425" s="57">
        <f>SUM(E390:E424)</f>
        <v>53507</v>
      </c>
      <c r="F425" s="57">
        <f>SUM(F390:F424)</f>
        <v>53507</v>
      </c>
      <c r="G425" s="57">
        <f>SUM(G390:G424)</f>
        <v>100.00000000000001</v>
      </c>
      <c r="H425" s="197"/>
      <c r="I425" s="57">
        <f>SUM(I390:I424)</f>
        <v>95.229526977778633</v>
      </c>
      <c r="J425" s="57"/>
      <c r="K425" s="218"/>
      <c r="L425" s="25"/>
    </row>
    <row r="426" spans="1:12">
      <c r="A426" s="25"/>
      <c r="B426" s="25"/>
      <c r="C426" s="33"/>
      <c r="D426" s="282" t="s">
        <v>321</v>
      </c>
      <c r="E426" s="57" t="e">
        <f>E805</f>
        <v>#REF!</v>
      </c>
      <c r="F426" s="57" t="e">
        <f>F805</f>
        <v>#REF!</v>
      </c>
      <c r="G426" s="59" t="e">
        <f>F425/F426*100</f>
        <v>#REF!</v>
      </c>
      <c r="H426" s="197"/>
      <c r="I426" s="57" t="e">
        <f>I425*G426/100</f>
        <v>#REF!</v>
      </c>
      <c r="J426" s="59" t="e">
        <f>I426</f>
        <v>#REF!</v>
      </c>
      <c r="K426" s="218"/>
      <c r="L426" s="25"/>
    </row>
    <row r="427" spans="1:12">
      <c r="A427" s="1">
        <f>'Programe Budget 2073-74'!A415</f>
        <v>10</v>
      </c>
      <c r="B427" s="11" t="str">
        <f>'Programe Budget 2073-74'!B415</f>
        <v>312119-3/4</v>
      </c>
      <c r="C427" s="33"/>
      <c r="D427" s="126" t="str">
        <f>'Programe Budget 2073-74'!D415</f>
        <v>कृषि व्यवसाय प्रवर्रधन तथा बजार विकास कार्यक्रम</v>
      </c>
      <c r="E427" s="193"/>
      <c r="F427" s="193"/>
      <c r="G427" s="193"/>
      <c r="H427" s="197"/>
      <c r="I427" s="34"/>
      <c r="J427" s="34"/>
      <c r="K427" s="33"/>
      <c r="L427" s="25" t="str">
        <f>'Programe Budget 2073-74'!Q415</f>
        <v>ना</v>
      </c>
    </row>
    <row r="428" spans="1:12">
      <c r="A428" s="25"/>
      <c r="B428" s="280"/>
      <c r="C428" s="29">
        <f>'Programe Budget 2073-74'!C416</f>
        <v>1</v>
      </c>
      <c r="D428" s="293" t="str">
        <f>'Programe Budget 2073-74'!D416</f>
        <v>कृषि व्यवसाय प्रवर्रधन तथा बजार विकास निर्देशनालय, हरिहरभवन</v>
      </c>
      <c r="E428" s="34">
        <f>'Programe Budget 2073-74'!E416</f>
        <v>50318</v>
      </c>
      <c r="F428" s="34">
        <f>E428</f>
        <v>50318</v>
      </c>
      <c r="G428" s="34">
        <f>F428/$F$432*100</f>
        <v>39.919079730265764</v>
      </c>
      <c r="H428" s="197">
        <v>86.07</v>
      </c>
      <c r="I428" s="34">
        <f>H428*G428/100</f>
        <v>34.358351923839741</v>
      </c>
      <c r="J428" s="34"/>
      <c r="K428" s="34"/>
      <c r="L428" s="25" t="str">
        <f>'Programe Budget 2073-74'!Q416</f>
        <v>नि</v>
      </c>
    </row>
    <row r="429" spans="1:12">
      <c r="A429" s="25"/>
      <c r="B429" s="11"/>
      <c r="C429" s="29">
        <f>'Programe Budget 2073-74'!C417</f>
        <v>2</v>
      </c>
      <c r="D429" s="293" t="str">
        <f>'Programe Budget 2073-74'!D417</f>
        <v>बजार अनुसन्धान तथा तथ्याङ्क व्यवस्थापन कार्यक्रम, हरिहरभवन</v>
      </c>
      <c r="E429" s="34">
        <f>'Programe Budget 2073-74'!E417</f>
        <v>16066</v>
      </c>
      <c r="F429" s="34">
        <f>E429</f>
        <v>16066</v>
      </c>
      <c r="G429" s="34">
        <f>F429/$F$432*100</f>
        <v>12.745735819119396</v>
      </c>
      <c r="H429" s="197">
        <v>100</v>
      </c>
      <c r="I429" s="34">
        <f>H429*G429/100</f>
        <v>12.745735819119396</v>
      </c>
      <c r="J429" s="34"/>
      <c r="K429" s="34"/>
      <c r="L429" s="25" t="str">
        <f>'Programe Budget 2073-74'!Q417</f>
        <v>नि</v>
      </c>
    </row>
    <row r="430" spans="1:12">
      <c r="A430" s="25"/>
      <c r="B430" s="9"/>
      <c r="C430" s="29">
        <f>'Programe Budget 2073-74'!C418</f>
        <v>3</v>
      </c>
      <c r="D430" s="293" t="str">
        <f>'Programe Budget 2073-74'!D418</f>
        <v>कृषि व्यवसाय प्रवर्रधन कार्यक्रम, हरिहरभवन</v>
      </c>
      <c r="E430" s="34">
        <f>'Programe Budget 2073-74'!E418</f>
        <v>10099</v>
      </c>
      <c r="F430" s="34">
        <f>E430</f>
        <v>10099</v>
      </c>
      <c r="G430" s="34">
        <f>F430/$F$432*100</f>
        <v>8.0119000396667985</v>
      </c>
      <c r="H430" s="197">
        <v>88.55</v>
      </c>
      <c r="I430" s="34">
        <f>H430*G430/100</f>
        <v>7.094537485124949</v>
      </c>
      <c r="J430" s="34"/>
      <c r="K430" s="308"/>
      <c r="L430" s="25" t="str">
        <f>'Programe Budget 2073-74'!Q418</f>
        <v>नि</v>
      </c>
    </row>
    <row r="431" spans="1:12">
      <c r="A431" s="25"/>
      <c r="B431" s="9"/>
      <c r="C431" s="29">
        <f>'Programe Budget 2073-74'!C419</f>
        <v>4</v>
      </c>
      <c r="D431" s="293" t="str">
        <f>'Programe Budget 2073-74'!D419</f>
        <v>कृषि वस्तु निर्यात प्रवर्रधन कार्यक्रम, हरिहरभवन</v>
      </c>
      <c r="E431" s="34">
        <f>'Programe Budget 2073-74'!E419</f>
        <v>49567</v>
      </c>
      <c r="F431" s="34">
        <f>E431</f>
        <v>49567</v>
      </c>
      <c r="G431" s="34">
        <f>F431/$F$432*100</f>
        <v>39.323284410948034</v>
      </c>
      <c r="H431" s="197">
        <v>53.88</v>
      </c>
      <c r="I431" s="34">
        <f>H431*G431/100</f>
        <v>21.1873856406188</v>
      </c>
      <c r="J431" s="34"/>
      <c r="K431" s="34"/>
      <c r="L431" s="25" t="str">
        <f>'Programe Budget 2073-74'!Q419</f>
        <v>नि</v>
      </c>
    </row>
    <row r="432" spans="1:12">
      <c r="A432" s="25"/>
      <c r="B432" s="25"/>
      <c r="C432" s="33"/>
      <c r="D432" s="338" t="str">
        <f>'Programe Budget 2073-74'!D420</f>
        <v xml:space="preserve"> कार्यालयहरूको जम्मा</v>
      </c>
      <c r="E432" s="57">
        <f>SUM(E428:E431)</f>
        <v>126050</v>
      </c>
      <c r="F432" s="57">
        <f>SUM(F428:F431)</f>
        <v>126050</v>
      </c>
      <c r="G432" s="57">
        <f>SUM(G428:G431)</f>
        <v>100</v>
      </c>
      <c r="H432" s="197"/>
      <c r="I432" s="57">
        <f>SUM(I428:I431)</f>
        <v>75.386010868702883</v>
      </c>
      <c r="J432" s="57"/>
      <c r="K432" s="218"/>
      <c r="L432" s="25"/>
    </row>
    <row r="433" spans="1:12">
      <c r="A433" s="25"/>
      <c r="B433" s="25"/>
      <c r="C433" s="33"/>
      <c r="D433" s="282" t="s">
        <v>321</v>
      </c>
      <c r="E433" s="57" t="e">
        <f>E805</f>
        <v>#REF!</v>
      </c>
      <c r="F433" s="57" t="e">
        <f>F805</f>
        <v>#REF!</v>
      </c>
      <c r="G433" s="59" t="e">
        <f>F432/F433*100</f>
        <v>#REF!</v>
      </c>
      <c r="H433" s="197"/>
      <c r="I433" s="57" t="e">
        <f>I432*G433/100</f>
        <v>#REF!</v>
      </c>
      <c r="J433" s="57" t="e">
        <f>I433</f>
        <v>#REF!</v>
      </c>
      <c r="K433" s="57"/>
      <c r="L433" s="25"/>
    </row>
    <row r="434" spans="1:12">
      <c r="A434" s="1">
        <f>'Programe Budget 2073-74'!A421</f>
        <v>11</v>
      </c>
      <c r="B434" s="11" t="str">
        <f>'Programe Budget 2073-74'!B421</f>
        <v>312120-3/4</v>
      </c>
      <c r="C434" s="33"/>
      <c r="D434" s="126" t="str">
        <f>'Programe Budget 2073-74'!D421</f>
        <v>सहकारी खेती, साना सिंचाई तथा मल वीउ ढुवानी कार्यक्रम कृषिर् इन्जिनियरिङ्ग समेत)</v>
      </c>
      <c r="E434" s="34"/>
      <c r="F434" s="34"/>
      <c r="G434" s="34"/>
      <c r="H434" s="197"/>
      <c r="I434" s="34"/>
      <c r="J434" s="34"/>
      <c r="K434" s="218"/>
      <c r="L434" s="25" t="str">
        <f>'Programe Budget 2073-74'!Q421</f>
        <v>ना</v>
      </c>
    </row>
    <row r="435" spans="1:12">
      <c r="A435" s="1"/>
      <c r="B435" s="18"/>
      <c r="C435" s="33">
        <f>'Programe Budget 2073-74'!C422</f>
        <v>1</v>
      </c>
      <c r="D435" s="232" t="str">
        <f>'Programe Budget 2073-74'!D422</f>
        <v>कृषिर् इन्जिनियरिङ्ग निर्देशनालय, हरिहरभवन</v>
      </c>
      <c r="E435" s="34">
        <f>'Programe Budget 2073-74'!E422</f>
        <v>256227</v>
      </c>
      <c r="F435" s="34">
        <f t="shared" ref="F435:F498" si="39">E435</f>
        <v>256227</v>
      </c>
      <c r="G435" s="34" t="e">
        <f>F435/$F$518*100</f>
        <v>#REF!</v>
      </c>
      <c r="H435" s="197">
        <v>81.2</v>
      </c>
      <c r="I435" s="34" t="e">
        <f>SUM(G435*H435/100)</f>
        <v>#REF!</v>
      </c>
      <c r="J435" s="34"/>
      <c r="K435" s="218"/>
      <c r="L435" s="25" t="str">
        <f>'Programe Budget 2073-74'!Q422</f>
        <v>नि</v>
      </c>
    </row>
    <row r="436" spans="1:12" ht="39">
      <c r="A436" s="1"/>
      <c r="B436" s="11"/>
      <c r="C436" s="33"/>
      <c r="D436" s="237" t="str">
        <f>'Programe Budget 2073-74'!D423</f>
        <v>७५ जि.कृ.वि.का., कृषि प्रसार निर्देशनालय समेत</v>
      </c>
      <c r="E436" s="34">
        <f>'Programe Budget 2073-74'!E423</f>
        <v>0</v>
      </c>
      <c r="F436" s="34">
        <f t="shared" si="39"/>
        <v>0</v>
      </c>
      <c r="G436" s="34" t="e">
        <f>F436/$F$518*100</f>
        <v>#REF!</v>
      </c>
      <c r="H436" s="197"/>
      <c r="I436" s="34" t="e">
        <f>SUM(G436*H436/100)</f>
        <v>#REF!</v>
      </c>
      <c r="J436" s="34"/>
      <c r="K436" s="218"/>
      <c r="L436" s="25">
        <f>'Programe Budget 2073-74'!Q423</f>
        <v>0</v>
      </c>
    </row>
    <row r="437" spans="1:12">
      <c r="A437" s="25"/>
      <c r="B437" s="11"/>
      <c r="C437" s="33">
        <f>'Programe Budget 2073-74'!C424</f>
        <v>2</v>
      </c>
      <c r="D437" s="232" t="str">
        <f>'Programe Budget 2073-74'!D424</f>
        <v>कृषि प्रसार निर्देशनालय, हरिहरभवन</v>
      </c>
      <c r="E437" s="34">
        <f>'Programe Budget 2073-74'!E424</f>
        <v>2063</v>
      </c>
      <c r="F437" s="34">
        <f t="shared" si="39"/>
        <v>2063</v>
      </c>
      <c r="G437" s="34" t="e">
        <f t="shared" ref="G437:G500" si="40">F437/$F$518*100</f>
        <v>#REF!</v>
      </c>
      <c r="H437" s="197">
        <v>100</v>
      </c>
      <c r="I437" s="34" t="e">
        <f>SUM(G437*H437/100)</f>
        <v>#REF!</v>
      </c>
      <c r="J437" s="34"/>
      <c r="K437" s="218"/>
      <c r="L437" s="25" t="str">
        <f>'Programe Budget 2073-74'!Q424</f>
        <v>नि</v>
      </c>
    </row>
    <row r="438" spans="1:12">
      <c r="A438" s="25"/>
      <c r="B438" s="11"/>
      <c r="C438" s="33">
        <f>'Programe Budget 2073-74'!C425</f>
        <v>3</v>
      </c>
      <c r="D438" s="232" t="str">
        <f>'Programe Budget 2073-74'!D425</f>
        <v>क्षेत्रीय कृषि निर्देशनालय, बिराटनगर</v>
      </c>
      <c r="E438" s="34">
        <f>'Programe Budget 2073-74'!E425</f>
        <v>100</v>
      </c>
      <c r="F438" s="34">
        <f t="shared" si="39"/>
        <v>100</v>
      </c>
      <c r="G438" s="34" t="e">
        <f t="shared" si="40"/>
        <v>#REF!</v>
      </c>
      <c r="H438" s="197">
        <v>57.6</v>
      </c>
      <c r="I438" s="34" t="e">
        <f t="shared" ref="I438:I501" si="41">SUM(G438*H438/100)</f>
        <v>#REF!</v>
      </c>
      <c r="J438" s="34"/>
      <c r="K438" s="218"/>
      <c r="L438" s="25" t="str">
        <f>'Programe Budget 2073-74'!Q425</f>
        <v>वि</v>
      </c>
    </row>
    <row r="439" spans="1:12">
      <c r="A439" s="25"/>
      <c r="B439" s="25"/>
      <c r="C439" s="33">
        <f>'Programe Budget 2073-74'!C426</f>
        <v>4</v>
      </c>
      <c r="D439" s="232" t="str">
        <f>'Programe Budget 2073-74'!D426</f>
        <v>क्षेत्रीय कृषि निर्देशनालय, हरिहरभवन</v>
      </c>
      <c r="E439" s="34">
        <f>'Programe Budget 2073-74'!E426</f>
        <v>100</v>
      </c>
      <c r="F439" s="34">
        <f t="shared" si="39"/>
        <v>100</v>
      </c>
      <c r="G439" s="34" t="e">
        <f t="shared" si="40"/>
        <v>#REF!</v>
      </c>
      <c r="H439" s="197">
        <v>100</v>
      </c>
      <c r="I439" s="34" t="e">
        <f t="shared" si="41"/>
        <v>#REF!</v>
      </c>
      <c r="J439" s="34"/>
      <c r="K439" s="218"/>
      <c r="L439" s="25" t="str">
        <f>'Programe Budget 2073-74'!Q426</f>
        <v>का</v>
      </c>
    </row>
    <row r="440" spans="1:12">
      <c r="A440" s="25"/>
      <c r="B440" s="25"/>
      <c r="C440" s="33">
        <f>'Programe Budget 2073-74'!C427</f>
        <v>5</v>
      </c>
      <c r="D440" s="232" t="str">
        <f>'Programe Budget 2073-74'!D427</f>
        <v>क्षेत्रीय कृषि निर्देशनालय, पोखरा</v>
      </c>
      <c r="E440" s="34">
        <f>'Programe Budget 2073-74'!E427</f>
        <v>100</v>
      </c>
      <c r="F440" s="34">
        <f t="shared" si="39"/>
        <v>100</v>
      </c>
      <c r="G440" s="34" t="e">
        <f t="shared" si="40"/>
        <v>#REF!</v>
      </c>
      <c r="H440" s="197"/>
      <c r="I440" s="34" t="e">
        <f t="shared" si="41"/>
        <v>#REF!</v>
      </c>
      <c r="J440" s="34"/>
      <c r="K440" s="218"/>
      <c r="L440" s="25" t="str">
        <f>'Programe Budget 2073-74'!Q427</f>
        <v>प</v>
      </c>
    </row>
    <row r="441" spans="1:12">
      <c r="A441" s="25"/>
      <c r="B441" s="25"/>
      <c r="C441" s="33">
        <f>'Programe Budget 2073-74'!C428</f>
        <v>6</v>
      </c>
      <c r="D441" s="232" t="str">
        <f>'Programe Budget 2073-74'!D428</f>
        <v>क्षेत्रीय कृषि निर्देशनालय, सुर्खेत</v>
      </c>
      <c r="E441" s="34">
        <f>'Programe Budget 2073-74'!E428</f>
        <v>100</v>
      </c>
      <c r="F441" s="34">
        <f t="shared" si="39"/>
        <v>100</v>
      </c>
      <c r="G441" s="34" t="e">
        <f t="shared" si="40"/>
        <v>#REF!</v>
      </c>
      <c r="H441" s="197">
        <v>100</v>
      </c>
      <c r="I441" s="34" t="e">
        <f t="shared" si="41"/>
        <v>#REF!</v>
      </c>
      <c r="J441" s="34"/>
      <c r="K441" s="218"/>
      <c r="L441" s="25" t="str">
        <f>'Programe Budget 2073-74'!Q428</f>
        <v>सु</v>
      </c>
    </row>
    <row r="442" spans="1:12">
      <c r="A442" s="25"/>
      <c r="B442" s="25"/>
      <c r="C442" s="33">
        <f>'Programe Budget 2073-74'!C429</f>
        <v>7</v>
      </c>
      <c r="D442" s="232" t="str">
        <f>'Programe Budget 2073-74'!D429</f>
        <v>क्षेत्रीय कृषि निर्देशनालय, दिपायल</v>
      </c>
      <c r="E442" s="34">
        <f>'Programe Budget 2073-74'!E429</f>
        <v>100</v>
      </c>
      <c r="F442" s="34">
        <f t="shared" si="39"/>
        <v>100</v>
      </c>
      <c r="G442" s="34" t="e">
        <f t="shared" si="40"/>
        <v>#REF!</v>
      </c>
      <c r="H442" s="197">
        <v>100</v>
      </c>
      <c r="I442" s="34" t="e">
        <f t="shared" si="41"/>
        <v>#REF!</v>
      </c>
      <c r="J442" s="34"/>
      <c r="K442" s="218"/>
      <c r="L442" s="25" t="str">
        <f>'Programe Budget 2073-74'!Q429</f>
        <v>दि</v>
      </c>
    </row>
    <row r="443" spans="1:12">
      <c r="A443" s="25"/>
      <c r="B443" s="25"/>
      <c r="C443" s="33">
        <f>'Programe Budget 2073-74'!C430</f>
        <v>8</v>
      </c>
      <c r="D443" s="232" t="str">
        <f>'Programe Budget 2073-74'!D430</f>
        <v>जिल्ला कृषि विकास कार्यालय, ताप्लेजुङ्ग</v>
      </c>
      <c r="E443" s="34">
        <f>'Programe Budget 2073-74'!E430</f>
        <v>1854</v>
      </c>
      <c r="F443" s="34">
        <f t="shared" si="39"/>
        <v>1854</v>
      </c>
      <c r="G443" s="34" t="e">
        <f t="shared" si="40"/>
        <v>#REF!</v>
      </c>
      <c r="H443" s="197">
        <v>100</v>
      </c>
      <c r="I443" s="34" t="e">
        <f t="shared" si="41"/>
        <v>#REF!</v>
      </c>
      <c r="J443" s="34"/>
      <c r="K443" s="218"/>
      <c r="L443" s="25" t="str">
        <f>'Programe Budget 2073-74'!Q430</f>
        <v>वि</v>
      </c>
    </row>
    <row r="444" spans="1:12">
      <c r="A444" s="25"/>
      <c r="B444" s="25"/>
      <c r="C444" s="33">
        <f>'Programe Budget 2073-74'!C431</f>
        <v>9</v>
      </c>
      <c r="D444" s="232" t="str">
        <f>'Programe Budget 2073-74'!D431</f>
        <v>जिल्ला कृषि विकास कार्यालय, पाँचथर</v>
      </c>
      <c r="E444" s="34">
        <f>'Programe Budget 2073-74'!E431</f>
        <v>4194</v>
      </c>
      <c r="F444" s="34">
        <f t="shared" si="39"/>
        <v>4194</v>
      </c>
      <c r="G444" s="34" t="e">
        <f t="shared" si="40"/>
        <v>#REF!</v>
      </c>
      <c r="H444" s="197">
        <v>100</v>
      </c>
      <c r="I444" s="34" t="e">
        <f t="shared" si="41"/>
        <v>#REF!</v>
      </c>
      <c r="J444" s="34"/>
      <c r="K444" s="218"/>
      <c r="L444" s="25" t="str">
        <f>'Programe Budget 2073-74'!Q431</f>
        <v>वि</v>
      </c>
    </row>
    <row r="445" spans="1:12">
      <c r="A445" s="25"/>
      <c r="B445" s="25"/>
      <c r="C445" s="33">
        <f>'Programe Budget 2073-74'!C432</f>
        <v>10</v>
      </c>
      <c r="D445" s="232" t="str">
        <f>'Programe Budget 2073-74'!D432</f>
        <v>जिल्ला कृषि विकास कार्यालयर्, इलाम</v>
      </c>
      <c r="E445" s="34">
        <f>'Programe Budget 2073-74'!E432</f>
        <v>7164</v>
      </c>
      <c r="F445" s="34">
        <f t="shared" si="39"/>
        <v>7164</v>
      </c>
      <c r="G445" s="34" t="e">
        <f t="shared" si="40"/>
        <v>#REF!</v>
      </c>
      <c r="H445" s="197">
        <v>100</v>
      </c>
      <c r="I445" s="34" t="e">
        <f t="shared" si="41"/>
        <v>#REF!</v>
      </c>
      <c r="J445" s="34"/>
      <c r="K445" s="218"/>
      <c r="L445" s="25" t="str">
        <f>'Programe Budget 2073-74'!Q432</f>
        <v>वि</v>
      </c>
    </row>
    <row r="446" spans="1:12">
      <c r="A446" s="25"/>
      <c r="B446" s="25"/>
      <c r="C446" s="33">
        <f>'Programe Budget 2073-74'!C433</f>
        <v>11</v>
      </c>
      <c r="D446" s="232" t="str">
        <f>'Programe Budget 2073-74'!D433</f>
        <v>जिल्ला कृषि विकास कार्यालय, झापा</v>
      </c>
      <c r="E446" s="34">
        <f>'Programe Budget 2073-74'!E433</f>
        <v>3954</v>
      </c>
      <c r="F446" s="34">
        <f t="shared" si="39"/>
        <v>3954</v>
      </c>
      <c r="G446" s="34" t="e">
        <f t="shared" si="40"/>
        <v>#REF!</v>
      </c>
      <c r="H446" s="197">
        <v>100</v>
      </c>
      <c r="I446" s="34" t="e">
        <f t="shared" si="41"/>
        <v>#REF!</v>
      </c>
      <c r="J446" s="34"/>
      <c r="K446" s="218"/>
      <c r="L446" s="25" t="str">
        <f>'Programe Budget 2073-74'!Q433</f>
        <v>वि</v>
      </c>
    </row>
    <row r="447" spans="1:12">
      <c r="A447" s="25"/>
      <c r="B447" s="25"/>
      <c r="C447" s="33">
        <f>'Programe Budget 2073-74'!C434</f>
        <v>12</v>
      </c>
      <c r="D447" s="232" t="str">
        <f>'Programe Budget 2073-74'!D434</f>
        <v>जिल्ला कृषि विकास कार्यालय, संखुवासभा</v>
      </c>
      <c r="E447" s="34">
        <f>'Programe Budget 2073-74'!E434</f>
        <v>1854</v>
      </c>
      <c r="F447" s="34">
        <f t="shared" si="39"/>
        <v>1854</v>
      </c>
      <c r="G447" s="34" t="e">
        <f t="shared" si="40"/>
        <v>#REF!</v>
      </c>
      <c r="H447" s="197">
        <v>100</v>
      </c>
      <c r="I447" s="34" t="e">
        <f t="shared" si="41"/>
        <v>#REF!</v>
      </c>
      <c r="J447" s="34"/>
      <c r="K447" s="218"/>
      <c r="L447" s="25" t="str">
        <f>'Programe Budget 2073-74'!Q434</f>
        <v>वि</v>
      </c>
    </row>
    <row r="448" spans="1:12">
      <c r="A448" s="18"/>
      <c r="B448" s="18"/>
      <c r="C448" s="33">
        <f>'Programe Budget 2073-74'!C435</f>
        <v>13</v>
      </c>
      <c r="D448" s="232" t="str">
        <f>'Programe Budget 2073-74'!D435</f>
        <v>जिल्ला कृषि विकास कार्यालय, तेह्रथुम</v>
      </c>
      <c r="E448" s="34">
        <f>'Programe Budget 2073-74'!E435</f>
        <v>4854</v>
      </c>
      <c r="F448" s="34">
        <f t="shared" si="39"/>
        <v>4854</v>
      </c>
      <c r="G448" s="34" t="e">
        <f t="shared" si="40"/>
        <v>#REF!</v>
      </c>
      <c r="H448" s="197">
        <v>100</v>
      </c>
      <c r="I448" s="34" t="e">
        <f t="shared" si="41"/>
        <v>#REF!</v>
      </c>
      <c r="J448" s="34"/>
      <c r="K448" s="218"/>
      <c r="L448" s="25" t="str">
        <f>'Programe Budget 2073-74'!Q435</f>
        <v>वि</v>
      </c>
    </row>
    <row r="449" spans="1:12">
      <c r="A449" s="18"/>
      <c r="B449" s="18"/>
      <c r="C449" s="33">
        <f>'Programe Budget 2073-74'!C436</f>
        <v>14</v>
      </c>
      <c r="D449" s="232" t="str">
        <f>'Programe Budget 2073-74'!D436</f>
        <v>जिल्ला कृषि विकास कार्यालय, भोजपुर</v>
      </c>
      <c r="E449" s="34">
        <f>'Programe Budget 2073-74'!E436</f>
        <v>13920</v>
      </c>
      <c r="F449" s="34">
        <f t="shared" si="39"/>
        <v>13920</v>
      </c>
      <c r="G449" s="34" t="e">
        <f t="shared" si="40"/>
        <v>#REF!</v>
      </c>
      <c r="H449" s="197">
        <v>98.5</v>
      </c>
      <c r="I449" s="34" t="e">
        <f t="shared" si="41"/>
        <v>#REF!</v>
      </c>
      <c r="J449" s="34"/>
      <c r="K449" s="218"/>
      <c r="L449" s="25" t="str">
        <f>'Programe Budget 2073-74'!Q436</f>
        <v>वि</v>
      </c>
    </row>
    <row r="450" spans="1:12">
      <c r="A450" s="18"/>
      <c r="B450" s="18"/>
      <c r="C450" s="33">
        <f>'Programe Budget 2073-74'!C437</f>
        <v>15</v>
      </c>
      <c r="D450" s="232" t="str">
        <f>'Programe Budget 2073-74'!D437</f>
        <v>जिल्ला कृषि विकास कार्यालय, धनकुटा</v>
      </c>
      <c r="E450" s="34">
        <f>'Programe Budget 2073-74'!E437</f>
        <v>4914</v>
      </c>
      <c r="F450" s="34">
        <f t="shared" si="39"/>
        <v>4914</v>
      </c>
      <c r="G450" s="34" t="e">
        <f t="shared" si="40"/>
        <v>#REF!</v>
      </c>
      <c r="H450" s="197">
        <v>100</v>
      </c>
      <c r="I450" s="34" t="e">
        <f t="shared" si="41"/>
        <v>#REF!</v>
      </c>
      <c r="J450" s="34"/>
      <c r="K450" s="218"/>
      <c r="L450" s="25" t="str">
        <f>'Programe Budget 2073-74'!Q437</f>
        <v>वि</v>
      </c>
    </row>
    <row r="451" spans="1:12">
      <c r="A451" s="18"/>
      <c r="B451" s="18"/>
      <c r="C451" s="33">
        <f>'Programe Budget 2073-74'!C438</f>
        <v>16</v>
      </c>
      <c r="D451" s="232" t="str">
        <f>'Programe Budget 2073-74'!D438</f>
        <v>जिल्ला कृषि विकास कार्यालय, सुनसरी</v>
      </c>
      <c r="E451" s="34">
        <f>'Programe Budget 2073-74'!E438</f>
        <v>3954</v>
      </c>
      <c r="F451" s="34">
        <f t="shared" si="39"/>
        <v>3954</v>
      </c>
      <c r="G451" s="34" t="e">
        <f t="shared" si="40"/>
        <v>#REF!</v>
      </c>
      <c r="H451" s="197">
        <v>100</v>
      </c>
      <c r="I451" s="34" t="e">
        <f t="shared" si="41"/>
        <v>#REF!</v>
      </c>
      <c r="J451" s="34"/>
      <c r="K451" s="218"/>
      <c r="L451" s="25" t="str">
        <f>'Programe Budget 2073-74'!Q438</f>
        <v>वि</v>
      </c>
    </row>
    <row r="452" spans="1:12">
      <c r="A452" s="18"/>
      <c r="B452" s="18"/>
      <c r="C452" s="33">
        <f>'Programe Budget 2073-74'!C439</f>
        <v>17</v>
      </c>
      <c r="D452" s="232" t="str">
        <f>'Programe Budget 2073-74'!D439</f>
        <v>जिल्ला कृषि विकास कार्यालय, मोरङ्ग</v>
      </c>
      <c r="E452" s="34">
        <f>'Programe Budget 2073-74'!E439</f>
        <v>3954</v>
      </c>
      <c r="F452" s="34">
        <f t="shared" si="39"/>
        <v>3954</v>
      </c>
      <c r="G452" s="34" t="e">
        <f t="shared" si="40"/>
        <v>#REF!</v>
      </c>
      <c r="H452" s="197">
        <v>100</v>
      </c>
      <c r="I452" s="34" t="e">
        <f t="shared" si="41"/>
        <v>#REF!</v>
      </c>
      <c r="J452" s="34"/>
      <c r="K452" s="218"/>
      <c r="L452" s="25" t="str">
        <f>'Programe Budget 2073-74'!Q439</f>
        <v>वि</v>
      </c>
    </row>
    <row r="453" spans="1:12">
      <c r="A453" s="18"/>
      <c r="B453" s="18"/>
      <c r="C453" s="33">
        <f>'Programe Budget 2073-74'!C440</f>
        <v>18</v>
      </c>
      <c r="D453" s="232" t="str">
        <f>'Programe Budget 2073-74'!D440</f>
        <v>जिल्ला कृषि विकास कार्यालय, सोलुखुम्बु</v>
      </c>
      <c r="E453" s="34">
        <f>'Programe Budget 2073-74'!E440</f>
        <v>1854</v>
      </c>
      <c r="F453" s="34">
        <f t="shared" si="39"/>
        <v>1854</v>
      </c>
      <c r="G453" s="34" t="e">
        <f t="shared" si="40"/>
        <v>#REF!</v>
      </c>
      <c r="H453" s="197">
        <v>96.7</v>
      </c>
      <c r="I453" s="34" t="e">
        <f t="shared" si="41"/>
        <v>#REF!</v>
      </c>
      <c r="J453" s="34"/>
      <c r="K453" s="218"/>
      <c r="L453" s="25" t="str">
        <f>'Programe Budget 2073-74'!Q440</f>
        <v>वि</v>
      </c>
    </row>
    <row r="454" spans="1:12">
      <c r="A454" s="18"/>
      <c r="B454" s="18"/>
      <c r="C454" s="33">
        <f>'Programe Budget 2073-74'!C441</f>
        <v>19</v>
      </c>
      <c r="D454" s="232" t="str">
        <f>'Programe Budget 2073-74'!D441</f>
        <v>जिल्ला कृषि विकास कार्यालय, ओखलढुङ्गा</v>
      </c>
      <c r="E454" s="34">
        <f>'Programe Budget 2073-74'!E441</f>
        <v>4854</v>
      </c>
      <c r="F454" s="34">
        <f t="shared" si="39"/>
        <v>4854</v>
      </c>
      <c r="G454" s="34" t="e">
        <f t="shared" si="40"/>
        <v>#REF!</v>
      </c>
      <c r="H454" s="197">
        <v>100</v>
      </c>
      <c r="I454" s="34" t="e">
        <f t="shared" si="41"/>
        <v>#REF!</v>
      </c>
      <c r="J454" s="34"/>
      <c r="K454" s="218"/>
      <c r="L454" s="25" t="str">
        <f>'Programe Budget 2073-74'!Q441</f>
        <v>वि</v>
      </c>
    </row>
    <row r="455" spans="1:12">
      <c r="A455" s="18"/>
      <c r="B455" s="18"/>
      <c r="C455" s="33">
        <f>'Programe Budget 2073-74'!C442</f>
        <v>20</v>
      </c>
      <c r="D455" s="232" t="str">
        <f>'Programe Budget 2073-74'!D442</f>
        <v>जिल्ला कृषि विकास कार्यालय, खोटाङ्ग</v>
      </c>
      <c r="E455" s="34">
        <f>'Programe Budget 2073-74'!E442</f>
        <v>32954</v>
      </c>
      <c r="F455" s="34">
        <f t="shared" si="39"/>
        <v>32954</v>
      </c>
      <c r="G455" s="34" t="e">
        <f t="shared" si="40"/>
        <v>#REF!</v>
      </c>
      <c r="H455" s="197">
        <v>100</v>
      </c>
      <c r="I455" s="34" t="e">
        <f t="shared" si="41"/>
        <v>#REF!</v>
      </c>
      <c r="J455" s="34"/>
      <c r="K455" s="218"/>
      <c r="L455" s="25" t="str">
        <f>'Programe Budget 2073-74'!Q442</f>
        <v>वि</v>
      </c>
    </row>
    <row r="456" spans="1:12">
      <c r="A456" s="18"/>
      <c r="B456" s="18"/>
      <c r="C456" s="33">
        <f>'Programe Budget 2073-74'!C443</f>
        <v>21</v>
      </c>
      <c r="D456" s="232" t="str">
        <f>'Programe Budget 2073-74'!D443</f>
        <v>जिल्ला कृषि विकास कार्यालय, उदयपुर</v>
      </c>
      <c r="E456" s="34">
        <f>'Programe Budget 2073-74'!E443</f>
        <v>4914</v>
      </c>
      <c r="F456" s="34">
        <f t="shared" si="39"/>
        <v>4914</v>
      </c>
      <c r="G456" s="34" t="e">
        <f t="shared" si="40"/>
        <v>#REF!</v>
      </c>
      <c r="H456" s="197">
        <v>100</v>
      </c>
      <c r="I456" s="34" t="e">
        <f t="shared" si="41"/>
        <v>#REF!</v>
      </c>
      <c r="J456" s="34"/>
      <c r="K456" s="218"/>
      <c r="L456" s="25" t="str">
        <f>'Programe Budget 2073-74'!Q443</f>
        <v>वि</v>
      </c>
    </row>
    <row r="457" spans="1:12">
      <c r="A457" s="18"/>
      <c r="B457" s="18"/>
      <c r="C457" s="33">
        <f>'Programe Budget 2073-74'!C444</f>
        <v>22</v>
      </c>
      <c r="D457" s="232" t="str">
        <f>'Programe Budget 2073-74'!D444</f>
        <v>जिल्ला कृषि विकास कार्यालय, सिराहा</v>
      </c>
      <c r="E457" s="34">
        <f>'Programe Budget 2073-74'!E444</f>
        <v>3954</v>
      </c>
      <c r="F457" s="34">
        <f t="shared" si="39"/>
        <v>3954</v>
      </c>
      <c r="G457" s="34" t="e">
        <f t="shared" si="40"/>
        <v>#REF!</v>
      </c>
      <c r="H457" s="197">
        <v>99</v>
      </c>
      <c r="I457" s="34" t="e">
        <f t="shared" si="41"/>
        <v>#REF!</v>
      </c>
      <c r="J457" s="34"/>
      <c r="K457" s="218"/>
      <c r="L457" s="25" t="str">
        <f>'Programe Budget 2073-74'!Q444</f>
        <v>वि</v>
      </c>
    </row>
    <row r="458" spans="1:12">
      <c r="A458" s="18"/>
      <c r="B458" s="18"/>
      <c r="C458" s="33">
        <f>'Programe Budget 2073-74'!C445</f>
        <v>23</v>
      </c>
      <c r="D458" s="232" t="str">
        <f>'Programe Budget 2073-74'!D445</f>
        <v>जिल्ला कृषि विकास कार्यालय, सप्तरी</v>
      </c>
      <c r="E458" s="34">
        <f>'Programe Budget 2073-74'!E445</f>
        <v>4104</v>
      </c>
      <c r="F458" s="34">
        <f t="shared" si="39"/>
        <v>4104</v>
      </c>
      <c r="G458" s="34" t="e">
        <f t="shared" si="40"/>
        <v>#REF!</v>
      </c>
      <c r="H458" s="197">
        <v>100</v>
      </c>
      <c r="I458" s="34" t="e">
        <f t="shared" si="41"/>
        <v>#REF!</v>
      </c>
      <c r="J458" s="34"/>
      <c r="K458" s="218"/>
      <c r="L458" s="25" t="str">
        <f>'Programe Budget 2073-74'!Q445</f>
        <v>वि</v>
      </c>
    </row>
    <row r="459" spans="1:12">
      <c r="A459" s="18"/>
      <c r="B459" s="18"/>
      <c r="C459" s="33">
        <f>'Programe Budget 2073-74'!C446</f>
        <v>24</v>
      </c>
      <c r="D459" s="232" t="str">
        <f>'Programe Budget 2073-74'!D446</f>
        <v>जिल्ला कृषि विकास कार्यालय, दोलखा</v>
      </c>
      <c r="E459" s="34">
        <f>'Programe Budget 2073-74'!E446</f>
        <v>4914</v>
      </c>
      <c r="F459" s="34">
        <f t="shared" si="39"/>
        <v>4914</v>
      </c>
      <c r="G459" s="34" t="e">
        <f t="shared" si="40"/>
        <v>#REF!</v>
      </c>
      <c r="H459" s="197">
        <v>100</v>
      </c>
      <c r="I459" s="34" t="e">
        <f t="shared" si="41"/>
        <v>#REF!</v>
      </c>
      <c r="J459" s="34"/>
      <c r="K459" s="218"/>
      <c r="L459" s="25" t="str">
        <f>'Programe Budget 2073-74'!Q446</f>
        <v>का</v>
      </c>
    </row>
    <row r="460" spans="1:12">
      <c r="A460" s="25"/>
      <c r="B460" s="25"/>
      <c r="C460" s="33">
        <f>'Programe Budget 2073-74'!C447</f>
        <v>25</v>
      </c>
      <c r="D460" s="232" t="str">
        <f>'Programe Budget 2073-74'!D447</f>
        <v>जिल्ला कृषि विकास कार्यालय, रामेछाप</v>
      </c>
      <c r="E460" s="34">
        <f>'Programe Budget 2073-74'!E447</f>
        <v>8304</v>
      </c>
      <c r="F460" s="34">
        <f t="shared" si="39"/>
        <v>8304</v>
      </c>
      <c r="G460" s="34" t="e">
        <f t="shared" si="40"/>
        <v>#REF!</v>
      </c>
      <c r="H460" s="197">
        <v>97.1</v>
      </c>
      <c r="I460" s="34" t="e">
        <f t="shared" si="41"/>
        <v>#REF!</v>
      </c>
      <c r="J460" s="34"/>
      <c r="K460" s="218"/>
      <c r="L460" s="25" t="str">
        <f>'Programe Budget 2073-74'!Q447</f>
        <v>का</v>
      </c>
    </row>
    <row r="461" spans="1:12">
      <c r="A461" s="25"/>
      <c r="B461" s="25"/>
      <c r="C461" s="33">
        <f>'Programe Budget 2073-74'!C448</f>
        <v>26</v>
      </c>
      <c r="D461" s="232" t="str">
        <f>'Programe Budget 2073-74'!D448</f>
        <v>जिल्ला कृषि विकास कार्यालय, सिन्धुली</v>
      </c>
      <c r="E461" s="34">
        <f>'Programe Budget 2073-74'!E448</f>
        <v>7374</v>
      </c>
      <c r="F461" s="34">
        <f t="shared" si="39"/>
        <v>7374</v>
      </c>
      <c r="G461" s="34" t="e">
        <f t="shared" si="40"/>
        <v>#REF!</v>
      </c>
      <c r="H461" s="197">
        <v>96.5</v>
      </c>
      <c r="I461" s="34" t="e">
        <f t="shared" si="41"/>
        <v>#REF!</v>
      </c>
      <c r="J461" s="34"/>
      <c r="K461" s="218"/>
      <c r="L461" s="25" t="str">
        <f>'Programe Budget 2073-74'!Q448</f>
        <v>का</v>
      </c>
    </row>
    <row r="462" spans="1:12">
      <c r="A462" s="25"/>
      <c r="B462" s="25"/>
      <c r="C462" s="33">
        <f>'Programe Budget 2073-74'!C449</f>
        <v>27</v>
      </c>
      <c r="D462" s="232" t="str">
        <f>'Programe Budget 2073-74'!D449</f>
        <v>जिल्ला कृषि विकास कार्यालय, धनुषा</v>
      </c>
      <c r="E462" s="34">
        <f>'Programe Budget 2073-74'!E449</f>
        <v>3954</v>
      </c>
      <c r="F462" s="34">
        <f t="shared" si="39"/>
        <v>3954</v>
      </c>
      <c r="G462" s="34" t="e">
        <f t="shared" si="40"/>
        <v>#REF!</v>
      </c>
      <c r="H462" s="197">
        <v>100</v>
      </c>
      <c r="I462" s="34" t="e">
        <f t="shared" si="41"/>
        <v>#REF!</v>
      </c>
      <c r="J462" s="34"/>
      <c r="K462" s="218"/>
      <c r="L462" s="25" t="str">
        <f>'Programe Budget 2073-74'!Q449</f>
        <v>का</v>
      </c>
    </row>
    <row r="463" spans="1:12">
      <c r="A463" s="25"/>
      <c r="B463" s="25"/>
      <c r="C463" s="33">
        <f>'Programe Budget 2073-74'!C450</f>
        <v>28</v>
      </c>
      <c r="D463" s="232" t="str">
        <f>'Programe Budget 2073-74'!D450</f>
        <v>जिल्ला कृषि विकास कार्यालय, महोत्तरी</v>
      </c>
      <c r="E463" s="34">
        <f>'Programe Budget 2073-74'!E450</f>
        <v>3954</v>
      </c>
      <c r="F463" s="34">
        <f t="shared" si="39"/>
        <v>3954</v>
      </c>
      <c r="G463" s="34" t="e">
        <f t="shared" si="40"/>
        <v>#REF!</v>
      </c>
      <c r="H463" s="197">
        <v>100</v>
      </c>
      <c r="I463" s="34" t="e">
        <f t="shared" si="41"/>
        <v>#REF!</v>
      </c>
      <c r="J463" s="34"/>
      <c r="K463" s="218"/>
      <c r="L463" s="25" t="str">
        <f>'Programe Budget 2073-74'!Q450</f>
        <v>का</v>
      </c>
    </row>
    <row r="464" spans="1:12">
      <c r="A464" s="25"/>
      <c r="B464" s="25"/>
      <c r="C464" s="33">
        <f>'Programe Budget 2073-74'!C451</f>
        <v>29</v>
      </c>
      <c r="D464" s="232" t="str">
        <f>'Programe Budget 2073-74'!D451</f>
        <v>जिल्ला कृषि विकास कार्यालय, र्सलाही</v>
      </c>
      <c r="E464" s="34">
        <f>'Programe Budget 2073-74'!E451</f>
        <v>3954</v>
      </c>
      <c r="F464" s="34">
        <f t="shared" si="39"/>
        <v>3954</v>
      </c>
      <c r="G464" s="34" t="e">
        <f t="shared" si="40"/>
        <v>#REF!</v>
      </c>
      <c r="H464" s="197">
        <v>100</v>
      </c>
      <c r="I464" s="34" t="e">
        <f t="shared" si="41"/>
        <v>#REF!</v>
      </c>
      <c r="J464" s="34"/>
      <c r="K464" s="218"/>
      <c r="L464" s="25" t="str">
        <f>'Programe Budget 2073-74'!Q451</f>
        <v>का</v>
      </c>
    </row>
    <row r="465" spans="1:12">
      <c r="A465" s="25"/>
      <c r="B465" s="25"/>
      <c r="C465" s="33">
        <f>'Programe Budget 2073-74'!C452</f>
        <v>30</v>
      </c>
      <c r="D465" s="232" t="str">
        <f>'Programe Budget 2073-74'!D452</f>
        <v>जिल्ला कृषि विकास कार्यालय, बारा</v>
      </c>
      <c r="E465" s="34">
        <f>'Programe Budget 2073-74'!E452</f>
        <v>3954</v>
      </c>
      <c r="F465" s="34">
        <f t="shared" si="39"/>
        <v>3954</v>
      </c>
      <c r="G465" s="34" t="e">
        <f t="shared" si="40"/>
        <v>#REF!</v>
      </c>
      <c r="H465" s="197">
        <v>100</v>
      </c>
      <c r="I465" s="34" t="e">
        <f t="shared" si="41"/>
        <v>#REF!</v>
      </c>
      <c r="J465" s="34"/>
      <c r="K465" s="218"/>
      <c r="L465" s="25" t="str">
        <f>'Programe Budget 2073-74'!Q452</f>
        <v>का</v>
      </c>
    </row>
    <row r="466" spans="1:12">
      <c r="A466" s="25"/>
      <c r="B466" s="25"/>
      <c r="C466" s="33">
        <f>'Programe Budget 2073-74'!C453</f>
        <v>31</v>
      </c>
      <c r="D466" s="232" t="str">
        <f>'Programe Budget 2073-74'!D453</f>
        <v>जिल्ला कृषि विकास कार्यालय, पर्सा</v>
      </c>
      <c r="E466" s="34">
        <f>'Programe Budget 2073-74'!E453</f>
        <v>3954</v>
      </c>
      <c r="F466" s="34">
        <f t="shared" si="39"/>
        <v>3954</v>
      </c>
      <c r="G466" s="34" t="e">
        <f t="shared" si="40"/>
        <v>#REF!</v>
      </c>
      <c r="H466" s="197">
        <v>96.8</v>
      </c>
      <c r="I466" s="34" t="e">
        <f t="shared" si="41"/>
        <v>#REF!</v>
      </c>
      <c r="J466" s="34"/>
      <c r="K466" s="218"/>
      <c r="L466" s="25" t="str">
        <f>'Programe Budget 2073-74'!Q453</f>
        <v>का</v>
      </c>
    </row>
    <row r="467" spans="1:12">
      <c r="A467" s="25"/>
      <c r="B467" s="25"/>
      <c r="C467" s="33">
        <f>'Programe Budget 2073-74'!C454</f>
        <v>32</v>
      </c>
      <c r="D467" s="232" t="str">
        <f>'Programe Budget 2073-74'!D454</f>
        <v>जिल्ला कृषि विकास कार्यालय, रौतहट</v>
      </c>
      <c r="E467" s="34">
        <f>'Programe Budget 2073-74'!E454</f>
        <v>3954</v>
      </c>
      <c r="F467" s="34">
        <f t="shared" si="39"/>
        <v>3954</v>
      </c>
      <c r="G467" s="34" t="e">
        <f t="shared" si="40"/>
        <v>#REF!</v>
      </c>
      <c r="H467" s="197">
        <v>100</v>
      </c>
      <c r="I467" s="34" t="e">
        <f t="shared" si="41"/>
        <v>#REF!</v>
      </c>
      <c r="J467" s="34"/>
      <c r="K467" s="218"/>
      <c r="L467" s="25" t="str">
        <f>'Programe Budget 2073-74'!Q454</f>
        <v>का</v>
      </c>
    </row>
    <row r="468" spans="1:12">
      <c r="A468" s="25"/>
      <c r="B468" s="25"/>
      <c r="C468" s="33">
        <f>'Programe Budget 2073-74'!C455</f>
        <v>33</v>
      </c>
      <c r="D468" s="232" t="str">
        <f>'Programe Budget 2073-74'!D455</f>
        <v>जिल्ला कृषि विकास कार्यालय, मकवानपुर</v>
      </c>
      <c r="E468" s="34">
        <f>'Programe Budget 2073-74'!E455</f>
        <v>7914</v>
      </c>
      <c r="F468" s="34">
        <f t="shared" si="39"/>
        <v>7914</v>
      </c>
      <c r="G468" s="34" t="e">
        <f t="shared" si="40"/>
        <v>#REF!</v>
      </c>
      <c r="H468" s="197">
        <v>100</v>
      </c>
      <c r="I468" s="34" t="e">
        <f t="shared" si="41"/>
        <v>#REF!</v>
      </c>
      <c r="J468" s="34"/>
      <c r="K468" s="218"/>
      <c r="L468" s="25" t="str">
        <f>'Programe Budget 2073-74'!Q455</f>
        <v>का</v>
      </c>
    </row>
    <row r="469" spans="1:12">
      <c r="A469" s="25"/>
      <c r="B469" s="25"/>
      <c r="C469" s="33">
        <f>'Programe Budget 2073-74'!C456</f>
        <v>34</v>
      </c>
      <c r="D469" s="232" t="str">
        <f>'Programe Budget 2073-74'!D456</f>
        <v>जिल्ला कृषि विकास कार्यालय, चितवन</v>
      </c>
      <c r="E469" s="34">
        <f>'Programe Budget 2073-74'!E456</f>
        <v>3954</v>
      </c>
      <c r="F469" s="34">
        <f t="shared" si="39"/>
        <v>3954</v>
      </c>
      <c r="G469" s="34" t="e">
        <f t="shared" si="40"/>
        <v>#REF!</v>
      </c>
      <c r="H469" s="197">
        <v>100</v>
      </c>
      <c r="I469" s="34" t="e">
        <f t="shared" si="41"/>
        <v>#REF!</v>
      </c>
      <c r="J469" s="34"/>
      <c r="K469" s="218"/>
      <c r="L469" s="25" t="str">
        <f>'Programe Budget 2073-74'!Q456</f>
        <v>का</v>
      </c>
    </row>
    <row r="470" spans="1:12">
      <c r="A470" s="25"/>
      <c r="B470" s="25"/>
      <c r="C470" s="33">
        <f>'Programe Budget 2073-74'!C457</f>
        <v>35</v>
      </c>
      <c r="D470" s="232" t="str">
        <f>'Programe Budget 2073-74'!D457</f>
        <v>जिल्ला कृषि विकास कार्यालय, रसुवा</v>
      </c>
      <c r="E470" s="34">
        <f>'Programe Budget 2073-74'!E457</f>
        <v>1854</v>
      </c>
      <c r="F470" s="34">
        <f t="shared" si="39"/>
        <v>1854</v>
      </c>
      <c r="G470" s="34" t="e">
        <f t="shared" si="40"/>
        <v>#REF!</v>
      </c>
      <c r="H470" s="197">
        <v>100</v>
      </c>
      <c r="I470" s="34" t="e">
        <f t="shared" si="41"/>
        <v>#REF!</v>
      </c>
      <c r="J470" s="34"/>
      <c r="K470" s="218"/>
      <c r="L470" s="25" t="str">
        <f>'Programe Budget 2073-74'!Q457</f>
        <v>का</v>
      </c>
    </row>
    <row r="471" spans="1:12">
      <c r="A471" s="25"/>
      <c r="B471" s="25"/>
      <c r="C471" s="33">
        <f>'Programe Budget 2073-74'!C458</f>
        <v>36</v>
      </c>
      <c r="D471" s="232" t="str">
        <f>'Programe Budget 2073-74'!D458</f>
        <v>जिल्ला कृषि विकास कार्यालय, धादिङ्ग</v>
      </c>
      <c r="E471" s="34">
        <f>'Programe Budget 2073-74'!E458</f>
        <v>6204</v>
      </c>
      <c r="F471" s="34">
        <f t="shared" si="39"/>
        <v>6204</v>
      </c>
      <c r="G471" s="34" t="e">
        <f t="shared" si="40"/>
        <v>#REF!</v>
      </c>
      <c r="H471" s="197">
        <v>100</v>
      </c>
      <c r="I471" s="34" t="e">
        <f t="shared" si="41"/>
        <v>#REF!</v>
      </c>
      <c r="J471" s="34"/>
      <c r="K471" s="218"/>
      <c r="L471" s="25" t="str">
        <f>'Programe Budget 2073-74'!Q458</f>
        <v>का</v>
      </c>
    </row>
    <row r="472" spans="1:12">
      <c r="A472" s="25"/>
      <c r="B472" s="25"/>
      <c r="C472" s="33">
        <f>'Programe Budget 2073-74'!C459</f>
        <v>37</v>
      </c>
      <c r="D472" s="232" t="str">
        <f>'Programe Budget 2073-74'!D459</f>
        <v>जिल्ला कृषि विकास कार्यालय, नुवाकोट</v>
      </c>
      <c r="E472" s="34">
        <f>'Programe Budget 2073-74'!E459</f>
        <v>6204</v>
      </c>
      <c r="F472" s="34">
        <f t="shared" si="39"/>
        <v>6204</v>
      </c>
      <c r="G472" s="34" t="e">
        <f t="shared" si="40"/>
        <v>#REF!</v>
      </c>
      <c r="H472" s="197">
        <v>94</v>
      </c>
      <c r="I472" s="34" t="e">
        <f t="shared" si="41"/>
        <v>#REF!</v>
      </c>
      <c r="J472" s="34"/>
      <c r="K472" s="218"/>
      <c r="L472" s="25" t="str">
        <f>'Programe Budget 2073-74'!Q459</f>
        <v>का</v>
      </c>
    </row>
    <row r="473" spans="1:12">
      <c r="A473" s="25"/>
      <c r="B473" s="25"/>
      <c r="C473" s="33">
        <f>'Programe Budget 2073-74'!C460</f>
        <v>38</v>
      </c>
      <c r="D473" s="232" t="str">
        <f>'Programe Budget 2073-74'!D460</f>
        <v>जिल्ला कृषि विकास कार्यालय, सिन्धुपालाञ्चोक</v>
      </c>
      <c r="E473" s="34">
        <f>'Programe Budget 2073-74'!E460</f>
        <v>9774</v>
      </c>
      <c r="F473" s="34">
        <f t="shared" si="39"/>
        <v>9774</v>
      </c>
      <c r="G473" s="34" t="e">
        <f t="shared" si="40"/>
        <v>#REF!</v>
      </c>
      <c r="H473" s="197">
        <v>100</v>
      </c>
      <c r="I473" s="34" t="e">
        <f t="shared" si="41"/>
        <v>#REF!</v>
      </c>
      <c r="J473" s="34"/>
      <c r="K473" s="218"/>
      <c r="L473" s="25" t="str">
        <f>'Programe Budget 2073-74'!Q460</f>
        <v>का</v>
      </c>
    </row>
    <row r="474" spans="1:12">
      <c r="A474" s="25"/>
      <c r="B474" s="25"/>
      <c r="C474" s="33">
        <f>'Programe Budget 2073-74'!C461</f>
        <v>39</v>
      </c>
      <c r="D474" s="232" t="str">
        <f>'Programe Budget 2073-74'!D461</f>
        <v>जिल्ला कृषि विकास कार्यालय, काभ्रेपलाञ्चोक</v>
      </c>
      <c r="E474" s="34">
        <f>'Programe Budget 2073-74'!E461</f>
        <v>4914</v>
      </c>
      <c r="F474" s="34">
        <f t="shared" si="39"/>
        <v>4914</v>
      </c>
      <c r="G474" s="34" t="e">
        <f t="shared" si="40"/>
        <v>#REF!</v>
      </c>
      <c r="H474" s="197">
        <v>99.4</v>
      </c>
      <c r="I474" s="34" t="e">
        <f t="shared" si="41"/>
        <v>#REF!</v>
      </c>
      <c r="J474" s="34"/>
      <c r="K474" s="218"/>
      <c r="L474" s="25" t="str">
        <f>'Programe Budget 2073-74'!Q461</f>
        <v>का</v>
      </c>
    </row>
    <row r="475" spans="1:12">
      <c r="A475" s="25"/>
      <c r="B475" s="25"/>
      <c r="C475" s="33">
        <f>'Programe Budget 2073-74'!C462</f>
        <v>40</v>
      </c>
      <c r="D475" s="232" t="str">
        <f>'Programe Budget 2073-74'!D462</f>
        <v>जिल्ला कृषि विकास कार्यालय, काठमाण्डौं</v>
      </c>
      <c r="E475" s="34">
        <f>'Programe Budget 2073-74'!E462</f>
        <v>4014</v>
      </c>
      <c r="F475" s="34">
        <f t="shared" si="39"/>
        <v>4014</v>
      </c>
      <c r="G475" s="34" t="e">
        <f t="shared" si="40"/>
        <v>#REF!</v>
      </c>
      <c r="H475" s="197">
        <v>100</v>
      </c>
      <c r="I475" s="34" t="e">
        <f t="shared" si="41"/>
        <v>#REF!</v>
      </c>
      <c r="J475" s="34"/>
      <c r="K475" s="218"/>
      <c r="L475" s="25" t="str">
        <f>'Programe Budget 2073-74'!Q462</f>
        <v>का</v>
      </c>
    </row>
    <row r="476" spans="1:12">
      <c r="A476" s="25"/>
      <c r="B476" s="25"/>
      <c r="C476" s="33">
        <f>'Programe Budget 2073-74'!C463</f>
        <v>41</v>
      </c>
      <c r="D476" s="232" t="str">
        <f>'Programe Budget 2073-74'!D463</f>
        <v>जिल्ला कृषि विकास कार्यालय, ललितपुर</v>
      </c>
      <c r="E476" s="34">
        <f>'Programe Budget 2073-74'!E463</f>
        <v>4014</v>
      </c>
      <c r="F476" s="34">
        <f t="shared" si="39"/>
        <v>4014</v>
      </c>
      <c r="G476" s="34" t="e">
        <f t="shared" si="40"/>
        <v>#REF!</v>
      </c>
      <c r="H476" s="197">
        <v>98.9</v>
      </c>
      <c r="I476" s="34" t="e">
        <f t="shared" si="41"/>
        <v>#REF!</v>
      </c>
      <c r="J476" s="34"/>
      <c r="K476" s="218"/>
      <c r="L476" s="25" t="str">
        <f>'Programe Budget 2073-74'!Q463</f>
        <v>का</v>
      </c>
    </row>
    <row r="477" spans="1:12">
      <c r="A477" s="25"/>
      <c r="B477" s="25"/>
      <c r="C477" s="33">
        <f>'Programe Budget 2073-74'!C464</f>
        <v>42</v>
      </c>
      <c r="D477" s="232" t="str">
        <f>'Programe Budget 2073-74'!D464</f>
        <v>जिल्ला कृषि विकास कार्यालय, भक्तपुर</v>
      </c>
      <c r="E477" s="34">
        <f>'Programe Budget 2073-74'!E464</f>
        <v>2664</v>
      </c>
      <c r="F477" s="34">
        <f t="shared" si="39"/>
        <v>2664</v>
      </c>
      <c r="G477" s="34" t="e">
        <f t="shared" si="40"/>
        <v>#REF!</v>
      </c>
      <c r="H477" s="197">
        <v>95.2</v>
      </c>
      <c r="I477" s="34" t="e">
        <f t="shared" si="41"/>
        <v>#REF!</v>
      </c>
      <c r="J477" s="34"/>
      <c r="K477" s="218"/>
      <c r="L477" s="25" t="str">
        <f>'Programe Budget 2073-74'!Q464</f>
        <v>का</v>
      </c>
    </row>
    <row r="478" spans="1:12">
      <c r="A478" s="25"/>
      <c r="B478" s="25"/>
      <c r="C478" s="33">
        <f>'Programe Budget 2073-74'!C465</f>
        <v>43</v>
      </c>
      <c r="D478" s="232" t="str">
        <f>'Programe Budget 2073-74'!D465</f>
        <v>जिल्ला कृषि विकास कार्यालय, कास्की</v>
      </c>
      <c r="E478" s="34">
        <f>'Programe Budget 2073-74'!E465</f>
        <v>4104</v>
      </c>
      <c r="F478" s="34">
        <f t="shared" si="39"/>
        <v>4104</v>
      </c>
      <c r="G478" s="34" t="e">
        <f t="shared" si="40"/>
        <v>#REF!</v>
      </c>
      <c r="H478" s="197">
        <v>100</v>
      </c>
      <c r="I478" s="34" t="e">
        <f t="shared" si="41"/>
        <v>#REF!</v>
      </c>
      <c r="J478" s="34"/>
      <c r="K478" s="218"/>
      <c r="L478" s="25" t="str">
        <f>'Programe Budget 2073-74'!Q465</f>
        <v>प</v>
      </c>
    </row>
    <row r="479" spans="1:12">
      <c r="A479" s="25"/>
      <c r="B479" s="25"/>
      <c r="C479" s="33">
        <f>'Programe Budget 2073-74'!C466</f>
        <v>44</v>
      </c>
      <c r="D479" s="232" t="str">
        <f>'Programe Budget 2073-74'!D466</f>
        <v>जिल्ला कृषि विकास कार्यालय, लमजुङ्ग</v>
      </c>
      <c r="E479" s="34">
        <f>'Programe Budget 2073-74'!E466</f>
        <v>4314</v>
      </c>
      <c r="F479" s="34">
        <f t="shared" si="39"/>
        <v>4314</v>
      </c>
      <c r="G479" s="34" t="e">
        <f t="shared" si="40"/>
        <v>#REF!</v>
      </c>
      <c r="H479" s="197">
        <v>100</v>
      </c>
      <c r="I479" s="34" t="e">
        <f t="shared" si="41"/>
        <v>#REF!</v>
      </c>
      <c r="J479" s="34"/>
      <c r="K479" s="218"/>
      <c r="L479" s="25" t="str">
        <f>'Programe Budget 2073-74'!Q466</f>
        <v>प</v>
      </c>
    </row>
    <row r="480" spans="1:12">
      <c r="A480" s="25"/>
      <c r="B480" s="25"/>
      <c r="C480" s="33">
        <f>'Programe Budget 2073-74'!C467</f>
        <v>45</v>
      </c>
      <c r="D480" s="232" t="str">
        <f>'Programe Budget 2073-74'!D467</f>
        <v>जिल्ला कृषि विकास कार्यालय, मनाङ्ग</v>
      </c>
      <c r="E480" s="34">
        <f>'Programe Budget 2073-74'!E467</f>
        <v>2120</v>
      </c>
      <c r="F480" s="34">
        <f t="shared" si="39"/>
        <v>2120</v>
      </c>
      <c r="G480" s="34" t="e">
        <f t="shared" si="40"/>
        <v>#REF!</v>
      </c>
      <c r="H480" s="197">
        <v>98.5</v>
      </c>
      <c r="I480" s="34" t="e">
        <f t="shared" si="41"/>
        <v>#REF!</v>
      </c>
      <c r="J480" s="34"/>
      <c r="K480" s="218"/>
      <c r="L480" s="25" t="str">
        <f>'Programe Budget 2073-74'!Q467</f>
        <v>प</v>
      </c>
    </row>
    <row r="481" spans="1:12">
      <c r="A481" s="25"/>
      <c r="B481" s="25"/>
      <c r="C481" s="33">
        <f>'Programe Budget 2073-74'!C468</f>
        <v>46</v>
      </c>
      <c r="D481" s="232" t="str">
        <f>'Programe Budget 2073-74'!D468</f>
        <v>जिल्ला कृषि विकास कार्यालय, गोरखा</v>
      </c>
      <c r="E481" s="34">
        <f>'Programe Budget 2073-74'!E468</f>
        <v>4314</v>
      </c>
      <c r="F481" s="34">
        <f t="shared" si="39"/>
        <v>4314</v>
      </c>
      <c r="G481" s="34" t="e">
        <f t="shared" si="40"/>
        <v>#REF!</v>
      </c>
      <c r="H481" s="197">
        <v>100</v>
      </c>
      <c r="I481" s="34" t="e">
        <f t="shared" si="41"/>
        <v>#REF!</v>
      </c>
      <c r="J481" s="34"/>
      <c r="K481" s="218"/>
      <c r="L481" s="25" t="str">
        <f>'Programe Budget 2073-74'!Q468</f>
        <v>प</v>
      </c>
    </row>
    <row r="482" spans="1:12">
      <c r="A482" s="25"/>
      <c r="B482" s="25"/>
      <c r="C482" s="33">
        <f>'Programe Budget 2073-74'!C469</f>
        <v>47</v>
      </c>
      <c r="D482" s="232" t="str">
        <f>'Programe Budget 2073-74'!D469</f>
        <v>जिल्ला कृषि विकास कार्यालय, तनहुँ</v>
      </c>
      <c r="E482" s="34">
        <f>'Programe Budget 2073-74'!E469</f>
        <v>4914</v>
      </c>
      <c r="F482" s="34">
        <f t="shared" si="39"/>
        <v>4914</v>
      </c>
      <c r="G482" s="34" t="e">
        <f t="shared" si="40"/>
        <v>#REF!</v>
      </c>
      <c r="H482" s="197">
        <v>100</v>
      </c>
      <c r="I482" s="34" t="e">
        <f t="shared" si="41"/>
        <v>#REF!</v>
      </c>
      <c r="J482" s="34"/>
      <c r="K482" s="218"/>
      <c r="L482" s="25" t="str">
        <f>'Programe Budget 2073-74'!Q469</f>
        <v>प</v>
      </c>
    </row>
    <row r="483" spans="1:12">
      <c r="A483" s="25"/>
      <c r="B483" s="25"/>
      <c r="C483" s="33">
        <f>'Programe Budget 2073-74'!C470</f>
        <v>48</v>
      </c>
      <c r="D483" s="232" t="str">
        <f>'Programe Budget 2073-74'!D470</f>
        <v>जिल्ला कृषि विकास कार्यालय, स्याङ्गजा</v>
      </c>
      <c r="E483" s="34">
        <f>'Programe Budget 2073-74'!E470</f>
        <v>6564</v>
      </c>
      <c r="F483" s="34">
        <f t="shared" si="39"/>
        <v>6564</v>
      </c>
      <c r="G483" s="34" t="e">
        <f t="shared" si="40"/>
        <v>#REF!</v>
      </c>
      <c r="H483" s="197">
        <v>100</v>
      </c>
      <c r="I483" s="34" t="e">
        <f t="shared" si="41"/>
        <v>#REF!</v>
      </c>
      <c r="J483" s="34"/>
      <c r="K483" s="218"/>
      <c r="L483" s="25" t="str">
        <f>'Programe Budget 2073-74'!Q470</f>
        <v>प</v>
      </c>
    </row>
    <row r="484" spans="1:12">
      <c r="A484" s="25"/>
      <c r="B484" s="25"/>
      <c r="C484" s="33">
        <f>'Programe Budget 2073-74'!C471</f>
        <v>49</v>
      </c>
      <c r="D484" s="232" t="str">
        <f>'Programe Budget 2073-74'!D471</f>
        <v>जिल्ला कृषि विकास कार्यालय, गुल्मी</v>
      </c>
      <c r="E484" s="34">
        <f>'Programe Budget 2073-74'!E471</f>
        <v>6114</v>
      </c>
      <c r="F484" s="34">
        <f t="shared" si="39"/>
        <v>6114</v>
      </c>
      <c r="G484" s="34" t="e">
        <f t="shared" si="40"/>
        <v>#REF!</v>
      </c>
      <c r="H484" s="197">
        <v>100</v>
      </c>
      <c r="I484" s="34" t="e">
        <f t="shared" si="41"/>
        <v>#REF!</v>
      </c>
      <c r="J484" s="34"/>
      <c r="K484" s="218"/>
      <c r="L484" s="25" t="str">
        <f>'Programe Budget 2073-74'!Q471</f>
        <v>प</v>
      </c>
    </row>
    <row r="485" spans="1:12">
      <c r="A485" s="25"/>
      <c r="B485" s="25"/>
      <c r="C485" s="33">
        <f>'Programe Budget 2073-74'!C472</f>
        <v>50</v>
      </c>
      <c r="D485" s="232" t="str">
        <f>'Programe Budget 2073-74'!D472</f>
        <v>जिल्ला कृषि विकास कार्यालय, रुपन्देही</v>
      </c>
      <c r="E485" s="34">
        <f>'Programe Budget 2073-74'!E472</f>
        <v>3954</v>
      </c>
      <c r="F485" s="34">
        <f t="shared" si="39"/>
        <v>3954</v>
      </c>
      <c r="G485" s="34" t="e">
        <f t="shared" si="40"/>
        <v>#REF!</v>
      </c>
      <c r="H485" s="197">
        <v>100</v>
      </c>
      <c r="I485" s="34" t="e">
        <f t="shared" si="41"/>
        <v>#REF!</v>
      </c>
      <c r="J485" s="34"/>
      <c r="K485" s="218"/>
      <c r="L485" s="25" t="str">
        <f>'Programe Budget 2073-74'!Q472</f>
        <v>प</v>
      </c>
    </row>
    <row r="486" spans="1:12">
      <c r="A486" s="25"/>
      <c r="B486" s="25"/>
      <c r="C486" s="33">
        <f>'Programe Budget 2073-74'!C473</f>
        <v>51</v>
      </c>
      <c r="D486" s="232" t="str">
        <f>'Programe Budget 2073-74'!D473</f>
        <v>जिल्ला कृषि विकास कार्यालय, नवलपरासी</v>
      </c>
      <c r="E486" s="34">
        <f>'Programe Budget 2073-74'!E473</f>
        <v>5154</v>
      </c>
      <c r="F486" s="34">
        <f t="shared" si="39"/>
        <v>5154</v>
      </c>
      <c r="G486" s="34" t="e">
        <f t="shared" si="40"/>
        <v>#REF!</v>
      </c>
      <c r="H486" s="197">
        <v>100</v>
      </c>
      <c r="I486" s="34" t="e">
        <f t="shared" si="41"/>
        <v>#REF!</v>
      </c>
      <c r="J486" s="34"/>
      <c r="K486" s="218"/>
      <c r="L486" s="25" t="str">
        <f>'Programe Budget 2073-74'!Q473</f>
        <v>प</v>
      </c>
    </row>
    <row r="487" spans="1:12">
      <c r="A487" s="25"/>
      <c r="B487" s="25"/>
      <c r="C487" s="33">
        <f>'Programe Budget 2073-74'!C474</f>
        <v>52</v>
      </c>
      <c r="D487" s="232" t="str">
        <f>'Programe Budget 2073-74'!D474</f>
        <v>जिल्ला कृषि विकास कार्यालय, पाल्पा</v>
      </c>
      <c r="E487" s="34">
        <f>'Programe Budget 2073-74'!E474</f>
        <v>8904</v>
      </c>
      <c r="F487" s="34">
        <f t="shared" si="39"/>
        <v>8904</v>
      </c>
      <c r="G487" s="34" t="e">
        <f t="shared" si="40"/>
        <v>#REF!</v>
      </c>
      <c r="H487" s="197">
        <v>100</v>
      </c>
      <c r="I487" s="34" t="e">
        <f t="shared" si="41"/>
        <v>#REF!</v>
      </c>
      <c r="J487" s="34"/>
      <c r="K487" s="218"/>
      <c r="L487" s="25" t="str">
        <f>'Programe Budget 2073-74'!Q474</f>
        <v>प</v>
      </c>
    </row>
    <row r="488" spans="1:12">
      <c r="A488" s="25"/>
      <c r="B488" s="25"/>
      <c r="C488" s="33">
        <f>'Programe Budget 2073-74'!C475</f>
        <v>53</v>
      </c>
      <c r="D488" s="232" t="str">
        <f>'Programe Budget 2073-74'!D475</f>
        <v xml:space="preserve">जिल्ला कृषि विकास कार्यालय, कपिलबस्तु </v>
      </c>
      <c r="E488" s="34">
        <f>'Programe Budget 2073-74'!E475</f>
        <v>3954</v>
      </c>
      <c r="F488" s="34">
        <f t="shared" si="39"/>
        <v>3954</v>
      </c>
      <c r="G488" s="34" t="e">
        <f t="shared" si="40"/>
        <v>#REF!</v>
      </c>
      <c r="H488" s="197">
        <v>100</v>
      </c>
      <c r="I488" s="34" t="e">
        <f t="shared" si="41"/>
        <v>#REF!</v>
      </c>
      <c r="J488" s="34"/>
      <c r="K488" s="218"/>
      <c r="L488" s="25" t="str">
        <f>'Programe Budget 2073-74'!Q475</f>
        <v>प</v>
      </c>
    </row>
    <row r="489" spans="1:12">
      <c r="A489" s="25"/>
      <c r="B489" s="25"/>
      <c r="C489" s="33">
        <f>'Programe Budget 2073-74'!C476</f>
        <v>54</v>
      </c>
      <c r="D489" s="232" t="str">
        <f>'Programe Budget 2073-74'!D476</f>
        <v>जिल्ला कृषि विकास कार्यालय, अर्घाखाँची</v>
      </c>
      <c r="E489" s="34">
        <f>'Programe Budget 2073-74'!E476</f>
        <v>5514</v>
      </c>
      <c r="F489" s="34">
        <f t="shared" si="39"/>
        <v>5514</v>
      </c>
      <c r="G489" s="34" t="e">
        <f t="shared" si="40"/>
        <v>#REF!</v>
      </c>
      <c r="H489" s="197">
        <v>100</v>
      </c>
      <c r="I489" s="34" t="e">
        <f t="shared" si="41"/>
        <v>#REF!</v>
      </c>
      <c r="J489" s="34"/>
      <c r="K489" s="218"/>
      <c r="L489" s="25" t="str">
        <f>'Programe Budget 2073-74'!Q476</f>
        <v>प</v>
      </c>
    </row>
    <row r="490" spans="1:12">
      <c r="A490" s="25"/>
      <c r="B490" s="25"/>
      <c r="C490" s="33">
        <f>'Programe Budget 2073-74'!C477</f>
        <v>55</v>
      </c>
      <c r="D490" s="232" t="str">
        <f>'Programe Budget 2073-74'!D477</f>
        <v>जिल्ला कृषि विकास कार्यालय, मुस्ताङ्ग</v>
      </c>
      <c r="E490" s="34">
        <f>'Programe Budget 2073-74'!E477</f>
        <v>2499</v>
      </c>
      <c r="F490" s="34">
        <f t="shared" si="39"/>
        <v>2499</v>
      </c>
      <c r="G490" s="34" t="e">
        <f t="shared" si="40"/>
        <v>#REF!</v>
      </c>
      <c r="H490" s="197">
        <v>99.6</v>
      </c>
      <c r="I490" s="34" t="e">
        <f t="shared" si="41"/>
        <v>#REF!</v>
      </c>
      <c r="J490" s="34"/>
      <c r="K490" s="218"/>
      <c r="L490" s="25" t="str">
        <f>'Programe Budget 2073-74'!Q477</f>
        <v>प</v>
      </c>
    </row>
    <row r="491" spans="1:12">
      <c r="A491" s="25"/>
      <c r="B491" s="25"/>
      <c r="C491" s="33">
        <f>'Programe Budget 2073-74'!C478</f>
        <v>56</v>
      </c>
      <c r="D491" s="232" t="str">
        <f>'Programe Budget 2073-74'!D478</f>
        <v>जिल्ला कृषि विकास कार्यालय, म्याग्दी</v>
      </c>
      <c r="E491" s="34">
        <f>'Programe Budget 2073-74'!E478</f>
        <v>4614</v>
      </c>
      <c r="F491" s="34">
        <f t="shared" si="39"/>
        <v>4614</v>
      </c>
      <c r="G491" s="34" t="e">
        <f t="shared" si="40"/>
        <v>#REF!</v>
      </c>
      <c r="H491" s="197">
        <v>100</v>
      </c>
      <c r="I491" s="34" t="e">
        <f t="shared" si="41"/>
        <v>#REF!</v>
      </c>
      <c r="J491" s="34"/>
      <c r="K491" s="218"/>
      <c r="L491" s="25" t="str">
        <f>'Programe Budget 2073-74'!Q478</f>
        <v>प</v>
      </c>
    </row>
    <row r="492" spans="1:12">
      <c r="A492" s="25"/>
      <c r="B492" s="25"/>
      <c r="C492" s="33">
        <f>'Programe Budget 2073-74'!C479</f>
        <v>57</v>
      </c>
      <c r="D492" s="232" t="str">
        <f>'Programe Budget 2073-74'!D479</f>
        <v>जिल्ला कृषि विकास कार्यालय, पर्वत</v>
      </c>
      <c r="E492" s="34">
        <f>'Programe Budget 2073-74'!E479</f>
        <v>5454</v>
      </c>
      <c r="F492" s="34">
        <f t="shared" si="39"/>
        <v>5454</v>
      </c>
      <c r="G492" s="34" t="e">
        <f t="shared" si="40"/>
        <v>#REF!</v>
      </c>
      <c r="H492" s="197">
        <v>100</v>
      </c>
      <c r="I492" s="34" t="e">
        <f t="shared" si="41"/>
        <v>#REF!</v>
      </c>
      <c r="J492" s="34"/>
      <c r="K492" s="218"/>
      <c r="L492" s="25" t="str">
        <f>'Programe Budget 2073-74'!Q479</f>
        <v>प</v>
      </c>
    </row>
    <row r="493" spans="1:12">
      <c r="A493" s="25"/>
      <c r="B493" s="25"/>
      <c r="C493" s="33">
        <f>'Programe Budget 2073-74'!C480</f>
        <v>58</v>
      </c>
      <c r="D493" s="232" t="str">
        <f>'Programe Budget 2073-74'!D480</f>
        <v>जिल्ला कृषि विकास कार्यालय, बागलुङ्ग</v>
      </c>
      <c r="E493" s="34">
        <f>'Programe Budget 2073-74'!E480</f>
        <v>6204</v>
      </c>
      <c r="F493" s="34">
        <f t="shared" si="39"/>
        <v>6204</v>
      </c>
      <c r="G493" s="34" t="e">
        <f t="shared" si="40"/>
        <v>#REF!</v>
      </c>
      <c r="H493" s="197">
        <v>100</v>
      </c>
      <c r="I493" s="34" t="e">
        <f t="shared" si="41"/>
        <v>#REF!</v>
      </c>
      <c r="J493" s="34"/>
      <c r="K493" s="218"/>
      <c r="L493" s="25" t="str">
        <f>'Programe Budget 2073-74'!Q480</f>
        <v>प</v>
      </c>
    </row>
    <row r="494" spans="1:12">
      <c r="A494" s="25"/>
      <c r="B494" s="25"/>
      <c r="C494" s="33">
        <f>'Programe Budget 2073-74'!C481</f>
        <v>59</v>
      </c>
      <c r="D494" s="232" t="str">
        <f>'Programe Budget 2073-74'!D481</f>
        <v>जिल्ला कृषि विकास कार्यालय, रुकुम</v>
      </c>
      <c r="E494" s="34">
        <f>'Programe Budget 2073-74'!E481</f>
        <v>4914</v>
      </c>
      <c r="F494" s="34">
        <f t="shared" si="39"/>
        <v>4914</v>
      </c>
      <c r="G494" s="34" t="e">
        <f t="shared" si="40"/>
        <v>#REF!</v>
      </c>
      <c r="H494" s="197">
        <v>89.5</v>
      </c>
      <c r="I494" s="34" t="e">
        <f t="shared" si="41"/>
        <v>#REF!</v>
      </c>
      <c r="J494" s="34"/>
      <c r="K494" s="218"/>
      <c r="L494" s="25" t="str">
        <f>'Programe Budget 2073-74'!Q481</f>
        <v>सु</v>
      </c>
    </row>
    <row r="495" spans="1:12">
      <c r="A495" s="25"/>
      <c r="B495" s="25"/>
      <c r="C495" s="33">
        <f>'Programe Budget 2073-74'!C482</f>
        <v>60</v>
      </c>
      <c r="D495" s="232" t="str">
        <f>'Programe Budget 2073-74'!D482</f>
        <v>जिल्ला कृषि विकास कार्यालय, रोल्पा</v>
      </c>
      <c r="E495" s="34">
        <f>'Programe Budget 2073-74'!E482</f>
        <v>4614</v>
      </c>
      <c r="F495" s="34">
        <f t="shared" si="39"/>
        <v>4614</v>
      </c>
      <c r="G495" s="34" t="e">
        <f t="shared" si="40"/>
        <v>#REF!</v>
      </c>
      <c r="H495" s="197">
        <v>88.6</v>
      </c>
      <c r="I495" s="34" t="e">
        <f t="shared" si="41"/>
        <v>#REF!</v>
      </c>
      <c r="J495" s="34"/>
      <c r="K495" s="218"/>
      <c r="L495" s="25" t="str">
        <f>'Programe Budget 2073-74'!Q482</f>
        <v>सु</v>
      </c>
    </row>
    <row r="496" spans="1:12">
      <c r="A496" s="25"/>
      <c r="B496" s="25"/>
      <c r="C496" s="33">
        <f>'Programe Budget 2073-74'!C483</f>
        <v>61</v>
      </c>
      <c r="D496" s="232" t="str">
        <f>'Programe Budget 2073-74'!D483</f>
        <v xml:space="preserve">जिल्ला कृषि विकास कार्यालय, दाङ्ग </v>
      </c>
      <c r="E496" s="34">
        <f>'Programe Budget 2073-74'!E483</f>
        <v>5454</v>
      </c>
      <c r="F496" s="34">
        <f t="shared" si="39"/>
        <v>5454</v>
      </c>
      <c r="G496" s="34" t="e">
        <f t="shared" si="40"/>
        <v>#REF!</v>
      </c>
      <c r="H496" s="197">
        <v>100</v>
      </c>
      <c r="I496" s="34" t="e">
        <f t="shared" si="41"/>
        <v>#REF!</v>
      </c>
      <c r="J496" s="34"/>
      <c r="K496" s="218"/>
      <c r="L496" s="25" t="str">
        <f>'Programe Budget 2073-74'!Q483</f>
        <v>सु</v>
      </c>
    </row>
    <row r="497" spans="1:12">
      <c r="A497" s="25"/>
      <c r="B497" s="25"/>
      <c r="C497" s="33">
        <f>'Programe Budget 2073-74'!C484</f>
        <v>62</v>
      </c>
      <c r="D497" s="232" t="str">
        <f>'Programe Budget 2073-74'!D484</f>
        <v>जिल्ला कृषि विकास कार्यालय, सल्यान</v>
      </c>
      <c r="E497" s="34">
        <f>'Programe Budget 2073-74'!E484</f>
        <v>4704</v>
      </c>
      <c r="F497" s="34">
        <f t="shared" si="39"/>
        <v>4704</v>
      </c>
      <c r="G497" s="34" t="e">
        <f t="shared" si="40"/>
        <v>#REF!</v>
      </c>
      <c r="H497" s="197">
        <v>100</v>
      </c>
      <c r="I497" s="34" t="e">
        <f t="shared" si="41"/>
        <v>#REF!</v>
      </c>
      <c r="J497" s="34"/>
      <c r="K497" s="218"/>
      <c r="L497" s="25" t="str">
        <f>'Programe Budget 2073-74'!Q484</f>
        <v>सु</v>
      </c>
    </row>
    <row r="498" spans="1:12">
      <c r="A498" s="25"/>
      <c r="B498" s="25"/>
      <c r="C498" s="33">
        <f>'Programe Budget 2073-74'!C485</f>
        <v>63</v>
      </c>
      <c r="D498" s="232" t="str">
        <f>'Programe Budget 2073-74'!D485</f>
        <v>जिल्ला कृषि विकास कार्यालय, प्यूठान</v>
      </c>
      <c r="E498" s="34">
        <f>'Programe Budget 2073-74'!E485</f>
        <v>4914</v>
      </c>
      <c r="F498" s="34">
        <f t="shared" si="39"/>
        <v>4914</v>
      </c>
      <c r="G498" s="34" t="e">
        <f t="shared" si="40"/>
        <v>#REF!</v>
      </c>
      <c r="H498" s="197">
        <v>100</v>
      </c>
      <c r="I498" s="34" t="e">
        <f t="shared" si="41"/>
        <v>#REF!</v>
      </c>
      <c r="J498" s="34"/>
      <c r="K498" s="218"/>
      <c r="L498" s="25" t="str">
        <f>'Programe Budget 2073-74'!Q485</f>
        <v>सु</v>
      </c>
    </row>
    <row r="499" spans="1:12">
      <c r="A499" s="25"/>
      <c r="B499" s="25"/>
      <c r="C499" s="33">
        <f>'Programe Budget 2073-74'!C486</f>
        <v>64</v>
      </c>
      <c r="D499" s="232" t="str">
        <f>'Programe Budget 2073-74'!D486</f>
        <v>जिल्ला कृषि विकास कार्यालय, हुम्ला</v>
      </c>
      <c r="E499" s="34">
        <f>'Programe Budget 2073-74'!E486</f>
        <v>8079</v>
      </c>
      <c r="F499" s="34">
        <f t="shared" ref="F499:F517" si="42">E499</f>
        <v>8079</v>
      </c>
      <c r="G499" s="34" t="e">
        <f t="shared" si="40"/>
        <v>#REF!</v>
      </c>
      <c r="H499" s="197">
        <v>100</v>
      </c>
      <c r="I499" s="34" t="e">
        <f t="shared" si="41"/>
        <v>#REF!</v>
      </c>
      <c r="J499" s="34"/>
      <c r="K499" s="218"/>
      <c r="L499" s="25" t="str">
        <f>'Programe Budget 2073-74'!Q486</f>
        <v>सु</v>
      </c>
    </row>
    <row r="500" spans="1:12">
      <c r="A500" s="18"/>
      <c r="B500" s="18"/>
      <c r="C500" s="33">
        <f>'Programe Budget 2073-74'!C487</f>
        <v>65</v>
      </c>
      <c r="D500" s="232" t="str">
        <f>'Programe Budget 2073-74'!D487</f>
        <v>जिल्ला कृषि विकास कार्यालय, मुगु</v>
      </c>
      <c r="E500" s="34">
        <f>'Programe Budget 2073-74'!E487</f>
        <v>3229</v>
      </c>
      <c r="F500" s="34">
        <f t="shared" si="42"/>
        <v>3229</v>
      </c>
      <c r="G500" s="34" t="e">
        <f t="shared" si="40"/>
        <v>#REF!</v>
      </c>
      <c r="H500" s="197">
        <v>95.7</v>
      </c>
      <c r="I500" s="34" t="e">
        <f t="shared" si="41"/>
        <v>#REF!</v>
      </c>
      <c r="J500" s="34"/>
      <c r="K500" s="218"/>
      <c r="L500" s="25" t="str">
        <f>'Programe Budget 2073-74'!Q487</f>
        <v>सु</v>
      </c>
    </row>
    <row r="501" spans="1:12">
      <c r="A501" s="18"/>
      <c r="B501" s="18"/>
      <c r="C501" s="33">
        <f>'Programe Budget 2073-74'!C488</f>
        <v>66</v>
      </c>
      <c r="D501" s="232" t="str">
        <f>'Programe Budget 2073-74'!D488</f>
        <v>जिल्ला कृषि विकास कार्यालय, जुम्ला</v>
      </c>
      <c r="E501" s="34">
        <f>'Programe Budget 2073-74'!E488</f>
        <v>6114</v>
      </c>
      <c r="F501" s="34">
        <f t="shared" si="42"/>
        <v>6114</v>
      </c>
      <c r="G501" s="34" t="e">
        <f t="shared" ref="G501:G516" si="43">F501/$F$518*100</f>
        <v>#REF!</v>
      </c>
      <c r="H501" s="197">
        <v>89</v>
      </c>
      <c r="I501" s="34" t="e">
        <f t="shared" si="41"/>
        <v>#REF!</v>
      </c>
      <c r="J501" s="34"/>
      <c r="K501" s="218"/>
      <c r="L501" s="25" t="str">
        <f>'Programe Budget 2073-74'!Q488</f>
        <v>सु</v>
      </c>
    </row>
    <row r="502" spans="1:12">
      <c r="A502" s="18"/>
      <c r="B502" s="18"/>
      <c r="C502" s="33">
        <f>'Programe Budget 2073-74'!C489</f>
        <v>67</v>
      </c>
      <c r="D502" s="232" t="str">
        <f>'Programe Budget 2073-74'!D489</f>
        <v>जिल्ला कृषि विकास कार्यालय, कालिकोट</v>
      </c>
      <c r="E502" s="34">
        <f>'Programe Budget 2073-74'!E489</f>
        <v>4104</v>
      </c>
      <c r="F502" s="34">
        <f t="shared" si="42"/>
        <v>4104</v>
      </c>
      <c r="G502" s="34" t="e">
        <f t="shared" si="43"/>
        <v>#REF!</v>
      </c>
      <c r="H502" s="197">
        <v>99.4</v>
      </c>
      <c r="I502" s="34" t="e">
        <f t="shared" ref="I502:I517" si="44">SUM(G502*H502/100)</f>
        <v>#REF!</v>
      </c>
      <c r="J502" s="34"/>
      <c r="K502" s="218"/>
      <c r="L502" s="25" t="str">
        <f>'Programe Budget 2073-74'!Q489</f>
        <v>सु</v>
      </c>
    </row>
    <row r="503" spans="1:12">
      <c r="A503" s="18"/>
      <c r="B503" s="18"/>
      <c r="C503" s="33">
        <f>'Programe Budget 2073-74'!C490</f>
        <v>68</v>
      </c>
      <c r="D503" s="232" t="str">
        <f>'Programe Budget 2073-74'!D490</f>
        <v>जिल्ला कृषि विकास कार्यालय, डोल्पा</v>
      </c>
      <c r="E503" s="34">
        <f>'Programe Budget 2073-74'!E490</f>
        <v>9104</v>
      </c>
      <c r="F503" s="34">
        <f t="shared" si="42"/>
        <v>9104</v>
      </c>
      <c r="G503" s="34" t="e">
        <f t="shared" si="43"/>
        <v>#REF!</v>
      </c>
      <c r="H503" s="197">
        <v>100</v>
      </c>
      <c r="I503" s="34" t="e">
        <f t="shared" si="44"/>
        <v>#REF!</v>
      </c>
      <c r="J503" s="34"/>
      <c r="K503" s="218"/>
      <c r="L503" s="25" t="str">
        <f>'Programe Budget 2073-74'!Q490</f>
        <v>सु</v>
      </c>
    </row>
    <row r="504" spans="1:12">
      <c r="A504" s="18"/>
      <c r="B504" s="18"/>
      <c r="C504" s="33">
        <f>'Programe Budget 2073-74'!C491</f>
        <v>69</v>
      </c>
      <c r="D504" s="232" t="str">
        <f>'Programe Budget 2073-74'!D491</f>
        <v>जिल्ला कृषि विकास कार्यालय, बाँके</v>
      </c>
      <c r="E504" s="34">
        <f>'Programe Budget 2073-74'!E491</f>
        <v>3954</v>
      </c>
      <c r="F504" s="34">
        <f t="shared" si="42"/>
        <v>3954</v>
      </c>
      <c r="G504" s="34" t="e">
        <f t="shared" si="43"/>
        <v>#REF!</v>
      </c>
      <c r="H504" s="197">
        <v>100</v>
      </c>
      <c r="I504" s="34" t="e">
        <f t="shared" si="44"/>
        <v>#REF!</v>
      </c>
      <c r="J504" s="34"/>
      <c r="K504" s="218"/>
      <c r="L504" s="25" t="str">
        <f>'Programe Budget 2073-74'!Q491</f>
        <v>सु</v>
      </c>
    </row>
    <row r="505" spans="1:12">
      <c r="A505" s="18"/>
      <c r="B505" s="18"/>
      <c r="C505" s="33">
        <f>'Programe Budget 2073-74'!C492</f>
        <v>70</v>
      </c>
      <c r="D505" s="232" t="str">
        <f>'Programe Budget 2073-74'!D492</f>
        <v>जिल्ला कृषि विकास कार्यालय, बर्दिया</v>
      </c>
      <c r="E505" s="34">
        <f>'Programe Budget 2073-74'!E492</f>
        <v>3954</v>
      </c>
      <c r="F505" s="34">
        <f t="shared" si="42"/>
        <v>3954</v>
      </c>
      <c r="G505" s="34" t="e">
        <f t="shared" si="43"/>
        <v>#REF!</v>
      </c>
      <c r="H505" s="197">
        <v>97</v>
      </c>
      <c r="I505" s="34" t="e">
        <f t="shared" si="44"/>
        <v>#REF!</v>
      </c>
      <c r="J505" s="34"/>
      <c r="K505" s="218"/>
      <c r="L505" s="25" t="str">
        <f>'Programe Budget 2073-74'!Q492</f>
        <v>सु</v>
      </c>
    </row>
    <row r="506" spans="1:12">
      <c r="A506" s="18"/>
      <c r="B506" s="18"/>
      <c r="C506" s="33">
        <f>'Programe Budget 2073-74'!C493</f>
        <v>71</v>
      </c>
      <c r="D506" s="232" t="str">
        <f>'Programe Budget 2073-74'!D493</f>
        <v>जिल्ला कृषि विकास कार्यालय, सर्ुर्खेत</v>
      </c>
      <c r="E506" s="34">
        <f>'Programe Budget 2073-74'!E493</f>
        <v>4764</v>
      </c>
      <c r="F506" s="34">
        <f t="shared" si="42"/>
        <v>4764</v>
      </c>
      <c r="G506" s="34" t="e">
        <f t="shared" si="43"/>
        <v>#REF!</v>
      </c>
      <c r="H506" s="197">
        <v>100</v>
      </c>
      <c r="I506" s="34" t="e">
        <f t="shared" si="44"/>
        <v>#REF!</v>
      </c>
      <c r="J506" s="34"/>
      <c r="K506" s="218"/>
      <c r="L506" s="25" t="str">
        <f>'Programe Budget 2073-74'!Q493</f>
        <v>सु</v>
      </c>
    </row>
    <row r="507" spans="1:12">
      <c r="A507" s="18"/>
      <c r="B507" s="18"/>
      <c r="C507" s="33">
        <f>'Programe Budget 2073-74'!C494</f>
        <v>72</v>
      </c>
      <c r="D507" s="232" t="str">
        <f>'Programe Budget 2073-74'!D494</f>
        <v>जिल्ला कृषि विकास कार्यालय, दैलेख</v>
      </c>
      <c r="E507" s="34">
        <f>'Programe Budget 2073-74'!E494</f>
        <v>4614</v>
      </c>
      <c r="F507" s="34">
        <f t="shared" si="42"/>
        <v>4614</v>
      </c>
      <c r="G507" s="34" t="e">
        <f t="shared" si="43"/>
        <v>#REF!</v>
      </c>
      <c r="H507" s="197">
        <v>100</v>
      </c>
      <c r="I507" s="34" t="e">
        <f t="shared" si="44"/>
        <v>#REF!</v>
      </c>
      <c r="J507" s="34"/>
      <c r="K507" s="218"/>
      <c r="L507" s="25" t="str">
        <f>'Programe Budget 2073-74'!Q494</f>
        <v>सु</v>
      </c>
    </row>
    <row r="508" spans="1:12">
      <c r="A508" s="18"/>
      <c r="B508" s="18"/>
      <c r="C508" s="33">
        <f>'Programe Budget 2073-74'!C495</f>
        <v>73</v>
      </c>
      <c r="D508" s="232" t="str">
        <f>'Programe Budget 2073-74'!D495</f>
        <v>जिल्ला कृषि विकास कार्यालय, जाजरकोट</v>
      </c>
      <c r="E508" s="34">
        <f>'Programe Budget 2073-74'!E495</f>
        <v>2454</v>
      </c>
      <c r="F508" s="34">
        <f t="shared" si="42"/>
        <v>2454</v>
      </c>
      <c r="G508" s="34" t="e">
        <f t="shared" si="43"/>
        <v>#REF!</v>
      </c>
      <c r="H508" s="197">
        <v>96.5</v>
      </c>
      <c r="I508" s="34" t="e">
        <f t="shared" si="44"/>
        <v>#REF!</v>
      </c>
      <c r="J508" s="34"/>
      <c r="K508" s="218"/>
      <c r="L508" s="25" t="str">
        <f>'Programe Budget 2073-74'!Q495</f>
        <v>सु</v>
      </c>
    </row>
    <row r="509" spans="1:12">
      <c r="A509" s="18"/>
      <c r="B509" s="18"/>
      <c r="C509" s="33">
        <f>'Programe Budget 2073-74'!C496</f>
        <v>74</v>
      </c>
      <c r="D509" s="232" t="str">
        <f>'Programe Budget 2073-74'!D496</f>
        <v xml:space="preserve">जिल्ला कृषि विकास कार्यालय, बझाङ्ग </v>
      </c>
      <c r="E509" s="34">
        <f>'Programe Budget 2073-74'!E496</f>
        <v>2094</v>
      </c>
      <c r="F509" s="34">
        <f t="shared" si="42"/>
        <v>2094</v>
      </c>
      <c r="G509" s="34" t="e">
        <f t="shared" si="43"/>
        <v>#REF!</v>
      </c>
      <c r="H509" s="197">
        <v>100</v>
      </c>
      <c r="I509" s="34" t="e">
        <f t="shared" si="44"/>
        <v>#REF!</v>
      </c>
      <c r="J509" s="34"/>
      <c r="K509" s="218"/>
      <c r="L509" s="25" t="str">
        <f>'Programe Budget 2073-74'!Q496</f>
        <v>दि</v>
      </c>
    </row>
    <row r="510" spans="1:12">
      <c r="A510" s="18"/>
      <c r="B510" s="18"/>
      <c r="C510" s="33">
        <f>'Programe Budget 2073-74'!C497</f>
        <v>75</v>
      </c>
      <c r="D510" s="232" t="str">
        <f>'Programe Budget 2073-74'!D497</f>
        <v>जिल्ला कृषि विकास कार्यालय, बाजुरा</v>
      </c>
      <c r="E510" s="34">
        <f>'Programe Budget 2073-74'!E497</f>
        <v>8494</v>
      </c>
      <c r="F510" s="34">
        <f t="shared" si="42"/>
        <v>8494</v>
      </c>
      <c r="G510" s="34" t="e">
        <f t="shared" si="43"/>
        <v>#REF!</v>
      </c>
      <c r="H510" s="197">
        <v>88</v>
      </c>
      <c r="I510" s="34" t="e">
        <f t="shared" si="44"/>
        <v>#REF!</v>
      </c>
      <c r="J510" s="34"/>
      <c r="K510" s="218"/>
      <c r="L510" s="25" t="str">
        <f>'Programe Budget 2073-74'!Q497</f>
        <v>दि</v>
      </c>
    </row>
    <row r="511" spans="1:12">
      <c r="A511" s="18"/>
      <c r="B511" s="18"/>
      <c r="C511" s="33">
        <f>'Programe Budget 2073-74'!C498</f>
        <v>76</v>
      </c>
      <c r="D511" s="232" t="str">
        <f>'Programe Budget 2073-74'!D498</f>
        <v xml:space="preserve">जिल्ला कृषि विकास कार्यालय, डोटी </v>
      </c>
      <c r="E511" s="34">
        <f>'Programe Budget 2073-74'!E498</f>
        <v>8364</v>
      </c>
      <c r="F511" s="34">
        <f t="shared" si="42"/>
        <v>8364</v>
      </c>
      <c r="G511" s="34" t="e">
        <f t="shared" si="43"/>
        <v>#REF!</v>
      </c>
      <c r="H511" s="197">
        <v>100</v>
      </c>
      <c r="I511" s="34" t="e">
        <f t="shared" si="44"/>
        <v>#REF!</v>
      </c>
      <c r="J511" s="34"/>
      <c r="K511" s="218"/>
      <c r="L511" s="25" t="str">
        <f>'Programe Budget 2073-74'!Q498</f>
        <v>दि</v>
      </c>
    </row>
    <row r="512" spans="1:12">
      <c r="A512" s="18"/>
      <c r="B512" s="18"/>
      <c r="C512" s="33">
        <f>'Programe Budget 2073-74'!C499</f>
        <v>77</v>
      </c>
      <c r="D512" s="232" t="str">
        <f>'Programe Budget 2073-74'!D499</f>
        <v>जिल्ला कृषि विकास कार्यालय, अछाम</v>
      </c>
      <c r="E512" s="34">
        <f>'Programe Budget 2073-74'!E499</f>
        <v>6714</v>
      </c>
      <c r="F512" s="34">
        <f t="shared" si="42"/>
        <v>6714</v>
      </c>
      <c r="G512" s="34" t="e">
        <f t="shared" si="43"/>
        <v>#REF!</v>
      </c>
      <c r="H512" s="197">
        <v>100</v>
      </c>
      <c r="I512" s="34" t="e">
        <f t="shared" si="44"/>
        <v>#REF!</v>
      </c>
      <c r="J512" s="34"/>
      <c r="K512" s="218"/>
      <c r="L512" s="25" t="str">
        <f>'Programe Budget 2073-74'!Q499</f>
        <v>दि</v>
      </c>
    </row>
    <row r="513" spans="1:12">
      <c r="A513" s="18"/>
      <c r="B513" s="18"/>
      <c r="C513" s="33">
        <f>'Programe Budget 2073-74'!C500</f>
        <v>78</v>
      </c>
      <c r="D513" s="232" t="str">
        <f>'Programe Budget 2073-74'!D500</f>
        <v>जिल्ला कृषि विकास कार्यालय, कैलाली</v>
      </c>
      <c r="E513" s="34">
        <f>'Programe Budget 2073-74'!E500</f>
        <v>5454</v>
      </c>
      <c r="F513" s="34">
        <f t="shared" si="42"/>
        <v>5454</v>
      </c>
      <c r="G513" s="34" t="e">
        <f t="shared" si="43"/>
        <v>#REF!</v>
      </c>
      <c r="H513" s="197">
        <v>100</v>
      </c>
      <c r="I513" s="34" t="e">
        <f t="shared" si="44"/>
        <v>#REF!</v>
      </c>
      <c r="J513" s="34"/>
      <c r="K513" s="218"/>
      <c r="L513" s="25" t="str">
        <f>'Programe Budget 2073-74'!Q500</f>
        <v>दि</v>
      </c>
    </row>
    <row r="514" spans="1:12">
      <c r="A514" s="18"/>
      <c r="B514" s="18"/>
      <c r="C514" s="33">
        <f>'Programe Budget 2073-74'!C501</f>
        <v>79</v>
      </c>
      <c r="D514" s="232" t="str">
        <f>'Programe Budget 2073-74'!D501</f>
        <v>जिल्ला कृषि विकास कार्यालय, दार्चुला</v>
      </c>
      <c r="E514" s="34">
        <f>'Programe Budget 2073-74'!E501</f>
        <v>1854</v>
      </c>
      <c r="F514" s="34">
        <f t="shared" si="42"/>
        <v>1854</v>
      </c>
      <c r="G514" s="34" t="e">
        <f t="shared" si="43"/>
        <v>#REF!</v>
      </c>
      <c r="H514" s="197">
        <v>100</v>
      </c>
      <c r="I514" s="34" t="e">
        <f t="shared" si="44"/>
        <v>#REF!</v>
      </c>
      <c r="J514" s="34"/>
      <c r="K514" s="218"/>
      <c r="L514" s="25" t="str">
        <f>'Programe Budget 2073-74'!Q501</f>
        <v>दि</v>
      </c>
    </row>
    <row r="515" spans="1:12">
      <c r="A515" s="18"/>
      <c r="B515" s="18"/>
      <c r="C515" s="33">
        <f>'Programe Budget 2073-74'!C502</f>
        <v>80</v>
      </c>
      <c r="D515" s="232" t="str">
        <f>'Programe Budget 2073-74'!D502</f>
        <v>जिल्ला कृषि विकास कार्यालय, बैतडी</v>
      </c>
      <c r="E515" s="34">
        <f>'Programe Budget 2073-74'!E502</f>
        <v>4614</v>
      </c>
      <c r="F515" s="34">
        <f t="shared" si="42"/>
        <v>4614</v>
      </c>
      <c r="G515" s="34" t="e">
        <f t="shared" si="43"/>
        <v>#REF!</v>
      </c>
      <c r="H515" s="197">
        <v>100</v>
      </c>
      <c r="I515" s="34" t="e">
        <f t="shared" si="44"/>
        <v>#REF!</v>
      </c>
      <c r="J515" s="34"/>
      <c r="K515" s="218"/>
      <c r="L515" s="25" t="str">
        <f>'Programe Budget 2073-74'!Q502</f>
        <v>दि</v>
      </c>
    </row>
    <row r="516" spans="1:12">
      <c r="A516" s="18"/>
      <c r="B516" s="18"/>
      <c r="C516" s="33">
        <f>'Programe Budget 2073-74'!C503</f>
        <v>81</v>
      </c>
      <c r="D516" s="232" t="str">
        <f>'Programe Budget 2073-74'!D503</f>
        <v>जिल्ला कृषि विकास कार्यालय, डडेलधुरा</v>
      </c>
      <c r="E516" s="34">
        <f>'Programe Budget 2073-74'!E503</f>
        <v>4614</v>
      </c>
      <c r="F516" s="34">
        <f t="shared" si="42"/>
        <v>4614</v>
      </c>
      <c r="G516" s="34" t="e">
        <f t="shared" si="43"/>
        <v>#REF!</v>
      </c>
      <c r="H516" s="197">
        <v>100</v>
      </c>
      <c r="I516" s="34" t="e">
        <f t="shared" si="44"/>
        <v>#REF!</v>
      </c>
      <c r="J516" s="34"/>
      <c r="K516" s="218"/>
      <c r="L516" s="25" t="str">
        <f>'Programe Budget 2073-74'!Q503</f>
        <v>दि</v>
      </c>
    </row>
    <row r="517" spans="1:12">
      <c r="A517" s="18"/>
      <c r="B517" s="18"/>
      <c r="C517" s="33" t="e">
        <f>'Programe Budget 2073-74'!#REF!</f>
        <v>#REF!</v>
      </c>
      <c r="D517" s="232" t="e">
        <f>'Programe Budget 2073-74'!#REF!</f>
        <v>#REF!</v>
      </c>
      <c r="E517" s="34" t="e">
        <f>'Programe Budget 2073-74'!#REF!</f>
        <v>#REF!</v>
      </c>
      <c r="F517" s="34" t="e">
        <f t="shared" si="42"/>
        <v>#REF!</v>
      </c>
      <c r="G517" s="34" t="e">
        <f>F517/$F$518*100</f>
        <v>#REF!</v>
      </c>
      <c r="H517" s="197">
        <v>100</v>
      </c>
      <c r="I517" s="34" t="e">
        <f t="shared" si="44"/>
        <v>#REF!</v>
      </c>
      <c r="J517" s="34"/>
      <c r="K517" s="218"/>
      <c r="L517" s="25" t="e">
        <f>'Programe Budget 2073-74'!#REF!</f>
        <v>#REF!</v>
      </c>
    </row>
    <row r="518" spans="1:12" ht="16.5" customHeight="1">
      <c r="A518" s="25"/>
      <c r="B518" s="280"/>
      <c r="C518" s="29"/>
      <c r="D518" s="237" t="str">
        <f>'Programe Budget 2073-74'!D505</f>
        <v xml:space="preserve"> ८२ कार्यालयको जम्मा</v>
      </c>
      <c r="E518" s="59" t="e">
        <f>SUM(E435:E517)</f>
        <v>#REF!</v>
      </c>
      <c r="F518" s="59" t="e">
        <f>SUM(F435:F517)</f>
        <v>#REF!</v>
      </c>
      <c r="G518" s="59" t="e">
        <f>SUM(G435:G517)</f>
        <v>#REF!</v>
      </c>
      <c r="H518" s="197"/>
      <c r="I518" s="59" t="e">
        <f>SUM(I435:I517)</f>
        <v>#REF!</v>
      </c>
      <c r="J518" s="57"/>
      <c r="K518" s="373"/>
      <c r="L518" s="25"/>
    </row>
    <row r="519" spans="1:12">
      <c r="A519" s="25"/>
      <c r="B519" s="25"/>
      <c r="C519" s="33"/>
      <c r="D519" s="282" t="s">
        <v>321</v>
      </c>
      <c r="E519" s="57" t="e">
        <f>E805</f>
        <v>#REF!</v>
      </c>
      <c r="F519" s="57" t="e">
        <f>F805</f>
        <v>#REF!</v>
      </c>
      <c r="G519" s="59" t="e">
        <f>F518/F519*100</f>
        <v>#REF!</v>
      </c>
      <c r="H519" s="197"/>
      <c r="I519" s="57" t="e">
        <f>I518*G519/100</f>
        <v>#REF!</v>
      </c>
      <c r="J519" s="59" t="e">
        <f>I519</f>
        <v>#REF!</v>
      </c>
      <c r="K519" s="218"/>
      <c r="L519" s="25"/>
    </row>
    <row r="520" spans="1:12">
      <c r="A520" s="1">
        <f>'Programe Budget 2073-74'!A589</f>
        <v>12</v>
      </c>
      <c r="B520" s="11" t="str">
        <f>'Programe Budget 2073-74'!B589</f>
        <v>312124-3/4</v>
      </c>
      <c r="C520" s="33"/>
      <c r="D520" s="281" t="str">
        <f>'Programe Budget 2073-74'!D589</f>
        <v xml:space="preserve">सिंचाई तथा जलश्रोत ब्यवस्थापन आयोजना, बाली तथा जल ब्यवस्थापन कार्यक्रम </v>
      </c>
      <c r="E520" s="57"/>
      <c r="F520" s="57"/>
      <c r="G520" s="59"/>
      <c r="H520" s="197"/>
      <c r="I520" s="57"/>
      <c r="J520" s="57"/>
      <c r="K520" s="218"/>
      <c r="L520" s="25" t="str">
        <f>'Programe Budget 2073-74'!Q589</f>
        <v>ना</v>
      </c>
    </row>
    <row r="521" spans="1:12">
      <c r="A521" s="339"/>
      <c r="B521" s="18"/>
      <c r="C521" s="33">
        <f>'Programe Budget 2073-74'!C590</f>
        <v>1</v>
      </c>
      <c r="D521" s="129" t="str">
        <f>'Programe Budget 2073-74'!D590</f>
        <v>आयोजना संयोजकको कार्यालय, हरिहरभवन, ललितपुर</v>
      </c>
      <c r="E521" s="34">
        <f>'Programe Budget 2073-74'!E590</f>
        <v>95475</v>
      </c>
      <c r="F521" s="34">
        <f t="shared" ref="F521:F570" si="45">E521</f>
        <v>95475</v>
      </c>
      <c r="G521" s="34">
        <f t="shared" ref="G521:G570" si="46">SUM(F521/$F$571*100)</f>
        <v>52.469458076641949</v>
      </c>
      <c r="H521" s="197">
        <v>82.99</v>
      </c>
      <c r="I521" s="34">
        <f>SUM(G521*H521/100)</f>
        <v>43.544403257805151</v>
      </c>
      <c r="J521" s="57"/>
      <c r="K521" s="218"/>
      <c r="L521" s="25" t="str">
        <f>'Programe Budget 2073-74'!Q590</f>
        <v>नि</v>
      </c>
    </row>
    <row r="522" spans="1:12">
      <c r="A522" s="339"/>
      <c r="B522" s="11"/>
      <c r="C522" s="33">
        <f>'Programe Budget 2073-74'!C591</f>
        <v>2</v>
      </c>
      <c r="D522" s="129" t="str">
        <f>'Programe Budget 2073-74'!D591</f>
        <v>क्षेत्रीय कृषि निर्देशनालय, बिराटनगर</v>
      </c>
      <c r="E522" s="34">
        <f>'Programe Budget 2073-74'!E591</f>
        <v>477</v>
      </c>
      <c r="F522" s="34">
        <f t="shared" si="45"/>
        <v>477</v>
      </c>
      <c r="G522" s="34">
        <f t="shared" si="46"/>
        <v>0.26214120453059142</v>
      </c>
      <c r="H522" s="197">
        <v>100</v>
      </c>
      <c r="I522" s="34">
        <f t="shared" ref="I522:I570" si="47">SUM(G522*H522/100)</f>
        <v>0.26214120453059142</v>
      </c>
      <c r="J522" s="57"/>
      <c r="K522" s="218"/>
      <c r="L522" s="25" t="str">
        <f>'Programe Budget 2073-74'!Q591</f>
        <v>वि</v>
      </c>
    </row>
    <row r="523" spans="1:12">
      <c r="A523" s="339"/>
      <c r="B523" s="9"/>
      <c r="C523" s="33">
        <f>'Programe Budget 2073-74'!C592</f>
        <v>3</v>
      </c>
      <c r="D523" s="129" t="str">
        <f>'Programe Budget 2073-74'!D592</f>
        <v>क्षेत्रीय कृषि निर्देशनालय, हरिहरभवन</v>
      </c>
      <c r="E523" s="34">
        <f>'Programe Budget 2073-74'!E592</f>
        <v>477</v>
      </c>
      <c r="F523" s="34">
        <f t="shared" si="45"/>
        <v>477</v>
      </c>
      <c r="G523" s="34">
        <f t="shared" si="46"/>
        <v>0.26214120453059142</v>
      </c>
      <c r="H523" s="197">
        <v>100</v>
      </c>
      <c r="I523" s="34">
        <f t="shared" si="47"/>
        <v>0.26214120453059142</v>
      </c>
      <c r="J523" s="57"/>
      <c r="K523" s="218"/>
      <c r="L523" s="25" t="str">
        <f>'Programe Budget 2073-74'!Q592</f>
        <v>का</v>
      </c>
    </row>
    <row r="524" spans="1:12">
      <c r="A524" s="339"/>
      <c r="B524" s="9"/>
      <c r="C524" s="33">
        <f>'Programe Budget 2073-74'!C593</f>
        <v>4</v>
      </c>
      <c r="D524" s="129" t="str">
        <f>'Programe Budget 2073-74'!D593</f>
        <v>क्षेत्रीय कृषि निर्देशनालय, पोखरा</v>
      </c>
      <c r="E524" s="34">
        <f>'Programe Budget 2073-74'!E593</f>
        <v>477</v>
      </c>
      <c r="F524" s="34">
        <f t="shared" si="45"/>
        <v>477</v>
      </c>
      <c r="G524" s="34">
        <f t="shared" si="46"/>
        <v>0.26214120453059142</v>
      </c>
      <c r="H524" s="197"/>
      <c r="I524" s="34">
        <f t="shared" si="47"/>
        <v>0</v>
      </c>
      <c r="J524" s="34"/>
      <c r="K524" s="218"/>
      <c r="L524" s="25" t="str">
        <f>'Programe Budget 2073-74'!Q593</f>
        <v>प</v>
      </c>
    </row>
    <row r="525" spans="1:12" ht="18.75" customHeight="1">
      <c r="A525" s="339"/>
      <c r="B525" s="9"/>
      <c r="C525" s="33">
        <f>'Programe Budget 2073-74'!C594</f>
        <v>5</v>
      </c>
      <c r="D525" s="129" t="str">
        <f>'Programe Budget 2073-74'!D594</f>
        <v>क्षेत्रीय कृषि निर्देशनालय, सुर्खेत</v>
      </c>
      <c r="E525" s="34">
        <f>'Programe Budget 2073-74'!E594</f>
        <v>477</v>
      </c>
      <c r="F525" s="34">
        <f t="shared" si="45"/>
        <v>477</v>
      </c>
      <c r="G525" s="34">
        <f t="shared" si="46"/>
        <v>0.26214120453059142</v>
      </c>
      <c r="H525" s="197">
        <v>100</v>
      </c>
      <c r="I525" s="34">
        <f t="shared" si="47"/>
        <v>0.26214120453059142</v>
      </c>
      <c r="J525" s="34"/>
      <c r="K525" s="218"/>
      <c r="L525" s="25" t="str">
        <f>'Programe Budget 2073-74'!Q594</f>
        <v>सु</v>
      </c>
    </row>
    <row r="526" spans="1:12">
      <c r="A526" s="339"/>
      <c r="B526" s="9"/>
      <c r="C526" s="33">
        <f>'Programe Budget 2073-74'!C595</f>
        <v>6</v>
      </c>
      <c r="D526" s="129" t="str">
        <f>'Programe Budget 2073-74'!D595</f>
        <v>क्षेत्रीय कृषि निर्देशनालय, दिपायल</v>
      </c>
      <c r="E526" s="34">
        <f>'Programe Budget 2073-74'!E595</f>
        <v>977</v>
      </c>
      <c r="F526" s="34">
        <f t="shared" si="45"/>
        <v>977</v>
      </c>
      <c r="G526" s="34">
        <f t="shared" si="46"/>
        <v>0.53692234135511063</v>
      </c>
      <c r="H526" s="197">
        <v>100</v>
      </c>
      <c r="I526" s="34">
        <f t="shared" si="47"/>
        <v>0.53692234135511063</v>
      </c>
      <c r="J526" s="34"/>
      <c r="K526" s="218"/>
      <c r="L526" s="25" t="str">
        <f>'Programe Budget 2073-74'!Q595</f>
        <v>दि</v>
      </c>
    </row>
    <row r="527" spans="1:12">
      <c r="A527" s="339"/>
      <c r="B527" s="9"/>
      <c r="C527" s="33">
        <f>'Programe Budget 2073-74'!C596</f>
        <v>7</v>
      </c>
      <c r="D527" s="129" t="str">
        <f>'Programe Budget 2073-74'!D596</f>
        <v>जिल्ला कृषि बिकास कार्यालय, झापा</v>
      </c>
      <c r="E527" s="34">
        <f>'Programe Budget 2073-74'!E596</f>
        <v>4677</v>
      </c>
      <c r="F527" s="34">
        <f t="shared" si="45"/>
        <v>4677</v>
      </c>
      <c r="G527" s="34">
        <f t="shared" si="46"/>
        <v>2.570302753856553</v>
      </c>
      <c r="H527" s="197">
        <v>100</v>
      </c>
      <c r="I527" s="34">
        <f t="shared" si="47"/>
        <v>2.5703027538565535</v>
      </c>
      <c r="J527" s="34"/>
      <c r="K527" s="218"/>
      <c r="L527" s="25" t="str">
        <f>'Programe Budget 2073-74'!Q596</f>
        <v>वि</v>
      </c>
    </row>
    <row r="528" spans="1:12">
      <c r="A528" s="339"/>
      <c r="B528" s="9"/>
      <c r="C528" s="33">
        <f>'Programe Budget 2073-74'!C597</f>
        <v>8</v>
      </c>
      <c r="D528" s="129" t="str">
        <f>'Programe Budget 2073-74'!D597</f>
        <v>जिल्ला कृषि बिकास कार्यालय, सुनसरी</v>
      </c>
      <c r="E528" s="34">
        <f>'Programe Budget 2073-74'!E597</f>
        <v>2298</v>
      </c>
      <c r="F528" s="34">
        <f t="shared" si="45"/>
        <v>2298</v>
      </c>
      <c r="G528" s="34">
        <f t="shared" si="46"/>
        <v>1.2628941048454907</v>
      </c>
      <c r="H528" s="197">
        <v>100</v>
      </c>
      <c r="I528" s="34">
        <f t="shared" si="47"/>
        <v>1.2628941048454907</v>
      </c>
      <c r="J528" s="34"/>
      <c r="K528" s="218"/>
      <c r="L528" s="25" t="str">
        <f>'Programe Budget 2073-74'!Q597</f>
        <v>वि</v>
      </c>
    </row>
    <row r="529" spans="1:12">
      <c r="A529" s="339"/>
      <c r="B529" s="9"/>
      <c r="C529" s="33">
        <f>'Programe Budget 2073-74'!C598</f>
        <v>9</v>
      </c>
      <c r="D529" s="129" t="str">
        <f>'Programe Budget 2073-74'!D598</f>
        <v>जिल्ला कृषि बिकास कार्यालय, बारा</v>
      </c>
      <c r="E529" s="34">
        <f>'Programe Budget 2073-74'!E598</f>
        <v>2318</v>
      </c>
      <c r="F529" s="34">
        <f t="shared" si="45"/>
        <v>2318</v>
      </c>
      <c r="G529" s="34">
        <f t="shared" si="46"/>
        <v>1.2738853503184715</v>
      </c>
      <c r="H529" s="197">
        <v>88</v>
      </c>
      <c r="I529" s="34">
        <f t="shared" si="47"/>
        <v>1.121019108280255</v>
      </c>
      <c r="J529" s="34"/>
      <c r="K529" s="218"/>
      <c r="L529" s="260" t="str">
        <f>'Programe Budget 2073-74'!Q598</f>
        <v>का</v>
      </c>
    </row>
    <row r="530" spans="1:12">
      <c r="A530" s="339"/>
      <c r="B530" s="9"/>
      <c r="C530" s="33">
        <f>'Programe Budget 2073-74'!C599</f>
        <v>10</v>
      </c>
      <c r="D530" s="129" t="str">
        <f>'Programe Budget 2073-74'!D599</f>
        <v>जिल्ला कृषि बिकास कार्यालय, पर्सा</v>
      </c>
      <c r="E530" s="34">
        <f>'Programe Budget 2073-74'!E599</f>
        <v>2544</v>
      </c>
      <c r="F530" s="34">
        <f t="shared" si="45"/>
        <v>2544</v>
      </c>
      <c r="G530" s="34">
        <f t="shared" si="46"/>
        <v>1.3980864241631541</v>
      </c>
      <c r="H530" s="197">
        <v>97</v>
      </c>
      <c r="I530" s="34">
        <f t="shared" si="47"/>
        <v>1.3561438314382597</v>
      </c>
      <c r="J530" s="34"/>
      <c r="K530" s="218"/>
      <c r="L530" s="260" t="str">
        <f>'Programe Budget 2073-74'!Q599</f>
        <v>का</v>
      </c>
    </row>
    <row r="531" spans="1:12">
      <c r="A531" s="339"/>
      <c r="B531" s="9"/>
      <c r="C531" s="33">
        <f>'Programe Budget 2073-74'!C600</f>
        <v>11</v>
      </c>
      <c r="D531" s="129" t="str">
        <f>'Programe Budget 2073-74'!D600</f>
        <v xml:space="preserve">ाजिल्ला कृषि बिकास कार्यालय, नवलपरासी </v>
      </c>
      <c r="E531" s="34">
        <f>'Programe Budget 2073-74'!E600</f>
        <v>2399</v>
      </c>
      <c r="F531" s="34">
        <f t="shared" si="45"/>
        <v>2399</v>
      </c>
      <c r="G531" s="34">
        <f t="shared" si="46"/>
        <v>1.3183998944840434</v>
      </c>
      <c r="H531" s="197">
        <v>100</v>
      </c>
      <c r="I531" s="34">
        <f t="shared" si="47"/>
        <v>1.3183998944840434</v>
      </c>
      <c r="J531" s="34"/>
      <c r="K531" s="218"/>
      <c r="L531" s="260" t="str">
        <f>'Programe Budget 2073-74'!Q600</f>
        <v>प</v>
      </c>
    </row>
    <row r="532" spans="1:12">
      <c r="A532" s="339"/>
      <c r="B532" s="9"/>
      <c r="C532" s="33">
        <f>'Programe Budget 2073-74'!C601</f>
        <v>12</v>
      </c>
      <c r="D532" s="129" t="str">
        <f>'Programe Budget 2073-74'!D601</f>
        <v>जिल्ला कृषि बिकास कार्यालय, रुपन्देही</v>
      </c>
      <c r="E532" s="34">
        <f>'Programe Budget 2073-74'!E601</f>
        <v>4122</v>
      </c>
      <c r="F532" s="34">
        <f t="shared" si="45"/>
        <v>4122</v>
      </c>
      <c r="G532" s="34">
        <f t="shared" si="46"/>
        <v>2.2652956919813372</v>
      </c>
      <c r="H532" s="197">
        <v>100</v>
      </c>
      <c r="I532" s="34">
        <f t="shared" si="47"/>
        <v>2.2652956919813372</v>
      </c>
      <c r="J532" s="34"/>
      <c r="K532" s="218"/>
      <c r="L532" s="260" t="str">
        <f>'Programe Budget 2073-74'!Q601</f>
        <v>प</v>
      </c>
    </row>
    <row r="533" spans="1:12">
      <c r="A533" s="339"/>
      <c r="B533" s="9"/>
      <c r="C533" s="33">
        <f>'Programe Budget 2073-74'!C602</f>
        <v>13</v>
      </c>
      <c r="D533" s="129" t="str">
        <f>'Programe Budget 2073-74'!D602</f>
        <v>जिल्ला कृषि बिकास कार्यालय, कपिलवस्तु</v>
      </c>
      <c r="E533" s="34">
        <f>'Programe Budget 2073-74'!E602</f>
        <v>2602</v>
      </c>
      <c r="F533" s="34">
        <f t="shared" si="45"/>
        <v>2602</v>
      </c>
      <c r="G533" s="34">
        <f t="shared" si="46"/>
        <v>1.4299610360347983</v>
      </c>
      <c r="H533" s="197">
        <v>100</v>
      </c>
      <c r="I533" s="34">
        <f t="shared" si="47"/>
        <v>1.4299610360347983</v>
      </c>
      <c r="J533" s="34"/>
      <c r="K533" s="218"/>
      <c r="L533" s="260" t="str">
        <f>'Programe Budget 2073-74'!Q602</f>
        <v>प</v>
      </c>
    </row>
    <row r="534" spans="1:12">
      <c r="A534" s="339"/>
      <c r="B534" s="9"/>
      <c r="C534" s="33">
        <f>'Programe Budget 2073-74'!C603</f>
        <v>14</v>
      </c>
      <c r="D534" s="129" t="str">
        <f>'Programe Budget 2073-74'!D603</f>
        <v>जिल्ला कृषि बिकास कार्यालय, दाङ्ग</v>
      </c>
      <c r="E534" s="34">
        <f>'Programe Budget 2073-74'!E603</f>
        <v>4160</v>
      </c>
      <c r="F534" s="34">
        <f t="shared" si="45"/>
        <v>4160</v>
      </c>
      <c r="G534" s="34">
        <f t="shared" si="46"/>
        <v>2.2861790583800006</v>
      </c>
      <c r="H534" s="197">
        <v>95</v>
      </c>
      <c r="I534" s="34">
        <f t="shared" si="47"/>
        <v>2.1718701054610006</v>
      </c>
      <c r="J534" s="34"/>
      <c r="K534" s="218"/>
      <c r="L534" s="260" t="str">
        <f>'Programe Budget 2073-74'!Q603</f>
        <v>सु</v>
      </c>
    </row>
    <row r="535" spans="1:12">
      <c r="A535" s="339"/>
      <c r="B535" s="9"/>
      <c r="C535" s="33">
        <f>'Programe Budget 2073-74'!C604</f>
        <v>15</v>
      </c>
      <c r="D535" s="129" t="str">
        <f>'Programe Budget 2073-74'!D604</f>
        <v>जिल्ला कृषि बिकास कार्यालय, बाँके</v>
      </c>
      <c r="E535" s="34">
        <f>'Programe Budget 2073-74'!E604</f>
        <v>2232</v>
      </c>
      <c r="F535" s="34">
        <f t="shared" si="45"/>
        <v>2232</v>
      </c>
      <c r="G535" s="34">
        <f t="shared" si="46"/>
        <v>1.2266229947846541</v>
      </c>
      <c r="H535" s="197">
        <v>100</v>
      </c>
      <c r="I535" s="34">
        <f t="shared" si="47"/>
        <v>1.2266229947846541</v>
      </c>
      <c r="J535" s="34"/>
      <c r="K535" s="218"/>
      <c r="L535" s="260" t="str">
        <f>'Programe Budget 2073-74'!Q604</f>
        <v>सु</v>
      </c>
    </row>
    <row r="536" spans="1:12">
      <c r="A536" s="339"/>
      <c r="B536" s="9"/>
      <c r="C536" s="33">
        <f>'Programe Budget 2073-74'!C605</f>
        <v>16</v>
      </c>
      <c r="D536" s="129" t="str">
        <f>'Programe Budget 2073-74'!D605</f>
        <v>जिल्ला कृषि बिकास कार्यालय, बर्दिया</v>
      </c>
      <c r="E536" s="34">
        <f>'Programe Budget 2073-74'!E605</f>
        <v>2113</v>
      </c>
      <c r="F536" s="34">
        <f t="shared" si="45"/>
        <v>2113</v>
      </c>
      <c r="G536" s="34">
        <f t="shared" si="46"/>
        <v>1.1612250842204184</v>
      </c>
      <c r="H536" s="197">
        <v>100</v>
      </c>
      <c r="I536" s="34">
        <f t="shared" si="47"/>
        <v>1.1612250842204184</v>
      </c>
      <c r="J536" s="34"/>
      <c r="K536" s="218"/>
      <c r="L536" s="260" t="str">
        <f>'Programe Budget 2073-74'!Q605</f>
        <v>सु</v>
      </c>
    </row>
    <row r="537" spans="1:12">
      <c r="A537" s="339"/>
      <c r="B537" s="9"/>
      <c r="C537" s="33">
        <f>'Programe Budget 2073-74'!C606</f>
        <v>17</v>
      </c>
      <c r="D537" s="129" t="str">
        <f>'Programe Budget 2073-74'!D606</f>
        <v>जिल्ला कृषि बिकास कार्यालय, कैलाली</v>
      </c>
      <c r="E537" s="34">
        <f>'Programe Budget 2073-74'!E606</f>
        <v>2604</v>
      </c>
      <c r="F537" s="34">
        <f t="shared" si="45"/>
        <v>2604</v>
      </c>
      <c r="G537" s="34">
        <f t="shared" si="46"/>
        <v>1.4310601605820963</v>
      </c>
      <c r="H537" s="197">
        <v>100</v>
      </c>
      <c r="I537" s="34">
        <f t="shared" si="47"/>
        <v>1.4310601605820963</v>
      </c>
      <c r="J537" s="34"/>
      <c r="K537" s="218"/>
      <c r="L537" s="260" t="str">
        <f>'Programe Budget 2073-74'!Q606</f>
        <v>दि</v>
      </c>
    </row>
    <row r="538" spans="1:12">
      <c r="A538" s="339"/>
      <c r="B538" s="9"/>
      <c r="C538" s="33">
        <f>'Programe Budget 2073-74'!C607</f>
        <v>18</v>
      </c>
      <c r="D538" s="129" t="str">
        <f>'Programe Budget 2073-74'!D607</f>
        <v xml:space="preserve">जिल्ला कृषि बिकास कार्यालय, कन्चनपुर </v>
      </c>
      <c r="E538" s="34">
        <f>'Programe Budget 2073-74'!E607</f>
        <v>5377</v>
      </c>
      <c r="F538" s="34">
        <f t="shared" si="45"/>
        <v>5377</v>
      </c>
      <c r="G538" s="34">
        <f t="shared" si="46"/>
        <v>2.9549963454108803</v>
      </c>
      <c r="H538" s="197">
        <v>100</v>
      </c>
      <c r="I538" s="34">
        <f t="shared" si="47"/>
        <v>2.9549963454108803</v>
      </c>
      <c r="J538" s="34"/>
      <c r="K538" s="218"/>
      <c r="L538" s="260" t="str">
        <f>'Programe Budget 2073-74'!Q607</f>
        <v>दि</v>
      </c>
    </row>
    <row r="539" spans="1:12">
      <c r="A539" s="339"/>
      <c r="B539" s="9"/>
      <c r="C539" s="33">
        <f>'Programe Budget 2073-74'!C608</f>
        <v>19</v>
      </c>
      <c r="D539" s="129" t="str">
        <f>'Programe Budget 2073-74'!D608</f>
        <v>जिल्ला कृषि बिकास कार्यालय, मुस्ताङ्ग</v>
      </c>
      <c r="E539" s="34">
        <f>'Programe Budget 2073-74'!E608</f>
        <v>1178</v>
      </c>
      <c r="F539" s="34">
        <f t="shared" si="45"/>
        <v>1178</v>
      </c>
      <c r="G539" s="34">
        <f t="shared" si="46"/>
        <v>0.64738435835856734</v>
      </c>
      <c r="H539" s="197">
        <v>99</v>
      </c>
      <c r="I539" s="34">
        <f t="shared" si="47"/>
        <v>0.64091051477498173</v>
      </c>
      <c r="J539" s="34"/>
      <c r="K539" s="218"/>
      <c r="L539" s="260" t="str">
        <f>'Programe Budget 2073-74'!Q608</f>
        <v>प</v>
      </c>
    </row>
    <row r="540" spans="1:12">
      <c r="A540" s="339"/>
      <c r="B540" s="9"/>
      <c r="C540" s="33">
        <f>'Programe Budget 2073-74'!C609</f>
        <v>20</v>
      </c>
      <c r="D540" s="129" t="str">
        <f>'Programe Budget 2073-74'!D609</f>
        <v>जिल्ला कृषि बिकास कार्यालय, मनाङ्ग</v>
      </c>
      <c r="E540" s="34">
        <f>'Programe Budget 2073-74'!E609</f>
        <v>1056</v>
      </c>
      <c r="F540" s="34">
        <f t="shared" si="45"/>
        <v>1056</v>
      </c>
      <c r="G540" s="34">
        <f t="shared" si="46"/>
        <v>0.58033776097338474</v>
      </c>
      <c r="H540" s="197">
        <v>100</v>
      </c>
      <c r="I540" s="34">
        <f t="shared" si="47"/>
        <v>0.58033776097338474</v>
      </c>
      <c r="J540" s="34"/>
      <c r="K540" s="218"/>
      <c r="L540" s="260" t="str">
        <f>'Programe Budget 2073-74'!Q609</f>
        <v>प</v>
      </c>
    </row>
    <row r="541" spans="1:12">
      <c r="A541" s="339"/>
      <c r="B541" s="9"/>
      <c r="C541" s="33">
        <f>'Programe Budget 2073-74'!C610</f>
        <v>21</v>
      </c>
      <c r="D541" s="129" t="str">
        <f>'Programe Budget 2073-74'!D610</f>
        <v>जिल्ला कृषि बिकास कार्यालय, हुम्ला</v>
      </c>
      <c r="E541" s="34">
        <f>'Programe Budget 2073-74'!E610</f>
        <v>1135</v>
      </c>
      <c r="F541" s="34">
        <f t="shared" si="45"/>
        <v>1135</v>
      </c>
      <c r="G541" s="34">
        <f t="shared" si="46"/>
        <v>0.62375318059165874</v>
      </c>
      <c r="H541" s="197">
        <v>100</v>
      </c>
      <c r="I541" s="34">
        <f t="shared" si="47"/>
        <v>0.62375318059165874</v>
      </c>
      <c r="J541" s="34"/>
      <c r="K541" s="218"/>
      <c r="L541" s="260" t="str">
        <f>'Programe Budget 2073-74'!Q610</f>
        <v>सु</v>
      </c>
    </row>
    <row r="542" spans="1:12">
      <c r="A542" s="339"/>
      <c r="B542" s="9"/>
      <c r="C542" s="33">
        <f>'Programe Budget 2073-74'!C611</f>
        <v>22</v>
      </c>
      <c r="D542" s="129" t="str">
        <f>'Programe Budget 2073-74'!D611</f>
        <v>जिल्ला कृषि बिकास कार्यालय, कालिकोट</v>
      </c>
      <c r="E542" s="34">
        <f>'Programe Budget 2073-74'!E611</f>
        <v>1237</v>
      </c>
      <c r="F542" s="34">
        <f t="shared" si="45"/>
        <v>1237</v>
      </c>
      <c r="G542" s="34">
        <f t="shared" si="46"/>
        <v>0.67980853250386064</v>
      </c>
      <c r="H542" s="197">
        <v>100</v>
      </c>
      <c r="I542" s="34">
        <f t="shared" si="47"/>
        <v>0.67980853250386064</v>
      </c>
      <c r="J542" s="34"/>
      <c r="K542" s="218"/>
      <c r="L542" s="260" t="str">
        <f>'Programe Budget 2073-74'!Q611</f>
        <v>सु</v>
      </c>
    </row>
    <row r="543" spans="1:12">
      <c r="A543" s="339"/>
      <c r="B543" s="9"/>
      <c r="C543" s="33">
        <f>'Programe Budget 2073-74'!C612</f>
        <v>23</v>
      </c>
      <c r="D543" s="129" t="str">
        <f>'Programe Budget 2073-74'!D612</f>
        <v>जिल्ला कृषि बिकास कार्यालय, जुम्ला</v>
      </c>
      <c r="E543" s="34">
        <f>'Programe Budget 2073-74'!E612</f>
        <v>1030</v>
      </c>
      <c r="F543" s="34">
        <f t="shared" si="45"/>
        <v>1030</v>
      </c>
      <c r="G543" s="34">
        <f t="shared" si="46"/>
        <v>0.56604914185850974</v>
      </c>
      <c r="H543" s="197">
        <v>99</v>
      </c>
      <c r="I543" s="34">
        <f t="shared" si="47"/>
        <v>0.5603886504399247</v>
      </c>
      <c r="J543" s="34"/>
      <c r="K543" s="218"/>
      <c r="L543" s="260" t="str">
        <f>'Programe Budget 2073-74'!Q612</f>
        <v>सु</v>
      </c>
    </row>
    <row r="544" spans="1:12">
      <c r="A544" s="339"/>
      <c r="B544" s="9"/>
      <c r="C544" s="33">
        <f>'Programe Budget 2073-74'!C613</f>
        <v>24</v>
      </c>
      <c r="D544" s="129" t="str">
        <f>'Programe Budget 2073-74'!D613</f>
        <v>जिल्ला कृषि बिकास कार्यालय, मुगु</v>
      </c>
      <c r="E544" s="34">
        <f>'Programe Budget 2073-74'!E613</f>
        <v>1136</v>
      </c>
      <c r="F544" s="34">
        <f t="shared" si="45"/>
        <v>1136</v>
      </c>
      <c r="G544" s="34">
        <f t="shared" si="46"/>
        <v>0.62430274286530774</v>
      </c>
      <c r="H544" s="197">
        <v>100</v>
      </c>
      <c r="I544" s="34">
        <f t="shared" si="47"/>
        <v>0.62430274286530774</v>
      </c>
      <c r="J544" s="34"/>
      <c r="K544" s="218"/>
      <c r="L544" s="260" t="str">
        <f>'Programe Budget 2073-74'!Q613</f>
        <v>सु</v>
      </c>
    </row>
    <row r="545" spans="1:12">
      <c r="A545" s="339"/>
      <c r="B545" s="9"/>
      <c r="C545" s="33">
        <f>'Programe Budget 2073-74'!C614</f>
        <v>25</v>
      </c>
      <c r="D545" s="129" t="str">
        <f>'Programe Budget 2073-74'!D614</f>
        <v xml:space="preserve">जिल्ला कृषि बिकास कार्यालय, डोल्पा </v>
      </c>
      <c r="E545" s="34">
        <f>'Programe Budget 2073-74'!E614</f>
        <v>1107</v>
      </c>
      <c r="F545" s="34">
        <f t="shared" si="45"/>
        <v>1107</v>
      </c>
      <c r="G545" s="34">
        <f t="shared" si="46"/>
        <v>0.60836543692948564</v>
      </c>
      <c r="H545" s="197">
        <v>100</v>
      </c>
      <c r="I545" s="34">
        <f>SUM(G545*H545/100)</f>
        <v>0.60836543692948564</v>
      </c>
      <c r="J545" s="34"/>
      <c r="K545" s="218"/>
      <c r="L545" s="260" t="str">
        <f>'Programe Budget 2073-74'!Q614</f>
        <v>सु</v>
      </c>
    </row>
    <row r="546" spans="1:12">
      <c r="A546" s="339"/>
      <c r="B546" s="9"/>
      <c r="C546" s="33">
        <f>'Programe Budget 2073-74'!C615</f>
        <v>26</v>
      </c>
      <c r="D546" s="129" t="str">
        <f>'Programe Budget 2073-74'!D615</f>
        <v>जिल्ला कृषि बिकास कार्यालय, बझाङ्ग</v>
      </c>
      <c r="E546" s="34">
        <f>'Programe Budget 2073-74'!E615</f>
        <v>1118</v>
      </c>
      <c r="F546" s="34">
        <f t="shared" si="45"/>
        <v>1118</v>
      </c>
      <c r="G546" s="34">
        <f t="shared" si="46"/>
        <v>0.61441062193962515</v>
      </c>
      <c r="H546" s="197">
        <v>97.9</v>
      </c>
      <c r="I546" s="34">
        <f t="shared" si="47"/>
        <v>0.60150799887889306</v>
      </c>
      <c r="J546" s="34"/>
      <c r="K546" s="218"/>
      <c r="L546" s="260" t="str">
        <f>'Programe Budget 2073-74'!Q615</f>
        <v>दि</v>
      </c>
    </row>
    <row r="547" spans="1:12">
      <c r="A547" s="339"/>
      <c r="B547" s="9"/>
      <c r="C547" s="33">
        <f>'Programe Budget 2073-74'!C616</f>
        <v>27</v>
      </c>
      <c r="D547" s="129" t="str">
        <f>'Programe Budget 2073-74'!D616</f>
        <v>जिल्ला कृषि बिकास कार्यालय, डडेलधुरा</v>
      </c>
      <c r="E547" s="34">
        <f>'Programe Budget 2073-74'!E616</f>
        <v>1609</v>
      </c>
      <c r="F547" s="34">
        <f t="shared" si="45"/>
        <v>1609</v>
      </c>
      <c r="G547" s="34">
        <f t="shared" si="46"/>
        <v>0.88424569830130306</v>
      </c>
      <c r="H547" s="197">
        <v>92</v>
      </c>
      <c r="I547" s="34">
        <f t="shared" si="47"/>
        <v>0.81350604243719882</v>
      </c>
      <c r="J547" s="34"/>
      <c r="K547" s="218"/>
      <c r="L547" s="260" t="str">
        <f>'Programe Budget 2073-74'!Q616</f>
        <v>दि</v>
      </c>
    </row>
    <row r="548" spans="1:12">
      <c r="A548" s="339"/>
      <c r="B548" s="9"/>
      <c r="C548" s="33">
        <f>'Programe Budget 2073-74'!C617</f>
        <v>28</v>
      </c>
      <c r="D548" s="129" t="str">
        <f>'Programe Budget 2073-74'!D617</f>
        <v>जिल्ला कृषि बिकास कार्यालय, बैतडी</v>
      </c>
      <c r="E548" s="34">
        <f>'Programe Budget 2073-74'!E617</f>
        <v>1279</v>
      </c>
      <c r="F548" s="34">
        <f t="shared" si="45"/>
        <v>1279</v>
      </c>
      <c r="G548" s="34">
        <f t="shared" si="46"/>
        <v>0.70289014799712035</v>
      </c>
      <c r="H548" s="197">
        <v>100</v>
      </c>
      <c r="I548" s="34">
        <f t="shared" si="47"/>
        <v>0.70289014799712035</v>
      </c>
      <c r="J548" s="34"/>
      <c r="K548" s="218"/>
      <c r="L548" s="260" t="str">
        <f>'Programe Budget 2073-74'!Q617</f>
        <v>दि</v>
      </c>
    </row>
    <row r="549" spans="1:12">
      <c r="A549" s="339"/>
      <c r="B549" s="9"/>
      <c r="C549" s="33">
        <f>'Programe Budget 2073-74'!C618</f>
        <v>29</v>
      </c>
      <c r="D549" s="129" t="str">
        <f>'Programe Budget 2073-74'!D618</f>
        <v>जिल्ला कृषि बिकास कार्यालय, दार्चुला</v>
      </c>
      <c r="E549" s="34">
        <f>'Programe Budget 2073-74'!E618</f>
        <v>1460</v>
      </c>
      <c r="F549" s="34">
        <f t="shared" si="45"/>
        <v>1460</v>
      </c>
      <c r="G549" s="34">
        <f t="shared" si="46"/>
        <v>0.80236091952759625</v>
      </c>
      <c r="H549" s="197">
        <v>100</v>
      </c>
      <c r="I549" s="34">
        <f t="shared" si="47"/>
        <v>0.80236091952759625</v>
      </c>
      <c r="J549" s="34"/>
      <c r="K549" s="218"/>
      <c r="L549" s="260" t="str">
        <f>'Programe Budget 2073-74'!Q618</f>
        <v>दि</v>
      </c>
    </row>
    <row r="550" spans="1:12">
      <c r="A550" s="339"/>
      <c r="B550" s="9"/>
      <c r="C550" s="33">
        <f>'Programe Budget 2073-74'!C619</f>
        <v>30</v>
      </c>
      <c r="D550" s="129" t="str">
        <f>'Programe Budget 2073-74'!D619</f>
        <v>जिल्ला कृषि बिकास कार्यालय, डोटी</v>
      </c>
      <c r="E550" s="34">
        <f>'Programe Budget 2073-74'!E619</f>
        <v>1257</v>
      </c>
      <c r="F550" s="34">
        <f t="shared" si="45"/>
        <v>1257</v>
      </c>
      <c r="G550" s="34">
        <f t="shared" si="46"/>
        <v>0.69079977797684144</v>
      </c>
      <c r="H550" s="197">
        <v>100</v>
      </c>
      <c r="I550" s="34">
        <f t="shared" si="47"/>
        <v>0.69079977797684156</v>
      </c>
      <c r="J550" s="34"/>
      <c r="K550" s="218"/>
      <c r="L550" s="260" t="str">
        <f>'Programe Budget 2073-74'!Q619</f>
        <v>दि</v>
      </c>
    </row>
    <row r="551" spans="1:12">
      <c r="A551" s="339"/>
      <c r="B551" s="9"/>
      <c r="C551" s="33">
        <f>'Programe Budget 2073-74'!C620</f>
        <v>31</v>
      </c>
      <c r="D551" s="129" t="str">
        <f>'Programe Budget 2073-74'!D620</f>
        <v>जिल्ला कृषि बिकास कार्यालय, अछाम</v>
      </c>
      <c r="E551" s="34">
        <f>'Programe Budget 2073-74'!E620</f>
        <v>890</v>
      </c>
      <c r="F551" s="34">
        <f t="shared" si="45"/>
        <v>890</v>
      </c>
      <c r="G551" s="34">
        <f t="shared" si="46"/>
        <v>0.48911042354764434</v>
      </c>
      <c r="H551" s="197">
        <v>98.7</v>
      </c>
      <c r="I551" s="34">
        <f t="shared" si="47"/>
        <v>0.48275198804152497</v>
      </c>
      <c r="J551" s="34"/>
      <c r="K551" s="218"/>
      <c r="L551" s="260" t="str">
        <f>'Programe Budget 2073-74'!Q620</f>
        <v>दि</v>
      </c>
    </row>
    <row r="552" spans="1:12">
      <c r="A552" s="339"/>
      <c r="B552" s="9"/>
      <c r="C552" s="33">
        <f>'Programe Budget 2073-74'!C621</f>
        <v>32</v>
      </c>
      <c r="D552" s="129" t="str">
        <f>'Programe Budget 2073-74'!D621</f>
        <v>जिल्ला कृषि बिकास कार्यालय, बाजुरा</v>
      </c>
      <c r="E552" s="34">
        <f>'Programe Budget 2073-74'!E621</f>
        <v>1122</v>
      </c>
      <c r="F552" s="34">
        <f t="shared" si="45"/>
        <v>1122</v>
      </c>
      <c r="G552" s="34">
        <f t="shared" si="46"/>
        <v>0.61660887103422124</v>
      </c>
      <c r="H552" s="197">
        <v>100</v>
      </c>
      <c r="I552" s="34">
        <f t="shared" si="47"/>
        <v>0.61660887103422124</v>
      </c>
      <c r="J552" s="34"/>
      <c r="K552" s="218"/>
      <c r="L552" s="260" t="str">
        <f>'Programe Budget 2073-74'!Q621</f>
        <v>दि</v>
      </c>
    </row>
    <row r="553" spans="1:12">
      <c r="A553" s="339"/>
      <c r="B553" s="9"/>
      <c r="C553" s="33">
        <f>'Programe Budget 2073-74'!C622</f>
        <v>33</v>
      </c>
      <c r="D553" s="129" t="str">
        <f>'Programe Budget 2073-74'!D622</f>
        <v>जिल्ला कृषि बिकास कार्यालय, सर्ुर्खेत</v>
      </c>
      <c r="E553" s="34">
        <f>'Programe Budget 2073-74'!E622</f>
        <v>2358</v>
      </c>
      <c r="F553" s="34">
        <f t="shared" si="45"/>
        <v>2358</v>
      </c>
      <c r="G553" s="34">
        <f t="shared" si="46"/>
        <v>1.2958678412644329</v>
      </c>
      <c r="H553" s="197">
        <v>100</v>
      </c>
      <c r="I553" s="34">
        <f t="shared" si="47"/>
        <v>1.2958678412644329</v>
      </c>
      <c r="J553" s="34"/>
      <c r="K553" s="218"/>
      <c r="L553" s="260" t="str">
        <f>'Programe Budget 2073-74'!Q622</f>
        <v>सु</v>
      </c>
    </row>
    <row r="554" spans="1:12">
      <c r="A554" s="339"/>
      <c r="B554" s="9"/>
      <c r="C554" s="33">
        <f>'Programe Budget 2073-74'!C623</f>
        <v>34</v>
      </c>
      <c r="D554" s="129" t="str">
        <f>'Programe Budget 2073-74'!D623</f>
        <v>जिल्ला कृषि बिकास कार्यालय, दैलेख</v>
      </c>
      <c r="E554" s="34">
        <f>'Programe Budget 2073-74'!E623</f>
        <v>1359</v>
      </c>
      <c r="F554" s="34">
        <f t="shared" si="45"/>
        <v>1359</v>
      </c>
      <c r="G554" s="34">
        <f t="shared" si="46"/>
        <v>0.74685512988904335</v>
      </c>
      <c r="H554" s="197">
        <v>100</v>
      </c>
      <c r="I554" s="34">
        <f t="shared" si="47"/>
        <v>0.74685512988904335</v>
      </c>
      <c r="J554" s="34"/>
      <c r="K554" s="218"/>
      <c r="L554" s="260" t="str">
        <f>'Programe Budget 2073-74'!Q623</f>
        <v>सु</v>
      </c>
    </row>
    <row r="555" spans="1:12">
      <c r="A555" s="339"/>
      <c r="B555" s="9"/>
      <c r="C555" s="33">
        <f>'Programe Budget 2073-74'!C624</f>
        <v>35</v>
      </c>
      <c r="D555" s="129" t="str">
        <f>'Programe Budget 2073-74'!D624</f>
        <v>जिल्ला कृषि बिकास कार्यालय, जाजरकोट</v>
      </c>
      <c r="E555" s="34">
        <f>'Programe Budget 2073-74'!E624</f>
        <v>1148</v>
      </c>
      <c r="F555" s="34">
        <f t="shared" si="45"/>
        <v>1148</v>
      </c>
      <c r="G555" s="34">
        <f t="shared" si="46"/>
        <v>0.63089749014909624</v>
      </c>
      <c r="H555" s="197">
        <v>100</v>
      </c>
      <c r="I555" s="34">
        <f t="shared" si="47"/>
        <v>0.63089749014909624</v>
      </c>
      <c r="J555" s="34"/>
      <c r="K555" s="218"/>
      <c r="L555" s="260" t="str">
        <f>'Programe Budget 2073-74'!Q624</f>
        <v>सु</v>
      </c>
    </row>
    <row r="556" spans="1:12">
      <c r="A556" s="339"/>
      <c r="B556" s="9"/>
      <c r="C556" s="33">
        <f>'Programe Budget 2073-74'!C625</f>
        <v>36</v>
      </c>
      <c r="D556" s="129" t="str">
        <f>'Programe Budget 2073-74'!D625</f>
        <v>जिल्ला कृषि बिकास कार्यालय, सल्यान</v>
      </c>
      <c r="E556" s="34">
        <f>'Programe Budget 2073-74'!E625</f>
        <v>1774</v>
      </c>
      <c r="F556" s="34">
        <f t="shared" si="45"/>
        <v>1774</v>
      </c>
      <c r="G556" s="34">
        <f t="shared" si="46"/>
        <v>0.97492347345339425</v>
      </c>
      <c r="H556" s="197">
        <v>100</v>
      </c>
      <c r="I556" s="34">
        <f t="shared" si="47"/>
        <v>0.97492347345339425</v>
      </c>
      <c r="J556" s="34"/>
      <c r="K556" s="218"/>
      <c r="L556" s="260" t="str">
        <f>'Programe Budget 2073-74'!Q625</f>
        <v>सु</v>
      </c>
    </row>
    <row r="557" spans="1:12">
      <c r="A557" s="339"/>
      <c r="B557" s="9"/>
      <c r="C557" s="33">
        <f>'Programe Budget 2073-74'!C626</f>
        <v>37</v>
      </c>
      <c r="D557" s="129" t="str">
        <f>'Programe Budget 2073-74'!D626</f>
        <v>जिल्ला कृषि बिकास कार्यालय, प्यूठान</v>
      </c>
      <c r="E557" s="34">
        <f>'Programe Budget 2073-74'!E626</f>
        <v>1446</v>
      </c>
      <c r="F557" s="34">
        <f t="shared" si="45"/>
        <v>1446</v>
      </c>
      <c r="G557" s="34">
        <f t="shared" si="46"/>
        <v>0.79466704769650975</v>
      </c>
      <c r="H557" s="197">
        <v>100</v>
      </c>
      <c r="I557" s="34">
        <f t="shared" si="47"/>
        <v>0.79466704769650975</v>
      </c>
      <c r="J557" s="34"/>
      <c r="K557" s="218"/>
      <c r="L557" s="260" t="str">
        <f>'Programe Budget 2073-74'!Q626</f>
        <v>सु</v>
      </c>
    </row>
    <row r="558" spans="1:12">
      <c r="A558" s="339"/>
      <c r="B558" s="9"/>
      <c r="C558" s="33">
        <f>'Programe Budget 2073-74'!C627</f>
        <v>38</v>
      </c>
      <c r="D558" s="129" t="str">
        <f>'Programe Budget 2073-74'!D627</f>
        <v>जिल्ला कृषि बिकास कार्यालय, रोल्पा</v>
      </c>
      <c r="E558" s="34">
        <f>'Programe Budget 2073-74'!E627</f>
        <v>1178</v>
      </c>
      <c r="F558" s="34">
        <f t="shared" si="45"/>
        <v>1178</v>
      </c>
      <c r="G558" s="34">
        <f t="shared" si="46"/>
        <v>0.64738435835856734</v>
      </c>
      <c r="H558" s="197">
        <v>98.5</v>
      </c>
      <c r="I558" s="34">
        <f>SUM(G558*H558/100)</f>
        <v>0.63767359298318882</v>
      </c>
      <c r="J558" s="34"/>
      <c r="K558" s="218"/>
      <c r="L558" s="260" t="str">
        <f>'Programe Budget 2073-74'!Q627</f>
        <v>सु</v>
      </c>
    </row>
    <row r="559" spans="1:12">
      <c r="A559" s="339"/>
      <c r="B559" s="9"/>
      <c r="C559" s="33">
        <f>'Programe Budget 2073-74'!C628</f>
        <v>39</v>
      </c>
      <c r="D559" s="129" t="str">
        <f>'Programe Budget 2073-74'!D628</f>
        <v>जिल्ला कृषि बिकास कार्यालय, रुकुम</v>
      </c>
      <c r="E559" s="34">
        <f>'Programe Budget 2073-74'!E628</f>
        <v>1244</v>
      </c>
      <c r="F559" s="34">
        <f t="shared" si="45"/>
        <v>1244</v>
      </c>
      <c r="G559" s="34">
        <f t="shared" si="46"/>
        <v>0.68365546841940394</v>
      </c>
      <c r="H559" s="197">
        <v>100</v>
      </c>
      <c r="I559" s="34">
        <f t="shared" si="47"/>
        <v>0.68365546841940406</v>
      </c>
      <c r="J559" s="34"/>
      <c r="K559" s="218"/>
      <c r="L559" s="260" t="str">
        <f>'Programe Budget 2073-74'!Q628</f>
        <v>सु</v>
      </c>
    </row>
    <row r="560" spans="1:12">
      <c r="A560" s="339"/>
      <c r="B560" s="9"/>
      <c r="C560" s="33">
        <f>'Programe Budget 2073-74'!C629</f>
        <v>40</v>
      </c>
      <c r="D560" s="129" t="str">
        <f>'Programe Budget 2073-74'!D629</f>
        <v>जिल्ला कृषि बिकास कार्यालय, पर्वत</v>
      </c>
      <c r="E560" s="34">
        <f>'Programe Budget 2073-74'!E629</f>
        <v>1454</v>
      </c>
      <c r="F560" s="34">
        <f t="shared" si="45"/>
        <v>1454</v>
      </c>
      <c r="G560" s="34">
        <f t="shared" si="46"/>
        <v>0.79906354588570216</v>
      </c>
      <c r="H560" s="197">
        <v>100</v>
      </c>
      <c r="I560" s="34">
        <f t="shared" si="47"/>
        <v>0.79906354588570205</v>
      </c>
      <c r="J560" s="34"/>
      <c r="K560" s="218"/>
      <c r="L560" s="260" t="str">
        <f>'Programe Budget 2073-74'!Q629</f>
        <v>प</v>
      </c>
    </row>
    <row r="561" spans="1:12">
      <c r="A561" s="339"/>
      <c r="B561" s="9"/>
      <c r="C561" s="33">
        <f>'Programe Budget 2073-74'!C630</f>
        <v>41</v>
      </c>
      <c r="D561" s="129" t="str">
        <f>'Programe Budget 2073-74'!D630</f>
        <v>जिल्ला कृषि बिकास कार्यालय, बागलुङ्ग</v>
      </c>
      <c r="E561" s="34">
        <f>'Programe Budget 2073-74'!E630</f>
        <v>1319</v>
      </c>
      <c r="F561" s="34">
        <f t="shared" si="45"/>
        <v>1319</v>
      </c>
      <c r="G561" s="34">
        <f t="shared" si="46"/>
        <v>0.72487263894308174</v>
      </c>
      <c r="H561" s="197">
        <v>100</v>
      </c>
      <c r="I561" s="34">
        <f t="shared" si="47"/>
        <v>0.72487263894308174</v>
      </c>
      <c r="J561" s="34"/>
      <c r="K561" s="218"/>
      <c r="L561" s="260" t="str">
        <f>'Programe Budget 2073-74'!Q630</f>
        <v>प</v>
      </c>
    </row>
    <row r="562" spans="1:12">
      <c r="A562" s="339"/>
      <c r="B562" s="9"/>
      <c r="C562" s="33">
        <f>'Programe Budget 2073-74'!C631</f>
        <v>42</v>
      </c>
      <c r="D562" s="129" t="str">
        <f>'Programe Budget 2073-74'!D631</f>
        <v>जिल्ला कृषि बिकास कार्यालय, म्याग्दी</v>
      </c>
      <c r="E562" s="34">
        <f>'Programe Budget 2073-74'!E631</f>
        <v>1174</v>
      </c>
      <c r="F562" s="34">
        <f t="shared" si="45"/>
        <v>1174</v>
      </c>
      <c r="G562" s="34">
        <f t="shared" si="46"/>
        <v>0.64518610926397124</v>
      </c>
      <c r="H562" s="197">
        <v>100</v>
      </c>
      <c r="I562" s="34">
        <f t="shared" si="47"/>
        <v>0.64518610926397135</v>
      </c>
      <c r="J562" s="34"/>
      <c r="K562" s="218"/>
      <c r="L562" s="260" t="str">
        <f>'Programe Budget 2073-74'!Q631</f>
        <v>प</v>
      </c>
    </row>
    <row r="563" spans="1:12">
      <c r="A563" s="339"/>
      <c r="B563" s="9"/>
      <c r="C563" s="33">
        <f>'Programe Budget 2073-74'!C632</f>
        <v>43</v>
      </c>
      <c r="D563" s="129" t="str">
        <f>'Programe Budget 2073-74'!D632</f>
        <v>जिल्ला कृषि बिकास कार्यालय, अर्रधखाची</v>
      </c>
      <c r="E563" s="34">
        <f>'Programe Budget 2073-74'!E632</f>
        <v>1360</v>
      </c>
      <c r="F563" s="34">
        <f t="shared" si="45"/>
        <v>1360</v>
      </c>
      <c r="G563" s="34">
        <f t="shared" si="46"/>
        <v>0.74740469216269234</v>
      </c>
      <c r="H563" s="197">
        <v>100</v>
      </c>
      <c r="I563" s="34">
        <f t="shared" si="47"/>
        <v>0.74740469216269234</v>
      </c>
      <c r="J563" s="34"/>
      <c r="K563" s="218"/>
      <c r="L563" s="260" t="str">
        <f>'Programe Budget 2073-74'!Q632</f>
        <v>प</v>
      </c>
    </row>
    <row r="564" spans="1:12">
      <c r="A564" s="339"/>
      <c r="B564" s="9"/>
      <c r="C564" s="33">
        <f>'Programe Budget 2073-74'!C633</f>
        <v>44</v>
      </c>
      <c r="D564" s="129" t="str">
        <f>'Programe Budget 2073-74'!D633</f>
        <v>जिल्ला कृषि बिकास कार्यालय, पाल्पा</v>
      </c>
      <c r="E564" s="34">
        <f>'Programe Budget 2073-74'!E633</f>
        <v>2587</v>
      </c>
      <c r="F564" s="34">
        <f t="shared" si="45"/>
        <v>2587</v>
      </c>
      <c r="G564" s="34">
        <f t="shared" si="46"/>
        <v>1.4217176019300626</v>
      </c>
      <c r="H564" s="197">
        <v>100</v>
      </c>
      <c r="I564" s="34">
        <f t="shared" si="47"/>
        <v>1.4217176019300626</v>
      </c>
      <c r="J564" s="34"/>
      <c r="K564" s="218"/>
      <c r="L564" s="260" t="str">
        <f>'Programe Budget 2073-74'!Q633</f>
        <v>प</v>
      </c>
    </row>
    <row r="565" spans="1:12">
      <c r="A565" s="339"/>
      <c r="B565" s="9"/>
      <c r="C565" s="33">
        <f>'Programe Budget 2073-74'!C634</f>
        <v>45</v>
      </c>
      <c r="D565" s="129" t="str">
        <f>'Programe Budget 2073-74'!D634</f>
        <v>जिल्ला कृषि बिकास कार्यालय, गुल्मी</v>
      </c>
      <c r="E565" s="34">
        <f>'Programe Budget 2073-74'!E634</f>
        <v>1592</v>
      </c>
      <c r="F565" s="34">
        <f t="shared" si="45"/>
        <v>1592</v>
      </c>
      <c r="G565" s="34">
        <f t="shared" si="46"/>
        <v>0.87490313964926936</v>
      </c>
      <c r="H565" s="197">
        <v>100</v>
      </c>
      <c r="I565" s="34">
        <f t="shared" si="47"/>
        <v>0.87490313964926936</v>
      </c>
      <c r="J565" s="34"/>
      <c r="K565" s="218"/>
      <c r="L565" s="260" t="str">
        <f>'Programe Budget 2073-74'!Q634</f>
        <v>प</v>
      </c>
    </row>
    <row r="566" spans="1:12">
      <c r="A566" s="339"/>
      <c r="B566" s="9"/>
      <c r="C566" s="33">
        <f>'Programe Budget 2073-74'!C635</f>
        <v>46</v>
      </c>
      <c r="D566" s="129" t="str">
        <f>'Programe Budget 2073-74'!D635</f>
        <v>जिल्ला कृषि बिकास कार्यालय, स्याङ्गजा</v>
      </c>
      <c r="E566" s="34">
        <f>'Programe Budget 2073-74'!E635</f>
        <v>3458</v>
      </c>
      <c r="F566" s="34">
        <f t="shared" si="45"/>
        <v>3458</v>
      </c>
      <c r="G566" s="34">
        <f t="shared" si="46"/>
        <v>1.9003863422783751</v>
      </c>
      <c r="H566" s="197">
        <v>100</v>
      </c>
      <c r="I566" s="34">
        <f t="shared" si="47"/>
        <v>1.9003863422783751</v>
      </c>
      <c r="J566" s="34"/>
      <c r="K566" s="218"/>
      <c r="L566" s="260" t="str">
        <f>'Programe Budget 2073-74'!Q635</f>
        <v>प</v>
      </c>
    </row>
    <row r="567" spans="1:12">
      <c r="A567" s="339"/>
      <c r="B567" s="9"/>
      <c r="C567" s="33">
        <f>'Programe Budget 2073-74'!C636</f>
        <v>47</v>
      </c>
      <c r="D567" s="129" t="str">
        <f>'Programe Budget 2073-74'!D636</f>
        <v>जिल्ला कृषि बिकास कार्यालय, तनहुँ</v>
      </c>
      <c r="E567" s="34">
        <f>'Programe Budget 2073-74'!E636</f>
        <v>1889</v>
      </c>
      <c r="F567" s="34">
        <f t="shared" si="45"/>
        <v>1889</v>
      </c>
      <c r="G567" s="34">
        <f t="shared" si="46"/>
        <v>1.0381231349230338</v>
      </c>
      <c r="H567" s="197">
        <v>100</v>
      </c>
      <c r="I567" s="34">
        <f t="shared" si="47"/>
        <v>1.0381231349230338</v>
      </c>
      <c r="J567" s="34"/>
      <c r="K567" s="218"/>
      <c r="L567" s="260" t="str">
        <f>'Programe Budget 2073-74'!Q636</f>
        <v>प</v>
      </c>
    </row>
    <row r="568" spans="1:12">
      <c r="A568" s="339"/>
      <c r="B568" s="9"/>
      <c r="C568" s="33">
        <f>'Programe Budget 2073-74'!C637</f>
        <v>48</v>
      </c>
      <c r="D568" s="129" t="str">
        <f>'Programe Budget 2073-74'!D637</f>
        <v>जिल्ला कृषि बिकास कार्यालय, कास्की</v>
      </c>
      <c r="E568" s="34">
        <f>'Programe Budget 2073-74'!E637</f>
        <v>1532</v>
      </c>
      <c r="F568" s="34">
        <f t="shared" si="45"/>
        <v>1532</v>
      </c>
      <c r="G568" s="34">
        <f t="shared" si="46"/>
        <v>0.84192940323032706</v>
      </c>
      <c r="H568" s="197">
        <v>98.1</v>
      </c>
      <c r="I568" s="34">
        <f t="shared" si="47"/>
        <v>0.82593274456895072</v>
      </c>
      <c r="J568" s="34"/>
      <c r="K568" s="218"/>
      <c r="L568" s="260" t="str">
        <f>'Programe Budget 2073-74'!Q637</f>
        <v>प</v>
      </c>
    </row>
    <row r="569" spans="1:12">
      <c r="A569" s="25"/>
      <c r="B569" s="9"/>
      <c r="C569" s="33">
        <f>'Programe Budget 2073-74'!C638</f>
        <v>49</v>
      </c>
      <c r="D569" s="129" t="str">
        <f>'Programe Budget 2073-74'!D638</f>
        <v>जिल्ला कृषि बिकास कार्यालय, लमजुङ्ग</v>
      </c>
      <c r="E569" s="34">
        <f>'Programe Budget 2073-74'!E638</f>
        <v>1158</v>
      </c>
      <c r="F569" s="34">
        <f t="shared" si="45"/>
        <v>1158</v>
      </c>
      <c r="G569" s="34">
        <f t="shared" si="46"/>
        <v>0.63639311288558664</v>
      </c>
      <c r="H569" s="197">
        <v>100</v>
      </c>
      <c r="I569" s="34">
        <f t="shared" si="47"/>
        <v>0.63639311288558664</v>
      </c>
      <c r="J569" s="34"/>
      <c r="K569" s="34"/>
      <c r="L569" s="260" t="str">
        <f>'Programe Budget 2073-74'!Q638</f>
        <v>प</v>
      </c>
    </row>
    <row r="570" spans="1:12">
      <c r="A570" s="25"/>
      <c r="B570" s="9"/>
      <c r="C570" s="33">
        <f>'Programe Budget 2073-74'!C639</f>
        <v>50</v>
      </c>
      <c r="D570" s="129" t="str">
        <f>'Programe Budget 2073-74'!D639</f>
        <v>जिल्ला कृषि बिकास कार्यालय, गोरखा</v>
      </c>
      <c r="E570" s="34">
        <f>'Programe Budget 2073-74'!E639</f>
        <v>1513</v>
      </c>
      <c r="F570" s="34">
        <f t="shared" si="45"/>
        <v>1513</v>
      </c>
      <c r="G570" s="34">
        <f t="shared" si="46"/>
        <v>0.83148772003099525</v>
      </c>
      <c r="H570" s="197">
        <v>100</v>
      </c>
      <c r="I570" s="34">
        <f t="shared" si="47"/>
        <v>0.83148772003099525</v>
      </c>
      <c r="J570" s="34"/>
      <c r="K570" s="34"/>
      <c r="L570" s="260" t="str">
        <f>'Programe Budget 2073-74'!Q639</f>
        <v>प</v>
      </c>
    </row>
    <row r="571" spans="1:12">
      <c r="A571" s="25"/>
      <c r="B571" s="25"/>
      <c r="C571" s="56"/>
      <c r="D571" s="120" t="str">
        <f>'Programe Budget 2073-74'!D640</f>
        <v>५० कार्यालयहरूको जम्मf</v>
      </c>
      <c r="E571" s="57">
        <f>SUM(E521:E570)</f>
        <v>181963</v>
      </c>
      <c r="F571" s="57">
        <f>SUM(F521:F570)</f>
        <v>181963</v>
      </c>
      <c r="G571" s="57">
        <f>SUM(G521:G570)</f>
        <v>99.999999999999986</v>
      </c>
      <c r="H571" s="197">
        <v>100</v>
      </c>
      <c r="I571" s="57">
        <f>SUM(I521:I570)</f>
        <v>90.375843715480613</v>
      </c>
      <c r="J571" s="57"/>
      <c r="K571" s="218"/>
      <c r="L571" s="25"/>
    </row>
    <row r="572" spans="1:12">
      <c r="A572" s="25"/>
      <c r="B572" s="25"/>
      <c r="C572" s="33"/>
      <c r="D572" s="282" t="s">
        <v>321</v>
      </c>
      <c r="E572" s="57" t="e">
        <f>E805</f>
        <v>#REF!</v>
      </c>
      <c r="F572" s="57" t="e">
        <f>F805</f>
        <v>#REF!</v>
      </c>
      <c r="G572" s="59" t="e">
        <f>F571/F572*100</f>
        <v>#REF!</v>
      </c>
      <c r="H572" s="197">
        <v>100</v>
      </c>
      <c r="I572" s="57" t="e">
        <f>I571*G572/100</f>
        <v>#REF!</v>
      </c>
      <c r="J572" s="59" t="e">
        <f>I572</f>
        <v>#REF!</v>
      </c>
      <c r="K572" s="218"/>
      <c r="L572" s="25"/>
    </row>
    <row r="573" spans="1:12">
      <c r="A573" s="1" t="e">
        <f>'Programe Budget 2073-74'!#REF!</f>
        <v>#REF!</v>
      </c>
      <c r="B573" s="11" t="e">
        <f>'Programe Budget 2073-74'!#REF!</f>
        <v>#REF!</v>
      </c>
      <c r="C573" s="33"/>
      <c r="D573" s="126" t="e">
        <f>'Programe Budget 2073-74'!#REF!</f>
        <v>#REF!</v>
      </c>
      <c r="E573" s="57"/>
      <c r="F573" s="57"/>
      <c r="G573" s="59"/>
      <c r="H573" s="197"/>
      <c r="I573" s="34"/>
      <c r="J573" s="59"/>
      <c r="K573" s="34"/>
      <c r="L573" s="260" t="e">
        <f>'Programe Budget 2073-74'!#REF!</f>
        <v>#REF!</v>
      </c>
    </row>
    <row r="574" spans="1:12">
      <c r="A574" s="25"/>
      <c r="B574" s="280"/>
      <c r="C574" s="29" t="e">
        <f>'Programe Budget 2073-74'!#REF!</f>
        <v>#REF!</v>
      </c>
      <c r="D574" s="129" t="e">
        <f>'Programe Budget 2073-74'!#REF!</f>
        <v>#REF!</v>
      </c>
      <c r="E574" s="34" t="e">
        <f>'Programe Budget 2073-74'!#REF!</f>
        <v>#REF!</v>
      </c>
      <c r="F574" s="34" t="e">
        <f>E574</f>
        <v>#REF!</v>
      </c>
      <c r="G574" s="34" t="e">
        <f>SUM(F574/$F$579*100)</f>
        <v>#REF!</v>
      </c>
      <c r="H574" s="197">
        <v>100</v>
      </c>
      <c r="I574" s="34" t="e">
        <f>SUM(G574*H574/100)</f>
        <v>#REF!</v>
      </c>
      <c r="J574" s="59"/>
      <c r="K574" s="218"/>
      <c r="L574" s="260" t="e">
        <f>'Programe Budget 2073-74'!#REF!</f>
        <v>#REF!</v>
      </c>
    </row>
    <row r="575" spans="1:12">
      <c r="A575" s="25"/>
      <c r="B575" s="280"/>
      <c r="C575" s="29" t="e">
        <f>'Programe Budget 2073-74'!#REF!</f>
        <v>#REF!</v>
      </c>
      <c r="D575" s="129" t="e">
        <f>'Programe Budget 2073-74'!#REF!</f>
        <v>#REF!</v>
      </c>
      <c r="E575" s="34" t="e">
        <f>'Programe Budget 2073-74'!#REF!</f>
        <v>#REF!</v>
      </c>
      <c r="F575" s="34" t="e">
        <f>E575</f>
        <v>#REF!</v>
      </c>
      <c r="G575" s="34" t="e">
        <f>SUM(F575/$F$579*100)</f>
        <v>#REF!</v>
      </c>
      <c r="H575" s="197">
        <v>98.8</v>
      </c>
      <c r="I575" s="34" t="e">
        <f>SUM(G575*H575/100)</f>
        <v>#REF!</v>
      </c>
      <c r="J575" s="59"/>
      <c r="K575" s="218"/>
      <c r="L575" s="260" t="e">
        <f>'Programe Budget 2073-74'!#REF!</f>
        <v>#REF!</v>
      </c>
    </row>
    <row r="576" spans="1:12">
      <c r="A576" s="25"/>
      <c r="B576" s="280"/>
      <c r="C576" s="29" t="e">
        <f>'Programe Budget 2073-74'!#REF!</f>
        <v>#REF!</v>
      </c>
      <c r="D576" s="129" t="e">
        <f>'Programe Budget 2073-74'!#REF!</f>
        <v>#REF!</v>
      </c>
      <c r="E576" s="34" t="e">
        <f>'Programe Budget 2073-74'!#REF!</f>
        <v>#REF!</v>
      </c>
      <c r="F576" s="34" t="e">
        <f>E576</f>
        <v>#REF!</v>
      </c>
      <c r="G576" s="34" t="e">
        <f>SUM(F576/$F$579*100)</f>
        <v>#REF!</v>
      </c>
      <c r="H576" s="197">
        <v>98.5</v>
      </c>
      <c r="I576" s="34" t="e">
        <f>SUM(G576*H576/100)</f>
        <v>#REF!</v>
      </c>
      <c r="J576" s="59"/>
      <c r="K576" s="218"/>
      <c r="L576" s="260" t="s">
        <v>334</v>
      </c>
    </row>
    <row r="577" spans="1:12">
      <c r="A577" s="25"/>
      <c r="B577" s="280"/>
      <c r="C577" s="29" t="e">
        <f>'Programe Budget 2073-74'!#REF!</f>
        <v>#REF!</v>
      </c>
      <c r="D577" s="129" t="e">
        <f>'Programe Budget 2073-74'!#REF!</f>
        <v>#REF!</v>
      </c>
      <c r="E577" s="34" t="e">
        <f>'Programe Budget 2073-74'!#REF!</f>
        <v>#REF!</v>
      </c>
      <c r="F577" s="34" t="e">
        <f>E577</f>
        <v>#REF!</v>
      </c>
      <c r="G577" s="34" t="e">
        <f>SUM(F577/$F$579*100)</f>
        <v>#REF!</v>
      </c>
      <c r="H577" s="197">
        <v>99.9</v>
      </c>
      <c r="I577" s="34" t="e">
        <f>SUM(G577*H577/100)</f>
        <v>#REF!</v>
      </c>
      <c r="J577" s="59"/>
      <c r="K577" s="218"/>
      <c r="L577" s="260" t="e">
        <f>'Programe Budget 2073-74'!#REF!</f>
        <v>#REF!</v>
      </c>
    </row>
    <row r="578" spans="1:12">
      <c r="A578" s="25"/>
      <c r="B578" s="280"/>
      <c r="C578" s="29" t="e">
        <f>'Programe Budget 2073-74'!#REF!</f>
        <v>#REF!</v>
      </c>
      <c r="D578" s="129" t="e">
        <f>'Programe Budget 2073-74'!#REF!</f>
        <v>#REF!</v>
      </c>
      <c r="E578" s="34" t="e">
        <f>'Programe Budget 2073-74'!#REF!</f>
        <v>#REF!</v>
      </c>
      <c r="F578" s="34" t="e">
        <f>E578</f>
        <v>#REF!</v>
      </c>
      <c r="G578" s="34" t="e">
        <f>SUM(F578/$F$579*100)</f>
        <v>#REF!</v>
      </c>
      <c r="H578" s="197">
        <v>100</v>
      </c>
      <c r="I578" s="34" t="e">
        <f>SUM(G578*H578/100)</f>
        <v>#REF!</v>
      </c>
      <c r="J578" s="59"/>
      <c r="K578" s="218"/>
      <c r="L578" s="260" t="e">
        <f>'Programe Budget 2073-74'!#REF!</f>
        <v>#REF!</v>
      </c>
    </row>
    <row r="579" spans="1:12">
      <c r="A579" s="25"/>
      <c r="B579" s="25"/>
      <c r="C579" s="33"/>
      <c r="D579" s="336" t="e">
        <f>'Programe Budget 2073-74'!#REF!</f>
        <v>#REF!</v>
      </c>
      <c r="E579" s="57" t="e">
        <f>SUM(E574:E578)</f>
        <v>#REF!</v>
      </c>
      <c r="F579" s="57" t="e">
        <f>SUM(F574:F578)</f>
        <v>#REF!</v>
      </c>
      <c r="G579" s="57" t="e">
        <f>SUM(G574:G578)</f>
        <v>#REF!</v>
      </c>
      <c r="H579" s="197"/>
      <c r="I579" s="57" t="e">
        <f>SUM(I574:I578)</f>
        <v>#REF!</v>
      </c>
      <c r="J579" s="57"/>
      <c r="K579" s="218"/>
      <c r="L579" s="25"/>
    </row>
    <row r="580" spans="1:12">
      <c r="A580" s="25"/>
      <c r="B580" s="25"/>
      <c r="C580" s="33"/>
      <c r="D580" s="282" t="s">
        <v>321</v>
      </c>
      <c r="E580" s="57" t="e">
        <f>E805</f>
        <v>#REF!</v>
      </c>
      <c r="F580" s="57" t="e">
        <f>F805</f>
        <v>#REF!</v>
      </c>
      <c r="G580" s="59" t="e">
        <f>F579/F580*100</f>
        <v>#REF!</v>
      </c>
      <c r="H580" s="197"/>
      <c r="I580" s="57" t="e">
        <f>I579*G580/100</f>
        <v>#REF!</v>
      </c>
      <c r="J580" s="59" t="e">
        <f>I580</f>
        <v>#REF!</v>
      </c>
      <c r="K580" s="218"/>
      <c r="L580" s="25"/>
    </row>
    <row r="581" spans="1:12">
      <c r="A581" s="1">
        <f>'Programe Budget 2073-74'!A641</f>
        <v>13</v>
      </c>
      <c r="B581" s="11" t="str">
        <f>'Programe Budget 2073-74'!B641</f>
        <v>312156-3/4</v>
      </c>
      <c r="C581" s="33"/>
      <c r="D581" s="126" t="str">
        <f>'Programe Budget 2073-74'!D641</f>
        <v>रानीजमरा कुलरिया सिंचाई आयोजना</v>
      </c>
      <c r="E581" s="57"/>
      <c r="F581" s="57"/>
      <c r="G581" s="57"/>
      <c r="H581" s="197"/>
      <c r="I581" s="57"/>
      <c r="J581" s="57"/>
      <c r="K581" s="218"/>
      <c r="L581" s="260" t="str">
        <f>'Programe Budget 2073-74'!Q641</f>
        <v>ना</v>
      </c>
    </row>
    <row r="582" spans="1:12">
      <c r="A582" s="25"/>
      <c r="B582" s="25"/>
      <c r="C582" s="33">
        <f>'Programe Budget 2073-74'!C642</f>
        <v>1</v>
      </c>
      <c r="D582" s="129" t="str">
        <f>'Programe Budget 2073-74'!D642</f>
        <v>आयोजना कार्यान्वयन इकाई, जिल्ला कृषि विकास कार्यालय, कैलाली</v>
      </c>
      <c r="E582" s="34">
        <f>'Programe Budget 2073-74'!E642</f>
        <v>68691</v>
      </c>
      <c r="F582" s="34">
        <f>E582</f>
        <v>68691</v>
      </c>
      <c r="G582" s="34">
        <f>F582/$F$583*100</f>
        <v>100</v>
      </c>
      <c r="H582" s="197">
        <v>91.5</v>
      </c>
      <c r="I582" s="34">
        <f>H582*G582/100</f>
        <v>91.5</v>
      </c>
      <c r="J582" s="57"/>
      <c r="K582" s="34"/>
      <c r="L582" s="260" t="str">
        <f>'Programe Budget 2073-74'!Q642</f>
        <v>नि</v>
      </c>
    </row>
    <row r="583" spans="1:12">
      <c r="A583" s="25"/>
      <c r="B583" s="25"/>
      <c r="C583" s="33"/>
      <c r="D583" s="336" t="str">
        <f>'Programe Budget 2073-74'!D643</f>
        <v>१ कार्यालयहरूको जम्मा</v>
      </c>
      <c r="E583" s="57">
        <f>SUM(E582:E582)</f>
        <v>68691</v>
      </c>
      <c r="F583" s="57">
        <f>SUM(F582:F582)</f>
        <v>68691</v>
      </c>
      <c r="G583" s="57">
        <f>SUM(G582:G582)</f>
        <v>100</v>
      </c>
      <c r="H583" s="197"/>
      <c r="I583" s="57">
        <f>SUM(I582:I582)</f>
        <v>91.5</v>
      </c>
      <c r="J583" s="57"/>
      <c r="K583" s="218"/>
      <c r="L583" s="25"/>
    </row>
    <row r="584" spans="1:12">
      <c r="A584" s="25"/>
      <c r="B584" s="25"/>
      <c r="C584" s="33"/>
      <c r="D584" s="282" t="s">
        <v>321</v>
      </c>
      <c r="E584" s="57" t="e">
        <f>E805</f>
        <v>#REF!</v>
      </c>
      <c r="F584" s="57" t="e">
        <f>F805</f>
        <v>#REF!</v>
      </c>
      <c r="G584" s="57" t="e">
        <f>F583/F584*100</f>
        <v>#REF!</v>
      </c>
      <c r="H584" s="197"/>
      <c r="I584" s="57" t="e">
        <f>I583*G584/100</f>
        <v>#REF!</v>
      </c>
      <c r="J584" s="57" t="e">
        <f>I584</f>
        <v>#REF!</v>
      </c>
      <c r="K584" s="34"/>
      <c r="L584" s="25"/>
    </row>
    <row r="585" spans="1:12" s="106" customFormat="1" ht="12.75">
      <c r="A585" s="342">
        <f>'Programe Budget 2073-74'!A644</f>
        <v>14</v>
      </c>
      <c r="B585" s="342" t="str">
        <f>'Programe Budget 2073-74'!B644</f>
        <v>312162-3/4</v>
      </c>
      <c r="C585" s="342">
        <f>'Programe Budget 2073-74'!C644</f>
        <v>14</v>
      </c>
      <c r="D585" s="342" t="str">
        <f>'Programe Budget 2073-74'!D644</f>
        <v xml:space="preserve">नेपाल व्यापार एकिकृत रणनिति </v>
      </c>
      <c r="E585" s="207"/>
      <c r="F585" s="207"/>
      <c r="G585" s="207"/>
      <c r="H585" s="197"/>
      <c r="I585" s="207"/>
      <c r="J585" s="207"/>
      <c r="K585" s="370"/>
      <c r="L585" s="343" t="str">
        <f>'Programe Budget 2073-74'!Q644</f>
        <v>ना</v>
      </c>
    </row>
    <row r="586" spans="1:12" ht="12.75">
      <c r="A586" s="25"/>
      <c r="B586" s="11"/>
      <c r="C586" s="29" t="e">
        <f>'Programe Budget 2073-74'!#REF!</f>
        <v>#REF!</v>
      </c>
      <c r="D586" s="342" t="e">
        <f>'Programe Budget 2073-74'!#REF!</f>
        <v>#REF!</v>
      </c>
      <c r="E586" s="34"/>
      <c r="F586" s="34"/>
      <c r="G586" s="34"/>
      <c r="H586" s="197"/>
      <c r="I586" s="34"/>
      <c r="J586" s="57"/>
      <c r="K586" s="218"/>
      <c r="L586" s="343" t="e">
        <f>'Programe Budget 2073-74'!#REF!</f>
        <v>#REF!</v>
      </c>
    </row>
    <row r="587" spans="1:12" ht="12.75">
      <c r="A587" s="25"/>
      <c r="B587" s="25"/>
      <c r="C587" s="29" t="e">
        <f>'Programe Budget 2073-74'!#REF!</f>
        <v>#REF!</v>
      </c>
      <c r="D587" s="344" t="e">
        <f>'Programe Budget 2073-74'!#REF!</f>
        <v>#REF!</v>
      </c>
      <c r="E587" s="34" t="e">
        <f>'Programe Budget 2073-74'!#REF!</f>
        <v>#REF!</v>
      </c>
      <c r="F587" s="34" t="e">
        <f t="shared" ref="F587:F618" si="48">E587</f>
        <v>#REF!</v>
      </c>
      <c r="G587" s="34" t="e">
        <f t="shared" ref="G587:G618" si="49">F587/$F$619*100</f>
        <v>#REF!</v>
      </c>
      <c r="H587" s="197">
        <v>100</v>
      </c>
      <c r="I587" s="34" t="e">
        <f t="shared" ref="I587:I618" si="50">G587*H587/100</f>
        <v>#REF!</v>
      </c>
      <c r="J587" s="57"/>
      <c r="K587" s="34"/>
      <c r="L587" s="343" t="e">
        <f>'Programe Budget 2073-74'!#REF!</f>
        <v>#REF!</v>
      </c>
    </row>
    <row r="588" spans="1:12" ht="12.75">
      <c r="A588" s="25"/>
      <c r="B588" s="25"/>
      <c r="C588" s="29" t="e">
        <f>'Programe Budget 2073-74'!#REF!</f>
        <v>#REF!</v>
      </c>
      <c r="D588" s="344" t="e">
        <f>'Programe Budget 2073-74'!#REF!</f>
        <v>#REF!</v>
      </c>
      <c r="E588" s="34" t="e">
        <f>'Programe Budget 2073-74'!#REF!</f>
        <v>#REF!</v>
      </c>
      <c r="F588" s="34" t="e">
        <f t="shared" si="48"/>
        <v>#REF!</v>
      </c>
      <c r="G588" s="34" t="e">
        <f t="shared" si="49"/>
        <v>#REF!</v>
      </c>
      <c r="H588" s="197">
        <v>0</v>
      </c>
      <c r="I588" s="34" t="e">
        <f t="shared" si="50"/>
        <v>#REF!</v>
      </c>
      <c r="J588" s="57"/>
      <c r="K588" s="218"/>
      <c r="L588" s="343" t="e">
        <f>'Programe Budget 2073-74'!#REF!</f>
        <v>#REF!</v>
      </c>
    </row>
    <row r="589" spans="1:12" ht="12.75">
      <c r="A589" s="25"/>
      <c r="B589" s="25"/>
      <c r="C589" s="29" t="e">
        <f>'Programe Budget 2073-74'!#REF!</f>
        <v>#REF!</v>
      </c>
      <c r="D589" s="344" t="e">
        <f>'Programe Budget 2073-74'!#REF!</f>
        <v>#REF!</v>
      </c>
      <c r="E589" s="34" t="e">
        <f>'Programe Budget 2073-74'!#REF!</f>
        <v>#REF!</v>
      </c>
      <c r="F589" s="34" t="e">
        <f t="shared" si="48"/>
        <v>#REF!</v>
      </c>
      <c r="G589" s="34" t="e">
        <f t="shared" si="49"/>
        <v>#REF!</v>
      </c>
      <c r="H589" s="197">
        <v>0</v>
      </c>
      <c r="I589" s="34" t="e">
        <f t="shared" si="50"/>
        <v>#REF!</v>
      </c>
      <c r="J589" s="57"/>
      <c r="K589" s="34"/>
      <c r="L589" s="343" t="e">
        <f>'Programe Budget 2073-74'!#REF!</f>
        <v>#REF!</v>
      </c>
    </row>
    <row r="590" spans="1:12" ht="12.75">
      <c r="A590" s="25"/>
      <c r="B590" s="25"/>
      <c r="C590" s="29" t="e">
        <f>'Programe Budget 2073-74'!#REF!</f>
        <v>#REF!</v>
      </c>
      <c r="D590" s="344" t="e">
        <f>'Programe Budget 2073-74'!#REF!</f>
        <v>#REF!</v>
      </c>
      <c r="E590" s="34" t="e">
        <f>'Programe Budget 2073-74'!#REF!</f>
        <v>#REF!</v>
      </c>
      <c r="F590" s="34" t="e">
        <f t="shared" si="48"/>
        <v>#REF!</v>
      </c>
      <c r="G590" s="34" t="e">
        <f t="shared" si="49"/>
        <v>#REF!</v>
      </c>
      <c r="H590" s="197">
        <v>77</v>
      </c>
      <c r="I590" s="34" t="e">
        <f t="shared" si="50"/>
        <v>#REF!</v>
      </c>
      <c r="J590" s="57"/>
      <c r="K590" s="34"/>
      <c r="L590" s="343" t="e">
        <f>'Programe Budget 2073-74'!#REF!</f>
        <v>#REF!</v>
      </c>
    </row>
    <row r="591" spans="1:12" ht="12.75">
      <c r="A591" s="25"/>
      <c r="B591" s="25"/>
      <c r="C591" s="29" t="e">
        <f>'Programe Budget 2073-74'!#REF!</f>
        <v>#REF!</v>
      </c>
      <c r="D591" s="344" t="e">
        <f>'Programe Budget 2073-74'!#REF!</f>
        <v>#REF!</v>
      </c>
      <c r="E591" s="34" t="e">
        <f>'Programe Budget 2073-74'!#REF!</f>
        <v>#REF!</v>
      </c>
      <c r="F591" s="34" t="e">
        <f t="shared" si="48"/>
        <v>#REF!</v>
      </c>
      <c r="G591" s="34" t="e">
        <f>F591/$F$619*100</f>
        <v>#REF!</v>
      </c>
      <c r="H591" s="197">
        <v>97</v>
      </c>
      <c r="I591" s="34" t="e">
        <f t="shared" si="50"/>
        <v>#REF!</v>
      </c>
      <c r="J591" s="57"/>
      <c r="K591" s="34"/>
      <c r="L591" s="343" t="e">
        <f>'Programe Budget 2073-74'!#REF!</f>
        <v>#REF!</v>
      </c>
    </row>
    <row r="592" spans="1:12" ht="12.75">
      <c r="A592" s="25"/>
      <c r="B592" s="25"/>
      <c r="C592" s="29" t="e">
        <f>'Programe Budget 2073-74'!#REF!</f>
        <v>#REF!</v>
      </c>
      <c r="D592" s="344" t="e">
        <f>'Programe Budget 2073-74'!#REF!</f>
        <v>#REF!</v>
      </c>
      <c r="E592" s="34" t="e">
        <f>'Programe Budget 2073-74'!#REF!</f>
        <v>#REF!</v>
      </c>
      <c r="F592" s="34" t="e">
        <f t="shared" si="48"/>
        <v>#REF!</v>
      </c>
      <c r="G592" s="34" t="e">
        <f t="shared" si="49"/>
        <v>#REF!</v>
      </c>
      <c r="H592" s="197">
        <v>81.5</v>
      </c>
      <c r="I592" s="34" t="e">
        <f t="shared" si="50"/>
        <v>#REF!</v>
      </c>
      <c r="J592" s="57"/>
      <c r="K592" s="34"/>
      <c r="L592" s="343" t="e">
        <f>'Programe Budget 2073-74'!#REF!</f>
        <v>#REF!</v>
      </c>
    </row>
    <row r="593" spans="1:12" ht="12.75">
      <c r="A593" s="25"/>
      <c r="B593" s="25"/>
      <c r="C593" s="29" t="e">
        <f>'Programe Budget 2073-74'!#REF!</f>
        <v>#REF!</v>
      </c>
      <c r="D593" s="344" t="e">
        <f>'Programe Budget 2073-74'!#REF!</f>
        <v>#REF!</v>
      </c>
      <c r="E593" s="34" t="e">
        <f>'Programe Budget 2073-74'!#REF!</f>
        <v>#REF!</v>
      </c>
      <c r="F593" s="34" t="e">
        <f t="shared" si="48"/>
        <v>#REF!</v>
      </c>
      <c r="G593" s="34" t="e">
        <f t="shared" si="49"/>
        <v>#REF!</v>
      </c>
      <c r="H593" s="197">
        <v>100</v>
      </c>
      <c r="I593" s="34" t="e">
        <f t="shared" si="50"/>
        <v>#REF!</v>
      </c>
      <c r="J593" s="57"/>
      <c r="K593" s="34"/>
      <c r="L593" s="343" t="e">
        <f>'Programe Budget 2073-74'!#REF!</f>
        <v>#REF!</v>
      </c>
    </row>
    <row r="594" spans="1:12" ht="12.75">
      <c r="A594" s="25"/>
      <c r="B594" s="25"/>
      <c r="C594" s="29" t="e">
        <f>'Programe Budget 2073-74'!#REF!</f>
        <v>#REF!</v>
      </c>
      <c r="D594" s="344" t="e">
        <f>'Programe Budget 2073-74'!#REF!</f>
        <v>#REF!</v>
      </c>
      <c r="E594" s="34" t="e">
        <f>'Programe Budget 2073-74'!#REF!</f>
        <v>#REF!</v>
      </c>
      <c r="F594" s="34" t="e">
        <f t="shared" si="48"/>
        <v>#REF!</v>
      </c>
      <c r="G594" s="34" t="e">
        <f t="shared" si="49"/>
        <v>#REF!</v>
      </c>
      <c r="H594" s="197">
        <v>100</v>
      </c>
      <c r="I594" s="34" t="e">
        <f t="shared" si="50"/>
        <v>#REF!</v>
      </c>
      <c r="J594" s="57"/>
      <c r="K594" s="34"/>
      <c r="L594" s="343" t="e">
        <f>'Programe Budget 2073-74'!#REF!</f>
        <v>#REF!</v>
      </c>
    </row>
    <row r="595" spans="1:12" ht="12.75">
      <c r="A595" s="25"/>
      <c r="B595" s="25"/>
      <c r="C595" s="29" t="e">
        <f>'Programe Budget 2073-74'!#REF!</f>
        <v>#REF!</v>
      </c>
      <c r="D595" s="344" t="e">
        <f>'Programe Budget 2073-74'!#REF!</f>
        <v>#REF!</v>
      </c>
      <c r="E595" s="34" t="e">
        <f>'Programe Budget 2073-74'!#REF!</f>
        <v>#REF!</v>
      </c>
      <c r="F595" s="34" t="e">
        <f t="shared" si="48"/>
        <v>#REF!</v>
      </c>
      <c r="G595" s="34" t="e">
        <f t="shared" si="49"/>
        <v>#REF!</v>
      </c>
      <c r="H595" s="197">
        <v>73</v>
      </c>
      <c r="I595" s="34" t="e">
        <f t="shared" si="50"/>
        <v>#REF!</v>
      </c>
      <c r="J595" s="57"/>
      <c r="K595" s="34"/>
      <c r="L595" s="343" t="e">
        <f>'Programe Budget 2073-74'!#REF!</f>
        <v>#REF!</v>
      </c>
    </row>
    <row r="596" spans="1:12" ht="12.75">
      <c r="A596" s="25"/>
      <c r="B596" s="25"/>
      <c r="C596" s="29">
        <f>'Programe Budget 2073-74'!C645</f>
        <v>0</v>
      </c>
      <c r="D596" s="342" t="str">
        <f>'Programe Budget 2073-74'!D645</f>
        <v>नेपाल व्यापार एकिकृत रणनिति (चिया तथा कफि)</v>
      </c>
      <c r="E596" s="34">
        <f>'Programe Budget 2073-74'!E645</f>
        <v>0</v>
      </c>
      <c r="F596" s="34">
        <f t="shared" si="48"/>
        <v>0</v>
      </c>
      <c r="G596" s="34" t="e">
        <f>F596/$F$619*100</f>
        <v>#REF!</v>
      </c>
      <c r="H596" s="197"/>
      <c r="I596" s="34" t="e">
        <f t="shared" si="50"/>
        <v>#REF!</v>
      </c>
      <c r="J596" s="57"/>
      <c r="K596" s="34"/>
      <c r="L596" s="343" t="str">
        <f>'Programe Budget 2073-74'!Q645</f>
        <v>ना</v>
      </c>
    </row>
    <row r="597" spans="1:12" ht="12.75">
      <c r="A597" s="25"/>
      <c r="B597" s="25"/>
      <c r="C597" s="29">
        <f>'Programe Budget 2073-74'!C646</f>
        <v>1</v>
      </c>
      <c r="D597" s="344" t="str">
        <f>'Programe Budget 2073-74'!D646</f>
        <v>कफी तथा चिया विकास शाखा, किर्तिपुर</v>
      </c>
      <c r="E597" s="34">
        <f>'Programe Budget 2073-74'!E646</f>
        <v>734</v>
      </c>
      <c r="F597" s="34">
        <f t="shared" si="48"/>
        <v>734</v>
      </c>
      <c r="G597" s="34" t="e">
        <f t="shared" si="49"/>
        <v>#REF!</v>
      </c>
      <c r="H597" s="197"/>
      <c r="I597" s="34" t="e">
        <f t="shared" si="50"/>
        <v>#REF!</v>
      </c>
      <c r="J597" s="57"/>
      <c r="K597" s="34"/>
      <c r="L597" s="343" t="str">
        <f>'Programe Budget 2073-74'!Q646</f>
        <v>नि</v>
      </c>
    </row>
    <row r="598" spans="1:12" ht="12.75">
      <c r="A598" s="25"/>
      <c r="B598" s="25"/>
      <c r="C598" s="29">
        <f>'Programe Budget 2073-74'!C647</f>
        <v>0</v>
      </c>
      <c r="D598" s="342" t="str">
        <f>'Programe Budget 2073-74'!D647</f>
        <v>नेपाल व्यापार एकिकृत रणनिति (अदुवा)</v>
      </c>
      <c r="E598" s="34">
        <f>'Programe Budget 2073-74'!E647</f>
        <v>0</v>
      </c>
      <c r="F598" s="34">
        <f t="shared" si="48"/>
        <v>0</v>
      </c>
      <c r="G598" s="34" t="e">
        <f t="shared" si="49"/>
        <v>#REF!</v>
      </c>
      <c r="H598" s="197"/>
      <c r="I598" s="34" t="e">
        <f t="shared" si="50"/>
        <v>#REF!</v>
      </c>
      <c r="J598" s="57"/>
      <c r="K598" s="34"/>
      <c r="L598" s="343" t="str">
        <f>'Programe Budget 2073-74'!Q647</f>
        <v>ना</v>
      </c>
    </row>
    <row r="599" spans="1:12" ht="12.75">
      <c r="A599" s="25"/>
      <c r="B599" s="25"/>
      <c r="C599" s="29">
        <f>'Programe Budget 2073-74'!C648</f>
        <v>2</v>
      </c>
      <c r="D599" s="344" t="str">
        <f>'Programe Budget 2073-74'!D648</f>
        <v>राष्ट्रिय मसला वाली विकास कार्यक्रम, खुमलटार</v>
      </c>
      <c r="E599" s="34">
        <f>'Programe Budget 2073-74'!E648</f>
        <v>2661</v>
      </c>
      <c r="F599" s="34">
        <f t="shared" si="48"/>
        <v>2661</v>
      </c>
      <c r="G599" s="34" t="e">
        <f t="shared" si="49"/>
        <v>#REF!</v>
      </c>
      <c r="H599" s="197">
        <v>100</v>
      </c>
      <c r="I599" s="34" t="e">
        <f t="shared" si="50"/>
        <v>#REF!</v>
      </c>
      <c r="J599" s="57"/>
      <c r="K599" s="34"/>
      <c r="L599" s="343" t="str">
        <f>'Programe Budget 2073-74'!Q648</f>
        <v>नि</v>
      </c>
    </row>
    <row r="600" spans="1:12" ht="12.75">
      <c r="A600" s="25"/>
      <c r="B600" s="25"/>
      <c r="C600" s="29">
        <f>'Programe Budget 2073-74'!C649</f>
        <v>3</v>
      </c>
      <c r="D600" s="344" t="str">
        <f>'Programe Budget 2073-74'!D649</f>
        <v>जिल्ला कृषि विकास कार्यालय, पाँचथर</v>
      </c>
      <c r="E600" s="34">
        <f>'Programe Budget 2073-74'!E649</f>
        <v>0</v>
      </c>
      <c r="F600" s="34">
        <f t="shared" si="48"/>
        <v>0</v>
      </c>
      <c r="G600" s="34" t="e">
        <f t="shared" si="49"/>
        <v>#REF!</v>
      </c>
      <c r="H600" s="197">
        <v>100</v>
      </c>
      <c r="I600" s="34" t="e">
        <f t="shared" si="50"/>
        <v>#REF!</v>
      </c>
      <c r="J600" s="57"/>
      <c r="K600" s="34"/>
      <c r="L600" s="343" t="str">
        <f>'Programe Budget 2073-74'!Q649</f>
        <v>वि</v>
      </c>
    </row>
    <row r="601" spans="1:12" ht="12.75">
      <c r="A601" s="25"/>
      <c r="B601" s="25"/>
      <c r="C601" s="29">
        <f>'Programe Budget 2073-74'!C650</f>
        <v>4</v>
      </c>
      <c r="D601" s="344" t="str">
        <f>'Programe Budget 2073-74'!D650</f>
        <v>जिल्ला कृषि विकास कार्यालय, ईलाम</v>
      </c>
      <c r="E601" s="34">
        <f>'Programe Budget 2073-74'!E650</f>
        <v>0</v>
      </c>
      <c r="F601" s="34">
        <f t="shared" si="48"/>
        <v>0</v>
      </c>
      <c r="G601" s="34" t="e">
        <f>F601/$F$619*100</f>
        <v>#REF!</v>
      </c>
      <c r="H601" s="197">
        <v>100</v>
      </c>
      <c r="I601" s="34" t="e">
        <f t="shared" si="50"/>
        <v>#REF!</v>
      </c>
      <c r="J601" s="57"/>
      <c r="K601" s="34"/>
      <c r="L601" s="343" t="str">
        <f>'Programe Budget 2073-74'!Q650</f>
        <v>वि</v>
      </c>
    </row>
    <row r="602" spans="1:12" ht="12.75">
      <c r="A602" s="25"/>
      <c r="B602" s="25"/>
      <c r="C602" s="29">
        <f>'Programe Budget 2073-74'!C651</f>
        <v>5</v>
      </c>
      <c r="D602" s="344" t="str">
        <f>'Programe Budget 2073-74'!D651</f>
        <v>जिल्ला कृषि विकास कार्यालय, झापा</v>
      </c>
      <c r="E602" s="34">
        <f>'Programe Budget 2073-74'!E651</f>
        <v>0</v>
      </c>
      <c r="F602" s="34">
        <f t="shared" si="48"/>
        <v>0</v>
      </c>
      <c r="G602" s="34" t="e">
        <f>F602/$F$619*100</f>
        <v>#REF!</v>
      </c>
      <c r="H602" s="197">
        <v>100</v>
      </c>
      <c r="I602" s="34" t="e">
        <f t="shared" si="50"/>
        <v>#REF!</v>
      </c>
      <c r="J602" s="57"/>
      <c r="K602" s="34"/>
      <c r="L602" s="343" t="str">
        <f>'Programe Budget 2073-74'!Q651</f>
        <v>वि</v>
      </c>
    </row>
    <row r="603" spans="1:12" ht="12.75">
      <c r="A603" s="25"/>
      <c r="B603" s="25"/>
      <c r="C603" s="29">
        <f>'Programe Budget 2073-74'!C652</f>
        <v>6</v>
      </c>
      <c r="D603" s="344" t="str">
        <f>'Programe Budget 2073-74'!D652</f>
        <v>जिल्ला कृषि विकास कार्यालय, मकवानपुर</v>
      </c>
      <c r="E603" s="34">
        <f>'Programe Budget 2073-74'!E652</f>
        <v>0</v>
      </c>
      <c r="F603" s="34">
        <f t="shared" si="48"/>
        <v>0</v>
      </c>
      <c r="G603" s="34" t="e">
        <f>F603/$F$619*100</f>
        <v>#REF!</v>
      </c>
      <c r="H603" s="197">
        <v>100</v>
      </c>
      <c r="I603" s="34" t="e">
        <f t="shared" si="50"/>
        <v>#REF!</v>
      </c>
      <c r="J603" s="57"/>
      <c r="K603" s="34"/>
      <c r="L603" s="343" t="str">
        <f>'Programe Budget 2073-74'!Q652</f>
        <v>का</v>
      </c>
    </row>
    <row r="604" spans="1:12" ht="12.75">
      <c r="A604" s="25"/>
      <c r="B604" s="25"/>
      <c r="C604" s="29">
        <f>'Programe Budget 2073-74'!C653</f>
        <v>7</v>
      </c>
      <c r="D604" s="344" t="str">
        <f>'Programe Budget 2073-74'!D653</f>
        <v>जिल्ला कृषि विकास कार्यालय, नवलपरासी</v>
      </c>
      <c r="E604" s="34">
        <f>'Programe Budget 2073-74'!E653</f>
        <v>0</v>
      </c>
      <c r="F604" s="34">
        <f t="shared" si="48"/>
        <v>0</v>
      </c>
      <c r="G604" s="34" t="e">
        <f t="shared" si="49"/>
        <v>#REF!</v>
      </c>
      <c r="H604" s="197">
        <v>100</v>
      </c>
      <c r="I604" s="34" t="e">
        <f t="shared" si="50"/>
        <v>#REF!</v>
      </c>
      <c r="J604" s="57"/>
      <c r="K604" s="34"/>
      <c r="L604" s="343" t="str">
        <f>'Programe Budget 2073-74'!Q653</f>
        <v>प</v>
      </c>
    </row>
    <row r="605" spans="1:12" ht="12.75">
      <c r="A605" s="25"/>
      <c r="B605" s="25"/>
      <c r="C605" s="29">
        <f>'Programe Budget 2073-74'!C654</f>
        <v>8</v>
      </c>
      <c r="D605" s="344" t="str">
        <f>'Programe Budget 2073-74'!D654</f>
        <v>जिल्ला कृषि विकास कार्यालय, तनहुँ</v>
      </c>
      <c r="E605" s="34">
        <f>'Programe Budget 2073-74'!E654</f>
        <v>0</v>
      </c>
      <c r="F605" s="34">
        <f t="shared" si="48"/>
        <v>0</v>
      </c>
      <c r="G605" s="34" t="e">
        <f t="shared" si="49"/>
        <v>#REF!</v>
      </c>
      <c r="H605" s="197">
        <v>100</v>
      </c>
      <c r="I605" s="34" t="e">
        <f t="shared" si="50"/>
        <v>#REF!</v>
      </c>
      <c r="J605" s="57"/>
      <c r="K605" s="34"/>
      <c r="L605" s="343" t="str">
        <f>'Programe Budget 2073-74'!Q654</f>
        <v>प</v>
      </c>
    </row>
    <row r="606" spans="1:12" ht="12.75">
      <c r="A606" s="25"/>
      <c r="B606" s="25"/>
      <c r="C606" s="29">
        <f>'Programe Budget 2073-74'!C655</f>
        <v>9</v>
      </c>
      <c r="D606" s="344" t="str">
        <f>'Programe Budget 2073-74'!D655</f>
        <v>जिल्ला कृषि विकास कार्यालय पाल्पा</v>
      </c>
      <c r="E606" s="34">
        <f>'Programe Budget 2073-74'!E655</f>
        <v>0</v>
      </c>
      <c r="F606" s="34">
        <f t="shared" si="48"/>
        <v>0</v>
      </c>
      <c r="G606" s="34" t="e">
        <f t="shared" si="49"/>
        <v>#REF!</v>
      </c>
      <c r="H606" s="197">
        <v>78.260000000000005</v>
      </c>
      <c r="I606" s="34" t="e">
        <f t="shared" si="50"/>
        <v>#REF!</v>
      </c>
      <c r="J606" s="57"/>
      <c r="K606" s="34"/>
      <c r="L606" s="343" t="str">
        <f>'Programe Budget 2073-74'!Q655</f>
        <v>प</v>
      </c>
    </row>
    <row r="607" spans="1:12" ht="12.75">
      <c r="A607" s="25"/>
      <c r="B607" s="25"/>
      <c r="C607" s="29">
        <f>'Programe Budget 2073-74'!C656</f>
        <v>10</v>
      </c>
      <c r="D607" s="344" t="str">
        <f>'Programe Budget 2073-74'!D656</f>
        <v>जिल्ला कृषि विकास कार्यालय म्याग्दी</v>
      </c>
      <c r="E607" s="34">
        <f>'Programe Budget 2073-74'!E656</f>
        <v>0</v>
      </c>
      <c r="F607" s="34">
        <f t="shared" si="48"/>
        <v>0</v>
      </c>
      <c r="G607" s="34" t="e">
        <f t="shared" si="49"/>
        <v>#REF!</v>
      </c>
      <c r="H607" s="197">
        <v>100</v>
      </c>
      <c r="I607" s="34" t="e">
        <f t="shared" si="50"/>
        <v>#REF!</v>
      </c>
      <c r="J607" s="57"/>
      <c r="K607" s="34"/>
      <c r="L607" s="343" t="str">
        <f>'Programe Budget 2073-74'!Q656</f>
        <v>प</v>
      </c>
    </row>
    <row r="608" spans="1:12" ht="12.75">
      <c r="A608" s="25"/>
      <c r="B608" s="25"/>
      <c r="C608" s="29">
        <f>'Programe Budget 2073-74'!C657</f>
        <v>11</v>
      </c>
      <c r="D608" s="344" t="str">
        <f>'Programe Budget 2073-74'!D657</f>
        <v>जिल्ला कृषि विकास कार्यालय अर्घाखाँची</v>
      </c>
      <c r="E608" s="34">
        <f>'Programe Budget 2073-74'!E657</f>
        <v>0</v>
      </c>
      <c r="F608" s="34">
        <f t="shared" si="48"/>
        <v>0</v>
      </c>
      <c r="G608" s="34" t="e">
        <f>F608/$F$619*100</f>
        <v>#REF!</v>
      </c>
      <c r="H608" s="197">
        <v>100</v>
      </c>
      <c r="I608" s="34" t="e">
        <f t="shared" si="50"/>
        <v>#REF!</v>
      </c>
      <c r="J608" s="57"/>
      <c r="K608" s="34"/>
      <c r="L608" s="343" t="str">
        <f>'Programe Budget 2073-74'!Q657</f>
        <v>प</v>
      </c>
    </row>
    <row r="609" spans="1:12" ht="12.75">
      <c r="A609" s="25"/>
      <c r="B609" s="25"/>
      <c r="C609" s="29">
        <f>'Programe Budget 2073-74'!C658</f>
        <v>12</v>
      </c>
      <c r="D609" s="344" t="str">
        <f>'Programe Budget 2073-74'!D658</f>
        <v>जिल्ला कृषि विकास कार्यालय, सुर्खेत</v>
      </c>
      <c r="E609" s="34">
        <f>'Programe Budget 2073-74'!E658</f>
        <v>0</v>
      </c>
      <c r="F609" s="34">
        <f t="shared" si="48"/>
        <v>0</v>
      </c>
      <c r="G609" s="34" t="e">
        <f t="shared" si="49"/>
        <v>#REF!</v>
      </c>
      <c r="H609" s="197">
        <v>100</v>
      </c>
      <c r="I609" s="34" t="e">
        <f t="shared" si="50"/>
        <v>#REF!</v>
      </c>
      <c r="J609" s="57"/>
      <c r="K609" s="34"/>
      <c r="L609" s="343" t="str">
        <f>'Programe Budget 2073-74'!Q658</f>
        <v>सु</v>
      </c>
    </row>
    <row r="610" spans="1:12" ht="12.75">
      <c r="A610" s="25"/>
      <c r="B610" s="25"/>
      <c r="C610" s="29">
        <f>'Programe Budget 2073-74'!C659</f>
        <v>13</v>
      </c>
      <c r="D610" s="344" t="str">
        <f>'Programe Budget 2073-74'!D659</f>
        <v>जिल्ला कृषि विकास कार्यालय, सल्यान</v>
      </c>
      <c r="E610" s="34">
        <f>'Programe Budget 2073-74'!E659</f>
        <v>0</v>
      </c>
      <c r="F610" s="34">
        <f t="shared" si="48"/>
        <v>0</v>
      </c>
      <c r="G610" s="34" t="e">
        <f t="shared" si="49"/>
        <v>#REF!</v>
      </c>
      <c r="H610" s="197">
        <v>100</v>
      </c>
      <c r="I610" s="34" t="e">
        <f t="shared" si="50"/>
        <v>#REF!</v>
      </c>
      <c r="J610" s="57"/>
      <c r="K610" s="34"/>
      <c r="L610" s="343" t="str">
        <f>'Programe Budget 2073-74'!Q659</f>
        <v>सु</v>
      </c>
    </row>
    <row r="611" spans="1:12" ht="12.75">
      <c r="A611" s="25"/>
      <c r="B611" s="25"/>
      <c r="C611" s="29">
        <f>'Programe Budget 2073-74'!C660</f>
        <v>14</v>
      </c>
      <c r="D611" s="344" t="str">
        <f>'Programe Budget 2073-74'!D660</f>
        <v>जिल्ला कृषि विकास कार्यालय, दैलेख</v>
      </c>
      <c r="E611" s="34">
        <f>'Programe Budget 2073-74'!E660</f>
        <v>0</v>
      </c>
      <c r="F611" s="34">
        <f t="shared" si="48"/>
        <v>0</v>
      </c>
      <c r="G611" s="34" t="e">
        <f t="shared" si="49"/>
        <v>#REF!</v>
      </c>
      <c r="H611" s="197">
        <v>75</v>
      </c>
      <c r="I611" s="34" t="e">
        <f t="shared" si="50"/>
        <v>#REF!</v>
      </c>
      <c r="J611" s="57"/>
      <c r="K611" s="34"/>
      <c r="L611" s="343" t="str">
        <f>'Programe Budget 2073-74'!Q660</f>
        <v>सु</v>
      </c>
    </row>
    <row r="612" spans="1:12" ht="12.75">
      <c r="A612" s="25"/>
      <c r="B612" s="25"/>
      <c r="C612" s="29">
        <f>'Programe Budget 2073-74'!C661</f>
        <v>15</v>
      </c>
      <c r="D612" s="344" t="str">
        <f>'Programe Budget 2073-74'!D661</f>
        <v>जिल्ला कृषि विकास कार्यालय, कैलाली</v>
      </c>
      <c r="E612" s="34">
        <f>'Programe Budget 2073-74'!E661</f>
        <v>0</v>
      </c>
      <c r="F612" s="34">
        <f t="shared" si="48"/>
        <v>0</v>
      </c>
      <c r="G612" s="34" t="e">
        <f t="shared" si="49"/>
        <v>#REF!</v>
      </c>
      <c r="H612" s="197">
        <v>73.099999999999994</v>
      </c>
      <c r="I612" s="34" t="e">
        <f t="shared" si="50"/>
        <v>#REF!</v>
      </c>
      <c r="J612" s="57"/>
      <c r="K612" s="34"/>
      <c r="L612" s="343" t="str">
        <f>'Programe Budget 2073-74'!Q661</f>
        <v>दि</v>
      </c>
    </row>
    <row r="613" spans="1:12" ht="12.75">
      <c r="A613" s="25"/>
      <c r="B613" s="25"/>
      <c r="C613" s="29">
        <f>'Programe Budget 2073-74'!C662</f>
        <v>16</v>
      </c>
      <c r="D613" s="344" t="str">
        <f>'Programe Budget 2073-74'!D662</f>
        <v>जिल्ला कृषि विकास कार्यालय, डोटी</v>
      </c>
      <c r="E613" s="34">
        <f>'Programe Budget 2073-74'!E662</f>
        <v>0</v>
      </c>
      <c r="F613" s="34">
        <f t="shared" si="48"/>
        <v>0</v>
      </c>
      <c r="G613" s="34" t="e">
        <f>F613/$F$619*100</f>
        <v>#REF!</v>
      </c>
      <c r="H613" s="197">
        <v>100</v>
      </c>
      <c r="I613" s="34" t="e">
        <f t="shared" si="50"/>
        <v>#REF!</v>
      </c>
      <c r="J613" s="57"/>
      <c r="K613" s="34"/>
      <c r="L613" s="343" t="str">
        <f>'Programe Budget 2073-74'!Q662</f>
        <v>दि</v>
      </c>
    </row>
    <row r="614" spans="1:12" ht="12.75">
      <c r="A614" s="25"/>
      <c r="B614" s="25"/>
      <c r="C614" s="29">
        <f>'Programe Budget 2073-74'!C663</f>
        <v>0</v>
      </c>
      <c r="D614" s="342" t="str">
        <f>'Programe Budget 2073-74'!D663</f>
        <v>नेपाल व्यापार एकिकृत रणनिति (अलैंची)</v>
      </c>
      <c r="E614" s="34">
        <f>'Programe Budget 2073-74'!E663</f>
        <v>0</v>
      </c>
      <c r="F614" s="34">
        <f t="shared" si="48"/>
        <v>0</v>
      </c>
      <c r="G614" s="34" t="e">
        <f t="shared" si="49"/>
        <v>#REF!</v>
      </c>
      <c r="H614" s="197"/>
      <c r="I614" s="34" t="e">
        <f t="shared" si="50"/>
        <v>#REF!</v>
      </c>
      <c r="J614" s="57"/>
      <c r="K614" s="34"/>
      <c r="L614" s="343" t="str">
        <f>'Programe Budget 2073-74'!Q663</f>
        <v>ना</v>
      </c>
    </row>
    <row r="615" spans="1:12" ht="12.75">
      <c r="A615" s="25"/>
      <c r="B615" s="25"/>
      <c r="C615" s="29">
        <f>'Programe Budget 2073-74'!C664</f>
        <v>17</v>
      </c>
      <c r="D615" s="344" t="str">
        <f>'Programe Budget 2073-74'!D664</f>
        <v>अलैंची विकास केन्द्र, फिक्कल, ईलाम</v>
      </c>
      <c r="E615" s="34">
        <f>'Programe Budget 2073-74'!E664</f>
        <v>3101</v>
      </c>
      <c r="F615" s="34">
        <f t="shared" si="48"/>
        <v>3101</v>
      </c>
      <c r="G615" s="34" t="e">
        <f>F615/$F$619*100</f>
        <v>#REF!</v>
      </c>
      <c r="H615" s="197">
        <v>100</v>
      </c>
      <c r="I615" s="34" t="e">
        <f t="shared" si="50"/>
        <v>#REF!</v>
      </c>
      <c r="J615" s="57"/>
      <c r="K615" s="34"/>
      <c r="L615" s="343" t="str">
        <f>'Programe Budget 2073-74'!Q664</f>
        <v>नि</v>
      </c>
    </row>
    <row r="616" spans="1:12" ht="12.75">
      <c r="A616" s="25"/>
      <c r="B616" s="25"/>
      <c r="C616" s="29">
        <f>'Programe Budget 2073-74'!C665</f>
        <v>0</v>
      </c>
      <c r="D616" s="342" t="str">
        <f>'Programe Budget 2073-74'!D665</f>
        <v>नेपाल व्यापार एकिकृत रणनिति (मौरी)</v>
      </c>
      <c r="E616" s="34">
        <f>'Programe Budget 2073-74'!E665</f>
        <v>0</v>
      </c>
      <c r="F616" s="34">
        <f t="shared" si="48"/>
        <v>0</v>
      </c>
      <c r="G616" s="34" t="e">
        <f t="shared" si="49"/>
        <v>#REF!</v>
      </c>
      <c r="H616" s="197"/>
      <c r="I616" s="34" t="e">
        <f t="shared" si="50"/>
        <v>#REF!</v>
      </c>
      <c r="J616" s="57"/>
      <c r="K616" s="34"/>
      <c r="L616" s="343" t="str">
        <f>'Programe Budget 2073-74'!Q665</f>
        <v>ना</v>
      </c>
    </row>
    <row r="617" spans="1:12" ht="12.75">
      <c r="A617" s="25"/>
      <c r="B617" s="25"/>
      <c r="C617" s="29">
        <f>'Programe Budget 2073-74'!C666</f>
        <v>18</v>
      </c>
      <c r="D617" s="344" t="str">
        <f>'Programe Budget 2073-74'!D666</f>
        <v>व्यवसायिक किट विकास निर्देशनालय, हरिहरभवन</v>
      </c>
      <c r="E617" s="34">
        <f>'Programe Budget 2073-74'!E666</f>
        <v>4174</v>
      </c>
      <c r="F617" s="34">
        <f t="shared" si="48"/>
        <v>4174</v>
      </c>
      <c r="G617" s="34" t="e">
        <f t="shared" si="49"/>
        <v>#REF!</v>
      </c>
      <c r="H617" s="197">
        <v>100</v>
      </c>
      <c r="I617" s="34" t="e">
        <f t="shared" si="50"/>
        <v>#REF!</v>
      </c>
      <c r="J617" s="57"/>
      <c r="K617" s="34"/>
      <c r="L617" s="343" t="str">
        <f>'Programe Budget 2073-74'!Q666</f>
        <v>नि</v>
      </c>
    </row>
    <row r="618" spans="1:12" ht="12.75">
      <c r="A618" s="25"/>
      <c r="B618" s="25"/>
      <c r="C618" s="29" t="e">
        <f>'Programe Budget 2073-74'!#REF!</f>
        <v>#REF!</v>
      </c>
      <c r="D618" s="344" t="e">
        <f>'Programe Budget 2073-74'!#REF!</f>
        <v>#REF!</v>
      </c>
      <c r="E618" s="34" t="e">
        <f>'Programe Budget 2073-74'!#REF!</f>
        <v>#REF!</v>
      </c>
      <c r="F618" s="34" t="e">
        <f t="shared" si="48"/>
        <v>#REF!</v>
      </c>
      <c r="G618" s="34" t="e">
        <f t="shared" si="49"/>
        <v>#REF!</v>
      </c>
      <c r="H618" s="197">
        <v>61.63</v>
      </c>
      <c r="I618" s="34" t="e">
        <f t="shared" si="50"/>
        <v>#REF!</v>
      </c>
      <c r="J618" s="57"/>
      <c r="K618" s="34"/>
      <c r="L618" s="343" t="e">
        <f>'Programe Budget 2073-74'!#REF!</f>
        <v>#REF!</v>
      </c>
    </row>
    <row r="619" spans="1:12" s="105" customFormat="1" ht="12.75">
      <c r="A619" s="52"/>
      <c r="B619" s="52"/>
      <c r="C619" s="60">
        <f>'Programe Budget 2073-74'!C667</f>
        <v>18</v>
      </c>
      <c r="D619" s="342" t="str">
        <f>'Programe Budget 2073-74'!D667</f>
        <v>एन.टी.आई.एस.कार्यक्रमको जम्मा</v>
      </c>
      <c r="E619" s="57">
        <f>'Programe Budget 2073-74'!E667</f>
        <v>10670</v>
      </c>
      <c r="F619" s="57" t="e">
        <f>SUM(F586:F618)</f>
        <v>#REF!</v>
      </c>
      <c r="G619" s="57" t="e">
        <f>SUM(G586:G618)</f>
        <v>#REF!</v>
      </c>
      <c r="H619" s="464"/>
      <c r="I619" s="57" t="e">
        <f>SUM(I586:I618)</f>
        <v>#REF!</v>
      </c>
      <c r="J619" s="57"/>
      <c r="K619" s="373"/>
      <c r="L619" s="465"/>
    </row>
    <row r="620" spans="1:12">
      <c r="A620" s="25"/>
      <c r="B620" s="25"/>
      <c r="C620" s="29"/>
      <c r="D620" s="120" t="s">
        <v>321</v>
      </c>
      <c r="E620" s="57" t="e">
        <f>SUM(E588:E619)</f>
        <v>#REF!</v>
      </c>
      <c r="F620" s="57" t="e">
        <f>F805</f>
        <v>#REF!</v>
      </c>
      <c r="G620" s="57" t="e">
        <f>F619/F620*100</f>
        <v>#REF!</v>
      </c>
      <c r="H620" s="197"/>
      <c r="I620" s="57" t="e">
        <f>I619*G620/100</f>
        <v>#REF!</v>
      </c>
      <c r="J620" s="57" t="e">
        <f>I620</f>
        <v>#REF!</v>
      </c>
      <c r="K620" s="34"/>
      <c r="L620" s="343"/>
    </row>
    <row r="621" spans="1:12" ht="39">
      <c r="A621" s="9">
        <f>'Programe Budget 2073-74'!A668</f>
        <v>15</v>
      </c>
      <c r="B621" s="9" t="str">
        <f>'Programe Budget 2073-74'!B668</f>
        <v>32912-3/4</v>
      </c>
      <c r="C621" s="29"/>
      <c r="D621" s="237" t="str">
        <f>'Programe Budget 2073-74'!D668</f>
        <v xml:space="preserve">राष्ट्रपति चुरे तर्राई मधेस संरक्षण विकास समिती </v>
      </c>
      <c r="E621" s="57"/>
      <c r="F621" s="57"/>
      <c r="G621" s="57"/>
      <c r="H621" s="197"/>
      <c r="I621" s="57"/>
      <c r="J621" s="57"/>
      <c r="K621" s="34"/>
      <c r="L621" s="260" t="str">
        <f>'Programe Budget 2073-74'!Q668</f>
        <v>ना</v>
      </c>
    </row>
    <row r="622" spans="1:12">
      <c r="A622" s="25"/>
      <c r="B622" s="25"/>
      <c r="C622" s="29">
        <f>'Programe Budget 2073-74'!C675</f>
        <v>7</v>
      </c>
      <c r="D622" s="129" t="str">
        <f>'Programe Budget 2073-74'!D675</f>
        <v>जिल्ला कृषि विकास कार्यालय, डडेलधुरा</v>
      </c>
      <c r="E622" s="34">
        <f>'Programe Budget 2073-74'!E675</f>
        <v>1310</v>
      </c>
      <c r="F622" s="34">
        <f t="shared" ref="F622:F647" si="51">E622</f>
        <v>1310</v>
      </c>
      <c r="G622" s="34" t="e">
        <f>F622/$F$648*100</f>
        <v>#REF!</v>
      </c>
      <c r="H622" s="197">
        <v>100</v>
      </c>
      <c r="I622" s="34" t="e">
        <f>G622*H622/100</f>
        <v>#REF!</v>
      </c>
      <c r="J622" s="57"/>
      <c r="K622" s="34"/>
      <c r="L622" s="260" t="str">
        <f>'Programe Budget 2073-74'!Q675</f>
        <v>दि</v>
      </c>
    </row>
    <row r="623" spans="1:12">
      <c r="A623" s="9"/>
      <c r="B623" s="9"/>
      <c r="C623" s="29">
        <f>'Programe Budget 2073-74'!C676</f>
        <v>8</v>
      </c>
      <c r="D623" s="232" t="str">
        <f>'Programe Budget 2073-74'!D676</f>
        <v>जिल्ला कृषि विकास कार्यालय, कैलाली</v>
      </c>
      <c r="E623" s="34">
        <f>'Programe Budget 2073-74'!E676</f>
        <v>321</v>
      </c>
      <c r="F623" s="34">
        <f t="shared" si="51"/>
        <v>321</v>
      </c>
      <c r="G623" s="34" t="e">
        <f t="shared" ref="G623:G647" si="52">F623/$F$648*100</f>
        <v>#REF!</v>
      </c>
      <c r="H623" s="197">
        <v>92</v>
      </c>
      <c r="I623" s="34" t="e">
        <f t="shared" ref="I623:I647" si="53">G623*H623/100</f>
        <v>#REF!</v>
      </c>
      <c r="J623" s="57"/>
      <c r="K623" s="34"/>
      <c r="L623" s="260" t="str">
        <f>'Programe Budget 2073-74'!Q676</f>
        <v>दि</v>
      </c>
    </row>
    <row r="624" spans="1:12">
      <c r="A624" s="25"/>
      <c r="B624" s="25"/>
      <c r="C624" s="29">
        <f>'Programe Budget 2073-74'!C677</f>
        <v>9</v>
      </c>
      <c r="D624" s="232" t="str">
        <f>'Programe Budget 2073-74'!D677</f>
        <v>जिल्ला कृषि विकास कार्यालय, सर्ुर्खेत</v>
      </c>
      <c r="E624" s="34">
        <f>'Programe Budget 2073-74'!E677</f>
        <v>1380</v>
      </c>
      <c r="F624" s="34">
        <f t="shared" si="51"/>
        <v>1380</v>
      </c>
      <c r="G624" s="34" t="e">
        <f t="shared" si="52"/>
        <v>#REF!</v>
      </c>
      <c r="H624" s="197">
        <v>92</v>
      </c>
      <c r="I624" s="34" t="e">
        <f t="shared" si="53"/>
        <v>#REF!</v>
      </c>
      <c r="J624" s="57"/>
      <c r="K624" s="34"/>
      <c r="L624" s="260" t="str">
        <f>'Programe Budget 2073-74'!Q677</f>
        <v>सु</v>
      </c>
    </row>
    <row r="625" spans="1:12">
      <c r="A625" s="25"/>
      <c r="B625" s="25"/>
      <c r="C625" s="29">
        <f>'Programe Budget 2073-74'!C678</f>
        <v>10</v>
      </c>
      <c r="D625" s="232" t="str">
        <f>'Programe Budget 2073-74'!D678</f>
        <v>जिल्ला कृषि विकास कार्यालय, दाङ</v>
      </c>
      <c r="E625" s="34">
        <f>'Programe Budget 2073-74'!E678</f>
        <v>3250</v>
      </c>
      <c r="F625" s="34">
        <f t="shared" si="51"/>
        <v>3250</v>
      </c>
      <c r="G625" s="34" t="e">
        <f t="shared" si="52"/>
        <v>#REF!</v>
      </c>
      <c r="H625" s="197">
        <v>90</v>
      </c>
      <c r="I625" s="34" t="e">
        <f t="shared" si="53"/>
        <v>#REF!</v>
      </c>
      <c r="J625" s="57"/>
      <c r="K625" s="34"/>
      <c r="L625" s="260" t="str">
        <f>'Programe Budget 2073-74'!Q678</f>
        <v>सु</v>
      </c>
    </row>
    <row r="626" spans="1:12">
      <c r="A626" s="25"/>
      <c r="B626" s="25"/>
      <c r="C626" s="29">
        <f>'Programe Budget 2073-74'!C679</f>
        <v>11</v>
      </c>
      <c r="D626" s="232" t="str">
        <f>'Programe Budget 2073-74'!D679</f>
        <v>जिल्ला कृषि विकास कार्यालय, अर्घर्ााँची</v>
      </c>
      <c r="E626" s="34">
        <f>'Programe Budget 2073-74'!E679</f>
        <v>2060</v>
      </c>
      <c r="F626" s="34">
        <f t="shared" si="51"/>
        <v>2060</v>
      </c>
      <c r="G626" s="34" t="e">
        <f t="shared" si="52"/>
        <v>#REF!</v>
      </c>
      <c r="H626" s="197">
        <v>90</v>
      </c>
      <c r="I626" s="34" t="e">
        <f t="shared" si="53"/>
        <v>#REF!</v>
      </c>
      <c r="J626" s="57"/>
      <c r="K626" s="34"/>
      <c r="L626" s="260" t="str">
        <f>'Programe Budget 2073-74'!Q679</f>
        <v>प</v>
      </c>
    </row>
    <row r="627" spans="1:12" ht="54" customHeight="1">
      <c r="A627" s="25"/>
      <c r="B627" s="25"/>
      <c r="C627" s="29">
        <f>'Programe Budget 2073-74'!C680</f>
        <v>12</v>
      </c>
      <c r="D627" s="232" t="str">
        <f>'Programe Budget 2073-74'!D680</f>
        <v>जिल्ला कृषि विकास कार्यालय, कपिलवस्तु</v>
      </c>
      <c r="E627" s="34">
        <f>'Programe Budget 2073-74'!E680</f>
        <v>2390</v>
      </c>
      <c r="F627" s="34">
        <f t="shared" si="51"/>
        <v>2390</v>
      </c>
      <c r="G627" s="34" t="e">
        <f t="shared" si="52"/>
        <v>#REF!</v>
      </c>
      <c r="H627" s="197"/>
      <c r="I627" s="34" t="e">
        <f t="shared" si="53"/>
        <v>#REF!</v>
      </c>
      <c r="J627" s="57"/>
      <c r="K627" s="34"/>
      <c r="L627" s="260" t="str">
        <f>'Programe Budget 2073-74'!Q680</f>
        <v>प</v>
      </c>
    </row>
    <row r="628" spans="1:12">
      <c r="A628" s="25"/>
      <c r="B628" s="25"/>
      <c r="C628" s="29">
        <f>'Programe Budget 2073-74'!C681</f>
        <v>13</v>
      </c>
      <c r="D628" s="232" t="str">
        <f>'Programe Budget 2073-74'!D681</f>
        <v>जिल्ला कृषि विकास कार्यालय, नवलपरासी</v>
      </c>
      <c r="E628" s="34">
        <f>'Programe Budget 2073-74'!E681</f>
        <v>1675</v>
      </c>
      <c r="F628" s="34">
        <f t="shared" si="51"/>
        <v>1675</v>
      </c>
      <c r="G628" s="34" t="e">
        <f t="shared" si="52"/>
        <v>#REF!</v>
      </c>
      <c r="H628" s="197">
        <v>100</v>
      </c>
      <c r="I628" s="34" t="e">
        <f t="shared" si="53"/>
        <v>#REF!</v>
      </c>
      <c r="J628" s="57"/>
      <c r="K628" s="34"/>
      <c r="L628" s="260" t="str">
        <f>'Programe Budget 2073-74'!Q681</f>
        <v>प</v>
      </c>
    </row>
    <row r="629" spans="1:12">
      <c r="A629" s="25"/>
      <c r="B629" s="25"/>
      <c r="C629" s="29">
        <f>'Programe Budget 2073-74'!C682</f>
        <v>14</v>
      </c>
      <c r="D629" s="232" t="str">
        <f>'Programe Budget 2073-74'!D682</f>
        <v>जिल्ला कृषि विकास कार्यालय मकवानपुर</v>
      </c>
      <c r="E629" s="34">
        <f>'Programe Budget 2073-74'!E682</f>
        <v>5620</v>
      </c>
      <c r="F629" s="34">
        <f t="shared" si="51"/>
        <v>5620</v>
      </c>
      <c r="G629" s="34" t="e">
        <f t="shared" si="52"/>
        <v>#REF!</v>
      </c>
      <c r="H629" s="197">
        <v>100</v>
      </c>
      <c r="I629" s="34" t="e">
        <f t="shared" si="53"/>
        <v>#REF!</v>
      </c>
      <c r="J629" s="57"/>
      <c r="K629" s="34"/>
      <c r="L629" s="260" t="str">
        <f>'Programe Budget 2073-74'!Q682</f>
        <v>का</v>
      </c>
    </row>
    <row r="630" spans="1:12">
      <c r="A630" s="25"/>
      <c r="B630" s="25"/>
      <c r="C630" s="29" t="e">
        <f>'Programe Budget 2073-74'!#REF!</f>
        <v>#REF!</v>
      </c>
      <c r="D630" s="129" t="e">
        <f>'Programe Budget 2073-74'!#REF!</f>
        <v>#REF!</v>
      </c>
      <c r="E630" s="34" t="e">
        <f>'Programe Budget 2073-74'!#REF!</f>
        <v>#REF!</v>
      </c>
      <c r="F630" s="34" t="e">
        <f t="shared" si="51"/>
        <v>#REF!</v>
      </c>
      <c r="G630" s="34" t="e">
        <f t="shared" si="52"/>
        <v>#REF!</v>
      </c>
      <c r="H630" s="197">
        <v>89.7</v>
      </c>
      <c r="I630" s="34" t="e">
        <f t="shared" si="53"/>
        <v>#REF!</v>
      </c>
      <c r="J630" s="57"/>
      <c r="K630" s="34"/>
      <c r="L630" s="260" t="e">
        <f>'Programe Budget 2073-74'!#REF!</f>
        <v>#REF!</v>
      </c>
    </row>
    <row r="631" spans="1:12" s="106" customFormat="1">
      <c r="A631" s="262"/>
      <c r="B631" s="262"/>
      <c r="C631" s="29">
        <f>'Programe Budget 2073-74'!C683</f>
        <v>15</v>
      </c>
      <c r="D631" s="232" t="str">
        <f>'Programe Budget 2073-74'!D683</f>
        <v>जिल्ला कृषि विकास कार्यालय बारा</v>
      </c>
      <c r="E631" s="34">
        <f>'Programe Budget 2073-74'!E683</f>
        <v>5355</v>
      </c>
      <c r="F631" s="34">
        <f t="shared" si="51"/>
        <v>5355</v>
      </c>
      <c r="G631" s="34" t="e">
        <f t="shared" si="52"/>
        <v>#REF!</v>
      </c>
      <c r="H631" s="197">
        <v>100</v>
      </c>
      <c r="I631" s="34" t="e">
        <f t="shared" si="53"/>
        <v>#REF!</v>
      </c>
      <c r="J631" s="207"/>
      <c r="K631" s="206"/>
      <c r="L631" s="260" t="str">
        <f>'Programe Budget 2073-74'!Q683</f>
        <v>का</v>
      </c>
    </row>
    <row r="632" spans="1:12">
      <c r="A632" s="25"/>
      <c r="B632" s="25"/>
      <c r="C632" s="29" t="e">
        <f>'Programe Budget 2073-74'!#REF!</f>
        <v>#REF!</v>
      </c>
      <c r="D632" s="232" t="e">
        <f>'Programe Budget 2073-74'!#REF!</f>
        <v>#REF!</v>
      </c>
      <c r="E632" s="34" t="e">
        <f>'Programe Budget 2073-74'!#REF!</f>
        <v>#REF!</v>
      </c>
      <c r="F632" s="34" t="e">
        <f t="shared" si="51"/>
        <v>#REF!</v>
      </c>
      <c r="G632" s="34" t="e">
        <f t="shared" si="52"/>
        <v>#REF!</v>
      </c>
      <c r="H632" s="197">
        <v>78.3</v>
      </c>
      <c r="I632" s="34" t="e">
        <f t="shared" si="53"/>
        <v>#REF!</v>
      </c>
      <c r="J632" s="57"/>
      <c r="K632" s="34"/>
      <c r="L632" s="260" t="e">
        <f>'Programe Budget 2073-74'!#REF!</f>
        <v>#REF!</v>
      </c>
    </row>
    <row r="633" spans="1:12">
      <c r="A633" s="25"/>
      <c r="B633" s="25"/>
      <c r="C633" s="29">
        <f>'Programe Budget 2073-74'!C684</f>
        <v>16</v>
      </c>
      <c r="D633" s="232" t="str">
        <f>'Programe Budget 2073-74'!D684</f>
        <v>जिल्ला कृषि विकास कार्यालय रौतहट</v>
      </c>
      <c r="E633" s="34">
        <f>'Programe Budget 2073-74'!E684</f>
        <v>5700</v>
      </c>
      <c r="F633" s="34">
        <f t="shared" si="51"/>
        <v>5700</v>
      </c>
      <c r="G633" s="34" t="e">
        <f t="shared" si="52"/>
        <v>#REF!</v>
      </c>
      <c r="H633" s="197">
        <v>78.3</v>
      </c>
      <c r="I633" s="34" t="e">
        <f t="shared" si="53"/>
        <v>#REF!</v>
      </c>
      <c r="J633" s="57"/>
      <c r="K633" s="34"/>
      <c r="L633" s="260" t="str">
        <f>'Programe Budget 2073-74'!Q684</f>
        <v>का</v>
      </c>
    </row>
    <row r="634" spans="1:12" s="106" customFormat="1">
      <c r="A634" s="262"/>
      <c r="B634" s="262"/>
      <c r="C634" s="29" t="e">
        <f>'Programe Budget 2073-74'!#REF!</f>
        <v>#REF!</v>
      </c>
      <c r="D634" s="232" t="e">
        <f>'Programe Budget 2073-74'!#REF!</f>
        <v>#REF!</v>
      </c>
      <c r="E634" s="34" t="e">
        <f>'Programe Budget 2073-74'!#REF!</f>
        <v>#REF!</v>
      </c>
      <c r="F634" s="34" t="e">
        <f t="shared" si="51"/>
        <v>#REF!</v>
      </c>
      <c r="G634" s="34" t="e">
        <f t="shared" si="52"/>
        <v>#REF!</v>
      </c>
      <c r="H634" s="197">
        <v>78.3</v>
      </c>
      <c r="I634" s="34" t="e">
        <f t="shared" si="53"/>
        <v>#REF!</v>
      </c>
      <c r="J634" s="207"/>
      <c r="K634" s="206"/>
      <c r="L634" s="260" t="e">
        <f>'Programe Budget 2073-74'!#REF!</f>
        <v>#REF!</v>
      </c>
    </row>
    <row r="635" spans="1:12" s="106" customFormat="1">
      <c r="A635" s="262"/>
      <c r="B635" s="262"/>
      <c r="C635" s="29">
        <f>'Programe Budget 2073-74'!C685</f>
        <v>17</v>
      </c>
      <c r="D635" s="232" t="str">
        <f>'Programe Budget 2073-74'!D685</f>
        <v>जिल्ला कृषि विकास कार्यालय, र्सलाही</v>
      </c>
      <c r="E635" s="34">
        <f>'Programe Budget 2073-74'!E685</f>
        <v>3850</v>
      </c>
      <c r="F635" s="34">
        <f t="shared" si="51"/>
        <v>3850</v>
      </c>
      <c r="G635" s="34" t="e">
        <f t="shared" si="52"/>
        <v>#REF!</v>
      </c>
      <c r="H635" s="197">
        <v>100</v>
      </c>
      <c r="I635" s="34" t="e">
        <f t="shared" si="53"/>
        <v>#REF!</v>
      </c>
      <c r="J635" s="207"/>
      <c r="K635" s="206"/>
      <c r="L635" s="260" t="str">
        <f>'Programe Budget 2073-74'!Q685</f>
        <v>का</v>
      </c>
    </row>
    <row r="636" spans="1:12" s="106" customFormat="1">
      <c r="A636" s="262"/>
      <c r="B636" s="262"/>
      <c r="C636" s="29">
        <f>'Programe Budget 2073-74'!C686</f>
        <v>18</v>
      </c>
      <c r="D636" s="232" t="str">
        <f>'Programe Budget 2073-74'!D686</f>
        <v>जिल्ला कृषि विकास कार्यालय, सिन्धुली</v>
      </c>
      <c r="E636" s="34">
        <f>'Programe Budget 2073-74'!E686</f>
        <v>3860</v>
      </c>
      <c r="F636" s="34">
        <f t="shared" si="51"/>
        <v>3860</v>
      </c>
      <c r="G636" s="34" t="e">
        <f t="shared" si="52"/>
        <v>#REF!</v>
      </c>
      <c r="H636" s="197">
        <v>100</v>
      </c>
      <c r="I636" s="34" t="e">
        <f t="shared" si="53"/>
        <v>#REF!</v>
      </c>
      <c r="J636" s="207"/>
      <c r="K636" s="206"/>
      <c r="L636" s="260" t="str">
        <f>'Programe Budget 2073-74'!Q686</f>
        <v>का</v>
      </c>
    </row>
    <row r="637" spans="1:12" s="106" customFormat="1">
      <c r="A637" s="262"/>
      <c r="B637" s="262"/>
      <c r="C637" s="29">
        <f>'Programe Budget 2073-74'!C687</f>
        <v>19</v>
      </c>
      <c r="D637" s="232" t="str">
        <f>'Programe Budget 2073-74'!D687</f>
        <v>जिल्ला कृषि विकास कार्यालय, महोत्तरी</v>
      </c>
      <c r="E637" s="34">
        <f>'Programe Budget 2073-74'!E687</f>
        <v>5640</v>
      </c>
      <c r="F637" s="34">
        <f t="shared" si="51"/>
        <v>5640</v>
      </c>
      <c r="G637" s="34" t="e">
        <f t="shared" si="52"/>
        <v>#REF!</v>
      </c>
      <c r="H637" s="197">
        <v>100</v>
      </c>
      <c r="I637" s="34" t="e">
        <f t="shared" si="53"/>
        <v>#REF!</v>
      </c>
      <c r="J637" s="207"/>
      <c r="K637" s="206"/>
      <c r="L637" s="260" t="str">
        <f>'Programe Budget 2073-74'!Q687</f>
        <v>का</v>
      </c>
    </row>
    <row r="638" spans="1:12" s="106" customFormat="1">
      <c r="A638" s="262"/>
      <c r="B638" s="262"/>
      <c r="C638" s="29" t="e">
        <f>'Programe Budget 2073-74'!#REF!</f>
        <v>#REF!</v>
      </c>
      <c r="D638" s="232" t="e">
        <f>'Programe Budget 2073-74'!#REF!</f>
        <v>#REF!</v>
      </c>
      <c r="E638" s="34" t="e">
        <f>'Programe Budget 2073-74'!#REF!</f>
        <v>#REF!</v>
      </c>
      <c r="F638" s="34" t="e">
        <f t="shared" si="51"/>
        <v>#REF!</v>
      </c>
      <c r="G638" s="34" t="e">
        <f t="shared" si="52"/>
        <v>#REF!</v>
      </c>
      <c r="H638" s="197">
        <v>100</v>
      </c>
      <c r="I638" s="34" t="e">
        <f t="shared" si="53"/>
        <v>#REF!</v>
      </c>
      <c r="J638" s="207"/>
      <c r="K638" s="206"/>
      <c r="L638" s="260" t="e">
        <f>'Programe Budget 2073-74'!#REF!</f>
        <v>#REF!</v>
      </c>
    </row>
    <row r="639" spans="1:12" s="106" customFormat="1">
      <c r="A639" s="262"/>
      <c r="B639" s="262"/>
      <c r="C639" s="33">
        <f>'Programe Budget 2073-74'!C688</f>
        <v>20</v>
      </c>
      <c r="D639" s="129" t="str">
        <f>'Programe Budget 2073-74'!D688</f>
        <v>जिल्ला कृषि विकास कार्यालय, धनुषा</v>
      </c>
      <c r="E639" s="34">
        <f>'Programe Budget 2073-74'!E688</f>
        <v>5190</v>
      </c>
      <c r="F639" s="34">
        <f t="shared" si="51"/>
        <v>5190</v>
      </c>
      <c r="G639" s="34" t="e">
        <f t="shared" si="52"/>
        <v>#REF!</v>
      </c>
      <c r="H639" s="197">
        <v>100</v>
      </c>
      <c r="I639" s="34" t="e">
        <f t="shared" si="53"/>
        <v>#REF!</v>
      </c>
      <c r="J639" s="207"/>
      <c r="K639" s="206"/>
      <c r="L639" s="260" t="str">
        <f>'Programe Budget 2073-74'!Q688</f>
        <v>का</v>
      </c>
    </row>
    <row r="640" spans="1:12" s="106" customFormat="1">
      <c r="A640" s="262"/>
      <c r="B640" s="262"/>
      <c r="C640" s="33" t="e">
        <f>'Programe Budget 2073-74'!#REF!</f>
        <v>#REF!</v>
      </c>
      <c r="D640" s="129" t="e">
        <f>'Programe Budget 2073-74'!#REF!</f>
        <v>#REF!</v>
      </c>
      <c r="E640" s="34" t="e">
        <f>'Programe Budget 2073-74'!#REF!</f>
        <v>#REF!</v>
      </c>
      <c r="F640" s="34" t="e">
        <f t="shared" si="51"/>
        <v>#REF!</v>
      </c>
      <c r="G640" s="34" t="e">
        <f t="shared" si="52"/>
        <v>#REF!</v>
      </c>
      <c r="H640" s="197">
        <v>100</v>
      </c>
      <c r="I640" s="34" t="e">
        <f t="shared" si="53"/>
        <v>#REF!</v>
      </c>
      <c r="J640" s="207"/>
      <c r="K640" s="206"/>
      <c r="L640" s="260" t="e">
        <f>'Programe Budget 2073-74'!#REF!</f>
        <v>#REF!</v>
      </c>
    </row>
    <row r="641" spans="1:12" s="106" customFormat="1">
      <c r="A641" s="262"/>
      <c r="B641" s="262"/>
      <c r="C641" s="33" t="e">
        <f>'Programe Budget 2073-74'!#REF!</f>
        <v>#REF!</v>
      </c>
      <c r="D641" s="129" t="e">
        <f>'Programe Budget 2073-74'!#REF!</f>
        <v>#REF!</v>
      </c>
      <c r="E641" s="34" t="e">
        <f>'Programe Budget 2073-74'!#REF!</f>
        <v>#REF!</v>
      </c>
      <c r="F641" s="34" t="e">
        <f t="shared" si="51"/>
        <v>#REF!</v>
      </c>
      <c r="G641" s="34" t="e">
        <f t="shared" si="52"/>
        <v>#REF!</v>
      </c>
      <c r="H641" s="197">
        <v>79</v>
      </c>
      <c r="I641" s="34" t="e">
        <f t="shared" si="53"/>
        <v>#REF!</v>
      </c>
      <c r="J641" s="207"/>
      <c r="K641" s="206"/>
      <c r="L641" s="260" t="e">
        <f>'Programe Budget 2073-74'!#REF!</f>
        <v>#REF!</v>
      </c>
    </row>
    <row r="642" spans="1:12" s="106" customFormat="1">
      <c r="A642" s="262"/>
      <c r="B642" s="262"/>
      <c r="C642" s="33">
        <f>'Programe Budget 2073-74'!C689</f>
        <v>21</v>
      </c>
      <c r="D642" s="129" t="str">
        <f>'Programe Budget 2073-74'!D689</f>
        <v>जिल्ला कृषि विकास कार्यालया, उदयपुर</v>
      </c>
      <c r="E642" s="34">
        <f>'Programe Budget 2073-74'!E689</f>
        <v>3062</v>
      </c>
      <c r="F642" s="34">
        <f t="shared" si="51"/>
        <v>3062</v>
      </c>
      <c r="G642" s="34" t="e">
        <f t="shared" si="52"/>
        <v>#REF!</v>
      </c>
      <c r="H642" s="197">
        <v>100</v>
      </c>
      <c r="I642" s="34" t="e">
        <f t="shared" si="53"/>
        <v>#REF!</v>
      </c>
      <c r="J642" s="207"/>
      <c r="K642" s="206"/>
      <c r="L642" s="260" t="str">
        <f>'Programe Budget 2073-74'!Q689</f>
        <v>वि</v>
      </c>
    </row>
    <row r="643" spans="1:12" s="106" customFormat="1">
      <c r="A643" s="262"/>
      <c r="B643" s="262"/>
      <c r="C643" s="33">
        <f>'Programe Budget 2073-74'!C690</f>
        <v>22</v>
      </c>
      <c r="D643" s="129" t="str">
        <f>'Programe Budget 2073-74'!D690</f>
        <v>जिल्ला कृषि विकास कार्यालया, सिराहा</v>
      </c>
      <c r="E643" s="34">
        <f>'Programe Budget 2073-74'!E690</f>
        <v>5388</v>
      </c>
      <c r="F643" s="34">
        <f t="shared" si="51"/>
        <v>5388</v>
      </c>
      <c r="G643" s="34" t="e">
        <f t="shared" si="52"/>
        <v>#REF!</v>
      </c>
      <c r="H643" s="197">
        <v>100</v>
      </c>
      <c r="I643" s="34" t="e">
        <f t="shared" si="53"/>
        <v>#REF!</v>
      </c>
      <c r="J643" s="207"/>
      <c r="K643" s="206"/>
      <c r="L643" s="260" t="str">
        <f>'Programe Budget 2073-74'!Q690</f>
        <v>वि</v>
      </c>
    </row>
    <row r="644" spans="1:12" s="106" customFormat="1">
      <c r="A644" s="262"/>
      <c r="B644" s="262"/>
      <c r="C644" s="33" t="e">
        <f>'Programe Budget 2073-74'!#REF!</f>
        <v>#REF!</v>
      </c>
      <c r="D644" s="129" t="e">
        <f>'Programe Budget 2073-74'!#REF!</f>
        <v>#REF!</v>
      </c>
      <c r="E644" s="34" t="e">
        <f>'Programe Budget 2073-74'!#REF!</f>
        <v>#REF!</v>
      </c>
      <c r="F644" s="34" t="e">
        <f t="shared" si="51"/>
        <v>#REF!</v>
      </c>
      <c r="G644" s="34" t="e">
        <f t="shared" si="52"/>
        <v>#REF!</v>
      </c>
      <c r="H644" s="197">
        <v>58.1</v>
      </c>
      <c r="I644" s="34" t="e">
        <f t="shared" si="53"/>
        <v>#REF!</v>
      </c>
      <c r="J644" s="207"/>
      <c r="K644" s="206"/>
      <c r="L644" s="260" t="e">
        <f>'Programe Budget 2073-74'!#REF!</f>
        <v>#REF!</v>
      </c>
    </row>
    <row r="645" spans="1:12" s="106" customFormat="1">
      <c r="A645" s="262"/>
      <c r="B645" s="262"/>
      <c r="C645" s="33">
        <f>'Programe Budget 2073-74'!C691</f>
        <v>23</v>
      </c>
      <c r="D645" s="129" t="str">
        <f>'Programe Budget 2073-74'!D691</f>
        <v>जिल्ला कृषि विकास कार्यालया, सप्तरी</v>
      </c>
      <c r="E645" s="34">
        <f>'Programe Budget 2073-74'!E691</f>
        <v>8281</v>
      </c>
      <c r="F645" s="34">
        <f t="shared" si="51"/>
        <v>8281</v>
      </c>
      <c r="G645" s="34" t="e">
        <f t="shared" si="52"/>
        <v>#REF!</v>
      </c>
      <c r="H645" s="197">
        <v>100</v>
      </c>
      <c r="I645" s="34" t="e">
        <f t="shared" si="53"/>
        <v>#REF!</v>
      </c>
      <c r="J645" s="207"/>
      <c r="K645" s="206"/>
      <c r="L645" s="260" t="str">
        <f>'Programe Budget 2073-74'!Q691</f>
        <v>वि</v>
      </c>
    </row>
    <row r="646" spans="1:12" s="106" customFormat="1">
      <c r="A646" s="262"/>
      <c r="B646" s="262"/>
      <c r="C646" s="33" t="e">
        <f>'Programe Budget 2073-74'!#REF!</f>
        <v>#REF!</v>
      </c>
      <c r="D646" s="129" t="e">
        <f>'Programe Budget 2073-74'!#REF!</f>
        <v>#REF!</v>
      </c>
      <c r="E646" s="34" t="e">
        <f>'Programe Budget 2073-74'!#REF!</f>
        <v>#REF!</v>
      </c>
      <c r="F646" s="34" t="e">
        <f t="shared" si="51"/>
        <v>#REF!</v>
      </c>
      <c r="G646" s="34" t="e">
        <f t="shared" si="52"/>
        <v>#REF!</v>
      </c>
      <c r="H646" s="197">
        <v>100</v>
      </c>
      <c r="I646" s="34" t="e">
        <f t="shared" si="53"/>
        <v>#REF!</v>
      </c>
      <c r="J646" s="207"/>
      <c r="K646" s="206"/>
      <c r="L646" s="260" t="e">
        <f>'Programe Budget 2073-74'!#REF!</f>
        <v>#REF!</v>
      </c>
    </row>
    <row r="647" spans="1:12" s="106" customFormat="1">
      <c r="A647" s="262"/>
      <c r="B647" s="262"/>
      <c r="C647" s="33" t="e">
        <f>'Programe Budget 2073-74'!#REF!</f>
        <v>#REF!</v>
      </c>
      <c r="D647" s="129" t="e">
        <f>'Programe Budget 2073-74'!#REF!</f>
        <v>#REF!</v>
      </c>
      <c r="E647" s="34" t="e">
        <f>'Programe Budget 2073-74'!#REF!</f>
        <v>#REF!</v>
      </c>
      <c r="F647" s="34" t="e">
        <f t="shared" si="51"/>
        <v>#REF!</v>
      </c>
      <c r="G647" s="34" t="e">
        <f t="shared" si="52"/>
        <v>#REF!</v>
      </c>
      <c r="H647" s="197">
        <v>100</v>
      </c>
      <c r="I647" s="34" t="e">
        <f t="shared" si="53"/>
        <v>#REF!</v>
      </c>
      <c r="J647" s="207"/>
      <c r="K647" s="206"/>
      <c r="L647" s="260" t="e">
        <f>'Programe Budget 2073-74'!#REF!</f>
        <v>#REF!</v>
      </c>
    </row>
    <row r="648" spans="1:12" s="106" customFormat="1">
      <c r="A648" s="262"/>
      <c r="B648" s="262"/>
      <c r="C648" s="263">
        <f>'Programe Budget 2073-74'!C692</f>
        <v>23</v>
      </c>
      <c r="D648" s="205" t="str">
        <f>'Programe Budget 2073-74'!D692</f>
        <v>कार्यक्रमको जम्मा</v>
      </c>
      <c r="E648" s="207" t="e">
        <f>SUM(E622:E647)</f>
        <v>#REF!</v>
      </c>
      <c r="F648" s="207" t="e">
        <f>SUM(F622:F647)</f>
        <v>#REF!</v>
      </c>
      <c r="G648" s="207" t="e">
        <f>SUM(G622:G647)</f>
        <v>#REF!</v>
      </c>
      <c r="H648" s="197"/>
      <c r="I648" s="207" t="e">
        <f>SUM(I622:I647)</f>
        <v>#REF!</v>
      </c>
      <c r="J648" s="207"/>
      <c r="K648" s="206"/>
      <c r="L648" s="262"/>
    </row>
    <row r="649" spans="1:12">
      <c r="A649" s="25"/>
      <c r="B649" s="25"/>
      <c r="C649" s="33"/>
      <c r="D649" s="120" t="s">
        <v>321</v>
      </c>
      <c r="E649" s="57" t="e">
        <f>E805</f>
        <v>#REF!</v>
      </c>
      <c r="F649" s="57" t="e">
        <f>F805</f>
        <v>#REF!</v>
      </c>
      <c r="G649" s="57" t="e">
        <f>F648/F649*100</f>
        <v>#REF!</v>
      </c>
      <c r="H649" s="197"/>
      <c r="I649" s="57" t="e">
        <f>I648*G649/100</f>
        <v>#REF!</v>
      </c>
      <c r="J649" s="57" t="e">
        <f>I649</f>
        <v>#REF!</v>
      </c>
      <c r="K649" s="34"/>
      <c r="L649" s="25"/>
    </row>
    <row r="650" spans="1:12" ht="12.75">
      <c r="A650" s="33">
        <f>'Programe Budget 2073-74'!A693</f>
        <v>16</v>
      </c>
      <c r="B650" s="33" t="str">
        <f>'Programe Budget 2073-74'!B693</f>
        <v>312805-3/4</v>
      </c>
      <c r="C650" s="33">
        <f>'Programe Budget 2073-74'!C693</f>
        <v>17</v>
      </c>
      <c r="D650" s="345" t="str">
        <f>'Programe Budget 2073-74'!D693</f>
        <v>घर बंगैचा कार्यक्रम</v>
      </c>
      <c r="E650" s="57"/>
      <c r="F650" s="57"/>
      <c r="G650" s="57"/>
      <c r="H650" s="197"/>
      <c r="I650" s="57"/>
      <c r="J650" s="57"/>
      <c r="K650" s="34"/>
      <c r="L650" s="346" t="str">
        <f>'Programe Budget 2073-74'!Q693</f>
        <v>ना</v>
      </c>
    </row>
    <row r="651" spans="1:12" ht="12.75">
      <c r="A651" s="25"/>
      <c r="B651" s="25"/>
      <c r="C651" s="33">
        <f>'Programe Budget 2073-74'!C694</f>
        <v>1</v>
      </c>
      <c r="D651" s="344" t="str">
        <f>'Programe Budget 2073-74'!D694</f>
        <v>तरकारी विकास निर्देशनालय, खुमलटार</v>
      </c>
      <c r="E651" s="34">
        <f>'Programe Budget 2073-74'!E694</f>
        <v>1292</v>
      </c>
      <c r="F651" s="34">
        <f>E651</f>
        <v>1292</v>
      </c>
      <c r="G651" s="34">
        <f t="shared" ref="G651:G670" si="54">F651/$F$671*100</f>
        <v>5.23399014778325</v>
      </c>
      <c r="H651" s="197">
        <v>100</v>
      </c>
      <c r="I651" s="34">
        <f t="shared" ref="I651:I670" si="55">H651*G651/100</f>
        <v>5.2339901477832491</v>
      </c>
      <c r="J651" s="57"/>
      <c r="K651" s="34"/>
      <c r="L651" s="346" t="str">
        <f>'Programe Budget 2073-74'!Q694</f>
        <v>का</v>
      </c>
    </row>
    <row r="652" spans="1:12" ht="12.75">
      <c r="A652" s="25"/>
      <c r="B652" s="25"/>
      <c r="C652" s="33">
        <f>'Programe Budget 2073-74'!C695</f>
        <v>2</v>
      </c>
      <c r="D652" s="344" t="str">
        <f>'Programe Budget 2073-74'!D695</f>
        <v>जि.कृ.वि.का. अछाम</v>
      </c>
      <c r="E652" s="34">
        <f>'Programe Budget 2073-74'!E695</f>
        <v>1231.2</v>
      </c>
      <c r="F652" s="34">
        <f t="shared" ref="F652:F670" si="56">E652</f>
        <v>1231.2</v>
      </c>
      <c r="G652" s="34">
        <f t="shared" si="54"/>
        <v>4.9876847290640383</v>
      </c>
      <c r="H652" s="197">
        <v>100</v>
      </c>
      <c r="I652" s="34">
        <f t="shared" si="55"/>
        <v>4.9876847290640383</v>
      </c>
      <c r="J652" s="57"/>
      <c r="K652" s="34"/>
      <c r="L652" s="346" t="str">
        <f>'Programe Budget 2073-74'!Q695</f>
        <v>वि</v>
      </c>
    </row>
    <row r="653" spans="1:12" ht="12.75">
      <c r="A653" s="25"/>
      <c r="B653" s="25"/>
      <c r="C653" s="33">
        <f>'Programe Budget 2073-74'!C696</f>
        <v>3</v>
      </c>
      <c r="D653" s="344" t="str">
        <f>'Programe Budget 2073-74'!D696</f>
        <v>जि.कृ.वि.का. बैतडी</v>
      </c>
      <c r="E653" s="34">
        <f>'Programe Budget 2073-74'!E696</f>
        <v>1231.2</v>
      </c>
      <c r="F653" s="34">
        <f t="shared" si="56"/>
        <v>1231.2</v>
      </c>
      <c r="G653" s="34">
        <f t="shared" si="54"/>
        <v>4.9876847290640383</v>
      </c>
      <c r="H653" s="197">
        <v>100</v>
      </c>
      <c r="I653" s="34">
        <f t="shared" si="55"/>
        <v>4.9876847290640383</v>
      </c>
      <c r="J653" s="57"/>
      <c r="K653" s="34"/>
      <c r="L653" s="346" t="str">
        <f>'Programe Budget 2073-74'!Q696</f>
        <v>वि</v>
      </c>
    </row>
    <row r="654" spans="1:12" ht="12.75">
      <c r="A654" s="25"/>
      <c r="B654" s="25"/>
      <c r="C654" s="33">
        <f>'Programe Budget 2073-74'!C697</f>
        <v>4</v>
      </c>
      <c r="D654" s="344" t="str">
        <f>'Programe Budget 2073-74'!D697</f>
        <v>जि.कृ.वि.का. डडेलधुरा</v>
      </c>
      <c r="E654" s="34">
        <f>'Programe Budget 2073-74'!E697</f>
        <v>1231.2</v>
      </c>
      <c r="F654" s="34">
        <f t="shared" si="56"/>
        <v>1231.2</v>
      </c>
      <c r="G654" s="34">
        <f t="shared" si="54"/>
        <v>4.9876847290640383</v>
      </c>
      <c r="H654" s="197">
        <v>87.4</v>
      </c>
      <c r="I654" s="34">
        <f t="shared" si="55"/>
        <v>4.3592364532019694</v>
      </c>
      <c r="J654" s="57"/>
      <c r="K654" s="34"/>
      <c r="L654" s="346" t="str">
        <f>'Programe Budget 2073-74'!Q697</f>
        <v>का</v>
      </c>
    </row>
    <row r="655" spans="1:12" ht="12.75">
      <c r="A655" s="25"/>
      <c r="B655" s="25"/>
      <c r="C655" s="33">
        <f>'Programe Budget 2073-74'!C698</f>
        <v>5</v>
      </c>
      <c r="D655" s="344" t="str">
        <f>'Programe Budget 2073-74'!D698</f>
        <v>जि.कृ.वि.का. डोटी</v>
      </c>
      <c r="E655" s="34">
        <f>'Programe Budget 2073-74'!E698</f>
        <v>1231.2</v>
      </c>
      <c r="F655" s="34">
        <f t="shared" si="56"/>
        <v>1231.2</v>
      </c>
      <c r="G655" s="34">
        <f t="shared" si="54"/>
        <v>4.9876847290640383</v>
      </c>
      <c r="H655" s="197">
        <v>100</v>
      </c>
      <c r="I655" s="34">
        <f t="shared" si="55"/>
        <v>4.9876847290640383</v>
      </c>
      <c r="J655" s="57"/>
      <c r="K655" s="34"/>
      <c r="L655" s="346" t="str">
        <f>'Programe Budget 2073-74'!Q698</f>
        <v>का</v>
      </c>
    </row>
    <row r="656" spans="1:12" ht="12.75">
      <c r="A656" s="25"/>
      <c r="B656" s="25"/>
      <c r="C656" s="33">
        <f>'Programe Budget 2073-74'!C699</f>
        <v>6</v>
      </c>
      <c r="D656" s="344" t="str">
        <f>'Programe Budget 2073-74'!D699</f>
        <v>जि.कृ.वि.का. कैलाली</v>
      </c>
      <c r="E656" s="34">
        <f>'Programe Budget 2073-74'!E699</f>
        <v>1231.2</v>
      </c>
      <c r="F656" s="34">
        <f t="shared" si="56"/>
        <v>1231.2</v>
      </c>
      <c r="G656" s="34">
        <f t="shared" si="54"/>
        <v>4.9876847290640383</v>
      </c>
      <c r="H656" s="197">
        <v>100</v>
      </c>
      <c r="I656" s="34">
        <f t="shared" si="55"/>
        <v>4.9876847290640383</v>
      </c>
      <c r="J656" s="57"/>
      <c r="K656" s="34"/>
      <c r="L656" s="346" t="str">
        <f>'Programe Budget 2073-74'!Q699</f>
        <v>का</v>
      </c>
    </row>
    <row r="657" spans="1:12" ht="12.75">
      <c r="A657" s="25"/>
      <c r="B657" s="25"/>
      <c r="C657" s="33">
        <f>'Programe Budget 2073-74'!C700</f>
        <v>7</v>
      </c>
      <c r="D657" s="344" t="str">
        <f>'Programe Budget 2073-74'!D700</f>
        <v>जि.कृ.वि.का. दैलेख</v>
      </c>
      <c r="E657" s="34">
        <f>'Programe Budget 2073-74'!E700</f>
        <v>1231.2</v>
      </c>
      <c r="F657" s="34">
        <f t="shared" si="56"/>
        <v>1231.2</v>
      </c>
      <c r="G657" s="34">
        <f t="shared" si="54"/>
        <v>4.9876847290640383</v>
      </c>
      <c r="H657" s="197">
        <v>100</v>
      </c>
      <c r="I657" s="34">
        <f t="shared" si="55"/>
        <v>4.9876847290640383</v>
      </c>
      <c r="J657" s="57"/>
      <c r="K657" s="34"/>
      <c r="L657" s="346" t="str">
        <f>'Programe Budget 2073-74'!Q700</f>
        <v>वि</v>
      </c>
    </row>
    <row r="658" spans="1:12" ht="12.75">
      <c r="A658" s="25"/>
      <c r="B658" s="25"/>
      <c r="C658" s="33">
        <f>'Programe Budget 2073-74'!C701</f>
        <v>8</v>
      </c>
      <c r="D658" s="344" t="str">
        <f>'Programe Budget 2073-74'!D701</f>
        <v>जि.कृ.वि.का. जाजरकोट</v>
      </c>
      <c r="E658" s="34">
        <f>'Programe Budget 2073-74'!E701</f>
        <v>1231.2</v>
      </c>
      <c r="F658" s="34">
        <f t="shared" si="56"/>
        <v>1231.2</v>
      </c>
      <c r="G658" s="34">
        <f t="shared" si="54"/>
        <v>4.9876847290640383</v>
      </c>
      <c r="H658" s="197">
        <v>88.6</v>
      </c>
      <c r="I658" s="34">
        <f t="shared" si="55"/>
        <v>4.4190886699507379</v>
      </c>
      <c r="J658" s="57"/>
      <c r="K658" s="34"/>
      <c r="L658" s="346" t="str">
        <f>'Programe Budget 2073-74'!Q701</f>
        <v>सु</v>
      </c>
    </row>
    <row r="659" spans="1:12" ht="12.75">
      <c r="A659" s="25"/>
      <c r="B659" s="25"/>
      <c r="C659" s="33">
        <f>'Programe Budget 2073-74'!C702</f>
        <v>9</v>
      </c>
      <c r="D659" s="344" t="str">
        <f>'Programe Budget 2073-74'!D702</f>
        <v>जि.कृ.वि.का. कालिकोट</v>
      </c>
      <c r="E659" s="34">
        <f>'Programe Budget 2073-74'!E702</f>
        <v>1231.2</v>
      </c>
      <c r="F659" s="34">
        <f t="shared" si="56"/>
        <v>1231.2</v>
      </c>
      <c r="G659" s="34">
        <f t="shared" si="54"/>
        <v>4.9876847290640383</v>
      </c>
      <c r="H659" s="197">
        <v>100</v>
      </c>
      <c r="I659" s="34">
        <f t="shared" si="55"/>
        <v>4.9876847290640383</v>
      </c>
      <c r="J659" s="57"/>
      <c r="K659" s="34"/>
      <c r="L659" s="346" t="str">
        <f>'Programe Budget 2073-74'!Q702</f>
        <v>सु</v>
      </c>
    </row>
    <row r="660" spans="1:12" ht="12.75">
      <c r="A660" s="25"/>
      <c r="B660" s="25"/>
      <c r="C660" s="33">
        <f>'Programe Budget 2073-74'!C703</f>
        <v>10</v>
      </c>
      <c r="D660" s="344" t="str">
        <f>'Programe Budget 2073-74'!D703</f>
        <v>जि.कृ.वि.का. जुम्ला</v>
      </c>
      <c r="E660" s="34">
        <f>'Programe Budget 2073-74'!E703</f>
        <v>1231.2</v>
      </c>
      <c r="F660" s="34">
        <f t="shared" si="56"/>
        <v>1231.2</v>
      </c>
      <c r="G660" s="34">
        <f t="shared" si="54"/>
        <v>4.9876847290640383</v>
      </c>
      <c r="H660" s="197">
        <v>100</v>
      </c>
      <c r="I660" s="34">
        <f t="shared" si="55"/>
        <v>4.9876847290640383</v>
      </c>
      <c r="J660" s="57"/>
      <c r="K660" s="34"/>
      <c r="L660" s="346" t="str">
        <f>'Programe Budget 2073-74'!Q703</f>
        <v>सु</v>
      </c>
    </row>
    <row r="661" spans="1:12" ht="12.75">
      <c r="A661" s="25"/>
      <c r="B661" s="25"/>
      <c r="C661" s="33">
        <f>'Programe Budget 2073-74'!C704</f>
        <v>11</v>
      </c>
      <c r="D661" s="344" t="str">
        <f>'Programe Budget 2073-74'!D704</f>
        <v>जि.कृ.वि.का. बर्दिया</v>
      </c>
      <c r="E661" s="34">
        <f>'Programe Budget 2073-74'!E704</f>
        <v>1231.2</v>
      </c>
      <c r="F661" s="34">
        <f t="shared" si="56"/>
        <v>1231.2</v>
      </c>
      <c r="G661" s="34">
        <f t="shared" si="54"/>
        <v>4.9876847290640383</v>
      </c>
      <c r="H661" s="197">
        <v>100</v>
      </c>
      <c r="I661" s="34">
        <f t="shared" si="55"/>
        <v>4.9876847290640383</v>
      </c>
      <c r="J661" s="57"/>
      <c r="K661" s="34"/>
      <c r="L661" s="346" t="str">
        <f>'Programe Budget 2073-74'!Q704</f>
        <v>सु</v>
      </c>
    </row>
    <row r="662" spans="1:12" ht="12.75">
      <c r="A662" s="25"/>
      <c r="B662" s="25"/>
      <c r="C662" s="33">
        <f>'Programe Budget 2073-74'!C705</f>
        <v>12</v>
      </c>
      <c r="D662" s="344" t="str">
        <f>'Programe Budget 2073-74'!D705</f>
        <v>जि.कृ.वि.का. दाङ्ग</v>
      </c>
      <c r="E662" s="34">
        <f>'Programe Budget 2073-74'!E705</f>
        <v>1231.2</v>
      </c>
      <c r="F662" s="34">
        <f t="shared" si="56"/>
        <v>1231.2</v>
      </c>
      <c r="G662" s="34">
        <f t="shared" si="54"/>
        <v>4.9876847290640383</v>
      </c>
      <c r="H662" s="197">
        <v>96.6</v>
      </c>
      <c r="I662" s="34">
        <f t="shared" si="55"/>
        <v>4.8181034482758607</v>
      </c>
      <c r="J662" s="57"/>
      <c r="K662" s="34"/>
      <c r="L662" s="346" t="str">
        <f>'Programe Budget 2073-74'!Q705</f>
        <v>सु</v>
      </c>
    </row>
    <row r="663" spans="1:12" ht="12.75">
      <c r="A663" s="25"/>
      <c r="B663" s="25"/>
      <c r="C663" s="33">
        <f>'Programe Budget 2073-74'!C706</f>
        <v>13</v>
      </c>
      <c r="D663" s="344" t="str">
        <f>'Programe Budget 2073-74'!D706</f>
        <v>जि.कृ.वि.का. सल्यान</v>
      </c>
      <c r="E663" s="34">
        <f>'Programe Budget 2073-74'!E706</f>
        <v>1231.2</v>
      </c>
      <c r="F663" s="34">
        <f t="shared" si="56"/>
        <v>1231.2</v>
      </c>
      <c r="G663" s="34">
        <f t="shared" si="54"/>
        <v>4.9876847290640383</v>
      </c>
      <c r="H663" s="197">
        <v>99</v>
      </c>
      <c r="I663" s="34">
        <f t="shared" si="55"/>
        <v>4.9378078817733977</v>
      </c>
      <c r="J663" s="57"/>
      <c r="K663" s="34"/>
      <c r="L663" s="346" t="str">
        <f>'Programe Budget 2073-74'!Q706</f>
        <v>सु</v>
      </c>
    </row>
    <row r="664" spans="1:12" ht="12.75">
      <c r="A664" s="25"/>
      <c r="B664" s="25"/>
      <c r="C664" s="33">
        <f>'Programe Budget 2073-74'!C707</f>
        <v>14</v>
      </c>
      <c r="D664" s="344" t="str">
        <f>'Programe Budget 2073-74'!D707</f>
        <v>जि.कृ.वि.का. रोल्पा</v>
      </c>
      <c r="E664" s="34">
        <f>'Programe Budget 2073-74'!E707</f>
        <v>1231.2</v>
      </c>
      <c r="F664" s="34">
        <f t="shared" si="56"/>
        <v>1231.2</v>
      </c>
      <c r="G664" s="34">
        <f t="shared" si="54"/>
        <v>4.9876847290640383</v>
      </c>
      <c r="H664" s="197">
        <v>100</v>
      </c>
      <c r="I664" s="34">
        <f t="shared" si="55"/>
        <v>4.9876847290640383</v>
      </c>
      <c r="J664" s="57"/>
      <c r="K664" s="34"/>
      <c r="L664" s="346" t="str">
        <f>'Programe Budget 2073-74'!Q707</f>
        <v>सु</v>
      </c>
    </row>
    <row r="665" spans="1:12" ht="12.75">
      <c r="A665" s="25"/>
      <c r="B665" s="25"/>
      <c r="C665" s="33">
        <f>'Programe Budget 2073-74'!C708</f>
        <v>15</v>
      </c>
      <c r="D665" s="344" t="str">
        <f>'Programe Budget 2073-74'!D708</f>
        <v>जि.कृ.वि.का.महोतरी</v>
      </c>
      <c r="E665" s="34">
        <f>'Programe Budget 2073-74'!E708</f>
        <v>1231.2</v>
      </c>
      <c r="F665" s="34">
        <f t="shared" si="56"/>
        <v>1231.2</v>
      </c>
      <c r="G665" s="34">
        <f t="shared" si="54"/>
        <v>4.9876847290640383</v>
      </c>
      <c r="H665" s="197">
        <v>100</v>
      </c>
      <c r="I665" s="34">
        <f t="shared" si="55"/>
        <v>4.9876847290640383</v>
      </c>
      <c r="J665" s="57"/>
      <c r="K665" s="34"/>
      <c r="L665" s="346" t="str">
        <f>'Programe Budget 2073-74'!Q708</f>
        <v>सु</v>
      </c>
    </row>
    <row r="666" spans="1:12" ht="12.75">
      <c r="A666" s="25"/>
      <c r="B666" s="25"/>
      <c r="C666" s="33">
        <f>'Programe Budget 2073-74'!C709</f>
        <v>16</v>
      </c>
      <c r="D666" s="344" t="str">
        <f>'Programe Budget 2073-74'!D709</f>
        <v>जि.कृ.वि.का.धनुषा</v>
      </c>
      <c r="E666" s="34">
        <f>'Programe Budget 2073-74'!E709</f>
        <v>1231.2</v>
      </c>
      <c r="F666" s="34">
        <f t="shared" si="56"/>
        <v>1231.2</v>
      </c>
      <c r="G666" s="34">
        <f t="shared" si="54"/>
        <v>4.9876847290640383</v>
      </c>
      <c r="H666" s="197">
        <v>51</v>
      </c>
      <c r="I666" s="34">
        <f t="shared" si="55"/>
        <v>2.5437192118226597</v>
      </c>
      <c r="J666" s="57"/>
      <c r="K666" s="34"/>
      <c r="L666" s="346" t="str">
        <f>'Programe Budget 2073-74'!Q709</f>
        <v>दि</v>
      </c>
    </row>
    <row r="667" spans="1:12" ht="12.75">
      <c r="A667" s="25"/>
      <c r="B667" s="25"/>
      <c r="C667" s="33">
        <f>'Programe Budget 2073-74'!C710</f>
        <v>17</v>
      </c>
      <c r="D667" s="344" t="str">
        <f>'Programe Budget 2073-74'!D710</f>
        <v>जि.कृ.वि.का.सिराहा</v>
      </c>
      <c r="E667" s="34">
        <f>'Programe Budget 2073-74'!E710</f>
        <v>1231.2</v>
      </c>
      <c r="F667" s="34">
        <f t="shared" si="56"/>
        <v>1231.2</v>
      </c>
      <c r="G667" s="34">
        <f t="shared" si="54"/>
        <v>4.9876847290640383</v>
      </c>
      <c r="H667" s="197">
        <v>100</v>
      </c>
      <c r="I667" s="34">
        <f t="shared" si="55"/>
        <v>4.9876847290640383</v>
      </c>
      <c r="J667" s="57"/>
      <c r="K667" s="34"/>
      <c r="L667" s="346" t="str">
        <f>'Programe Budget 2073-74'!Q710</f>
        <v>दि</v>
      </c>
    </row>
    <row r="668" spans="1:12" ht="12.75">
      <c r="A668" s="25"/>
      <c r="B668" s="25"/>
      <c r="C668" s="33">
        <f>'Programe Budget 2073-74'!C711</f>
        <v>18</v>
      </c>
      <c r="D668" s="344" t="str">
        <f>'Programe Budget 2073-74'!D711</f>
        <v>जि.कृ.वि.का.सिन्धुली</v>
      </c>
      <c r="E668" s="34">
        <f>'Programe Budget 2073-74'!E711</f>
        <v>1231.2</v>
      </c>
      <c r="F668" s="34">
        <f t="shared" si="56"/>
        <v>1231.2</v>
      </c>
      <c r="G668" s="34">
        <f t="shared" si="54"/>
        <v>4.9876847290640383</v>
      </c>
      <c r="H668" s="197">
        <v>100</v>
      </c>
      <c r="I668" s="34">
        <f t="shared" si="55"/>
        <v>4.9876847290640383</v>
      </c>
      <c r="J668" s="57"/>
      <c r="K668" s="34"/>
      <c r="L668" s="346" t="str">
        <f>'Programe Budget 2073-74'!Q711</f>
        <v>दि</v>
      </c>
    </row>
    <row r="669" spans="1:12" ht="12.75">
      <c r="A669" s="25"/>
      <c r="B669" s="25"/>
      <c r="C669" s="33">
        <f>'Programe Budget 2073-74'!C712</f>
        <v>19</v>
      </c>
      <c r="D669" s="344" t="str">
        <f>'Programe Budget 2073-74'!D712</f>
        <v>जि.कृ.वि.का.ओखलढुङ्गा</v>
      </c>
      <c r="E669" s="34">
        <f>'Programe Budget 2073-74'!E712</f>
        <v>1231.2</v>
      </c>
      <c r="F669" s="34">
        <f t="shared" si="56"/>
        <v>1231.2</v>
      </c>
      <c r="G669" s="34">
        <f t="shared" si="54"/>
        <v>4.9876847290640383</v>
      </c>
      <c r="H669" s="197">
        <v>100</v>
      </c>
      <c r="I669" s="34">
        <f>H669*G669/100</f>
        <v>4.9876847290640383</v>
      </c>
      <c r="J669" s="57"/>
      <c r="K669" s="34"/>
      <c r="L669" s="346" t="str">
        <f>'Programe Budget 2073-74'!Q712</f>
        <v>दि</v>
      </c>
    </row>
    <row r="670" spans="1:12" ht="12.75">
      <c r="A670" s="25"/>
      <c r="B670" s="25"/>
      <c r="C670" s="33">
        <f>'Programe Budget 2073-74'!C714</f>
        <v>21</v>
      </c>
      <c r="D670" s="344" t="str">
        <f>'Programe Budget 2073-74'!D714</f>
        <v>जि.कृ.वि.का.खोटाङ्ग</v>
      </c>
      <c r="E670" s="34">
        <f>'Programe Budget 2073-74'!E714</f>
        <v>1231.2</v>
      </c>
      <c r="F670" s="34">
        <f t="shared" si="56"/>
        <v>1231.2</v>
      </c>
      <c r="G670" s="34">
        <f t="shared" si="54"/>
        <v>4.9876847290640383</v>
      </c>
      <c r="H670" s="197">
        <v>100</v>
      </c>
      <c r="I670" s="34">
        <f t="shared" si="55"/>
        <v>4.9876847290640383</v>
      </c>
      <c r="J670" s="57"/>
      <c r="K670" s="34"/>
      <c r="L670" s="346" t="str">
        <f>'Programe Budget 2073-74'!Q714</f>
        <v>दि</v>
      </c>
    </row>
    <row r="671" spans="1:12" ht="12.75">
      <c r="A671" s="25"/>
      <c r="B671" s="25"/>
      <c r="C671" s="33">
        <f>'Programe Budget 2073-74'!C715</f>
        <v>21</v>
      </c>
      <c r="D671" s="342" t="str">
        <f>'Programe Budget 2073-74'!D715</f>
        <v>घर बंगैचा कार्यक्रमको जम्मा</v>
      </c>
      <c r="E671" s="57">
        <f>SUM(E651:E670)</f>
        <v>24684.800000000007</v>
      </c>
      <c r="F671" s="57">
        <f>SUM(F651:F670)</f>
        <v>24684.800000000007</v>
      </c>
      <c r="G671" s="57">
        <f>SUM(G651:G670)</f>
        <v>100</v>
      </c>
      <c r="H671" s="197"/>
      <c r="I671" s="57">
        <f>SUM(I651:I670)</f>
        <v>96.139532019704433</v>
      </c>
      <c r="J671" s="57"/>
      <c r="K671" s="34"/>
      <c r="L671" s="346">
        <f>'Programe Budget 2073-74'!Q715</f>
        <v>0</v>
      </c>
    </row>
    <row r="672" spans="1:12">
      <c r="A672" s="25"/>
      <c r="B672" s="25"/>
      <c r="C672" s="33">
        <f>'Programe Budget 2073-74'!C716</f>
        <v>0</v>
      </c>
      <c r="D672" s="120" t="s">
        <v>448</v>
      </c>
      <c r="E672" s="57" t="e">
        <f>E805</f>
        <v>#REF!</v>
      </c>
      <c r="F672" s="57" t="e">
        <f>F805</f>
        <v>#REF!</v>
      </c>
      <c r="G672" s="57" t="e">
        <f>F671/F672*100</f>
        <v>#REF!</v>
      </c>
      <c r="H672" s="197"/>
      <c r="I672" s="57" t="e">
        <f>I671*G672/100</f>
        <v>#REF!</v>
      </c>
      <c r="J672" s="57" t="e">
        <f>I672</f>
        <v>#REF!</v>
      </c>
      <c r="K672" s="34"/>
      <c r="L672" s="25"/>
    </row>
    <row r="673" spans="1:12" ht="12.75">
      <c r="A673" s="25">
        <f>'Programe Budget 2073-74'!A716</f>
        <v>17</v>
      </c>
      <c r="B673" s="25" t="str">
        <f>'Programe Budget 2073-74'!B716</f>
        <v>602801-3/4</v>
      </c>
      <c r="C673" s="52">
        <f>'Programe Budget 2073-74'!C716</f>
        <v>0</v>
      </c>
      <c r="D673" s="52" t="str">
        <f>'Programe Budget 2073-74'!D716</f>
        <v>राष्ट्रिय पुननिर्माण कोष भुकम्प प्रभावित जिल्लाका लागि राहत कार्यक्रम) -कृषि विभाग) -३१)</v>
      </c>
      <c r="E673" s="57"/>
      <c r="F673" s="57"/>
      <c r="G673" s="57"/>
      <c r="H673" s="197"/>
      <c r="I673" s="57"/>
      <c r="J673" s="57"/>
      <c r="K673" s="34"/>
      <c r="L673" s="260" t="str">
        <f>'Programe Budget 2073-74'!Q716</f>
        <v>ना</v>
      </c>
    </row>
    <row r="674" spans="1:12" ht="12.75">
      <c r="A674" s="25"/>
      <c r="B674" s="25"/>
      <c r="C674" s="25">
        <f>'Programe Budget 2073-74'!C717</f>
        <v>1</v>
      </c>
      <c r="D674" s="25" t="str">
        <f>'Programe Budget 2073-74'!D717</f>
        <v>जिल्ला कृषि विकास कार्यालय, संखुवासभा</v>
      </c>
      <c r="E674" s="34">
        <f>'Programe Budget 2073-74'!E717</f>
        <v>3720</v>
      </c>
      <c r="F674" s="34">
        <f>E674</f>
        <v>3720</v>
      </c>
      <c r="G674" s="34">
        <f>F674/$F$705*100</f>
        <v>0.74407440744074416</v>
      </c>
      <c r="H674" s="197">
        <v>100</v>
      </c>
      <c r="I674" s="34">
        <f>H674*G674/100</f>
        <v>0.74407440744074416</v>
      </c>
      <c r="J674" s="57"/>
      <c r="K674" s="34"/>
      <c r="L674" s="260" t="str">
        <f>'Programe Budget 2073-74'!Q717</f>
        <v>वि</v>
      </c>
    </row>
    <row r="675" spans="1:12" ht="12.75">
      <c r="A675" s="25"/>
      <c r="B675" s="25"/>
      <c r="C675" s="25">
        <f>'Programe Budget 2073-74'!C718</f>
        <v>2</v>
      </c>
      <c r="D675" s="25" t="str">
        <f>'Programe Budget 2073-74'!D718</f>
        <v>जिल्ला कृषि विकास कार्यालय, धनकुटा</v>
      </c>
      <c r="E675" s="34">
        <f>'Programe Budget 2073-74'!E718</f>
        <v>3850</v>
      </c>
      <c r="F675" s="34">
        <f t="shared" ref="F675:F704" si="57">E675</f>
        <v>3850</v>
      </c>
      <c r="G675" s="34">
        <f t="shared" ref="G675:G704" si="58">F675/$F$705*100</f>
        <v>0.77007700770077003</v>
      </c>
      <c r="H675" s="197">
        <v>100</v>
      </c>
      <c r="I675" s="34">
        <f t="shared" ref="I675:I704" si="59">H675*G675/100</f>
        <v>0.77007700770077003</v>
      </c>
      <c r="J675" s="57"/>
      <c r="K675" s="34"/>
      <c r="L675" s="260" t="str">
        <f>'Programe Budget 2073-74'!Q718</f>
        <v>वि</v>
      </c>
    </row>
    <row r="676" spans="1:12" ht="12.75">
      <c r="A676" s="25"/>
      <c r="B676" s="25"/>
      <c r="C676" s="25">
        <f>'Programe Budget 2073-74'!C719</f>
        <v>3</v>
      </c>
      <c r="D676" s="25" t="str">
        <f>'Programe Budget 2073-74'!D719</f>
        <v>जिल्ला कृषि विकास कार्यालय, भोजपुर</v>
      </c>
      <c r="E676" s="34">
        <f>'Programe Budget 2073-74'!E719</f>
        <v>3240</v>
      </c>
      <c r="F676" s="34">
        <f t="shared" si="57"/>
        <v>3240</v>
      </c>
      <c r="G676" s="34">
        <f t="shared" si="58"/>
        <v>0.64806480648064813</v>
      </c>
      <c r="H676" s="197">
        <v>100</v>
      </c>
      <c r="I676" s="34">
        <f t="shared" si="59"/>
        <v>0.64806480648064801</v>
      </c>
      <c r="J676" s="57"/>
      <c r="K676" s="34"/>
      <c r="L676" s="260" t="str">
        <f>'Programe Budget 2073-74'!Q719</f>
        <v>वि</v>
      </c>
    </row>
    <row r="677" spans="1:12" ht="12.75">
      <c r="A677" s="25"/>
      <c r="B677" s="25"/>
      <c r="C677" s="25">
        <f>'Programe Budget 2073-74'!C720</f>
        <v>4</v>
      </c>
      <c r="D677" s="25" t="str">
        <f>'Programe Budget 2073-74'!D720</f>
        <v>जिल्ला कृषि विकास कार्यालय, सोलुखुम्बु</v>
      </c>
      <c r="E677" s="34">
        <f>'Programe Budget 2073-74'!E720</f>
        <v>14946</v>
      </c>
      <c r="F677" s="34">
        <f t="shared" si="57"/>
        <v>14946</v>
      </c>
      <c r="G677" s="34">
        <f t="shared" si="58"/>
        <v>2.9894989498949895</v>
      </c>
      <c r="H677" s="197">
        <v>100</v>
      </c>
      <c r="I677" s="34">
        <f t="shared" si="59"/>
        <v>2.9894989498949895</v>
      </c>
      <c r="J677" s="57"/>
      <c r="K677" s="34"/>
      <c r="L677" s="260" t="str">
        <f>'Programe Budget 2073-74'!Q720</f>
        <v>वि</v>
      </c>
    </row>
    <row r="678" spans="1:12" ht="12.75">
      <c r="A678" s="25"/>
      <c r="B678" s="25"/>
      <c r="C678" s="25">
        <f>'Programe Budget 2073-74'!C721</f>
        <v>5</v>
      </c>
      <c r="D678" s="25" t="str">
        <f>'Programe Budget 2073-74'!D721</f>
        <v>जिल्ला कृषि विकास कार्यालय, ओखलढुङ्गा</v>
      </c>
      <c r="E678" s="34">
        <f>'Programe Budget 2073-74'!E721</f>
        <v>21000</v>
      </c>
      <c r="F678" s="34">
        <f t="shared" si="57"/>
        <v>21000</v>
      </c>
      <c r="G678" s="34">
        <f t="shared" si="58"/>
        <v>4.2004200420042004</v>
      </c>
      <c r="H678" s="197">
        <v>100</v>
      </c>
      <c r="I678" s="34">
        <f t="shared" si="59"/>
        <v>4.2004200420042004</v>
      </c>
      <c r="J678" s="57"/>
      <c r="K678" s="34"/>
      <c r="L678" s="260" t="str">
        <f>'Programe Budget 2073-74'!Q721</f>
        <v>वि</v>
      </c>
    </row>
    <row r="679" spans="1:12" ht="12.75">
      <c r="A679" s="25"/>
      <c r="B679" s="25"/>
      <c r="C679" s="25">
        <f>'Programe Budget 2073-74'!C722</f>
        <v>6</v>
      </c>
      <c r="D679" s="25" t="str">
        <f>'Programe Budget 2073-74'!D722</f>
        <v>जिल्ला कृषि विकास कार्यालय, खोटाङ्ग</v>
      </c>
      <c r="E679" s="34">
        <f>'Programe Budget 2073-74'!E722</f>
        <v>14946</v>
      </c>
      <c r="F679" s="34">
        <f t="shared" si="57"/>
        <v>14946</v>
      </c>
      <c r="G679" s="34">
        <f t="shared" si="58"/>
        <v>2.9894989498949895</v>
      </c>
      <c r="H679" s="197">
        <v>100</v>
      </c>
      <c r="I679" s="34">
        <f t="shared" si="59"/>
        <v>2.9894989498949895</v>
      </c>
      <c r="J679" s="57"/>
      <c r="K679" s="34"/>
      <c r="L679" s="260" t="str">
        <f>'Programe Budget 2073-74'!Q722</f>
        <v>वि</v>
      </c>
    </row>
    <row r="680" spans="1:12" ht="12.75">
      <c r="A680" s="25"/>
      <c r="B680" s="25"/>
      <c r="C680" s="25">
        <f>'Programe Budget 2073-74'!C723</f>
        <v>7</v>
      </c>
      <c r="D680" s="25" t="str">
        <f>'Programe Budget 2073-74'!D723</f>
        <v>जिल्ला कृषि विकास कार्यालय, दोलखा</v>
      </c>
      <c r="E680" s="34">
        <f>'Programe Budget 2073-74'!E723</f>
        <v>27915</v>
      </c>
      <c r="F680" s="34">
        <f t="shared" si="57"/>
        <v>27915</v>
      </c>
      <c r="G680" s="34">
        <f t="shared" si="58"/>
        <v>5.5835583558355832</v>
      </c>
      <c r="H680" s="197">
        <v>100</v>
      </c>
      <c r="I680" s="34">
        <f t="shared" si="59"/>
        <v>5.5835583558355832</v>
      </c>
      <c r="J680" s="57"/>
      <c r="K680" s="34"/>
      <c r="L680" s="260" t="str">
        <f>'Programe Budget 2073-74'!Q723</f>
        <v>का</v>
      </c>
    </row>
    <row r="681" spans="1:12" ht="12.75">
      <c r="A681" s="25"/>
      <c r="B681" s="25"/>
      <c r="C681" s="25">
        <f>'Programe Budget 2073-74'!C724</f>
        <v>8</v>
      </c>
      <c r="D681" s="25" t="str">
        <f>'Programe Budget 2073-74'!D724</f>
        <v>जिल्ला कृषि विकास कार्यालय, रामेछाप</v>
      </c>
      <c r="E681" s="34">
        <f>'Programe Budget 2073-74'!E724</f>
        <v>28110</v>
      </c>
      <c r="F681" s="34">
        <f t="shared" si="57"/>
        <v>28110</v>
      </c>
      <c r="G681" s="34">
        <f t="shared" si="58"/>
        <v>5.6225622562256223</v>
      </c>
      <c r="H681" s="197">
        <v>100</v>
      </c>
      <c r="I681" s="34">
        <f t="shared" si="59"/>
        <v>5.6225622562256232</v>
      </c>
      <c r="J681" s="57"/>
      <c r="K681" s="34"/>
      <c r="L681" s="260" t="str">
        <f>'Programe Budget 2073-74'!Q724</f>
        <v>का</v>
      </c>
    </row>
    <row r="682" spans="1:12" ht="12.75">
      <c r="A682" s="25"/>
      <c r="B682" s="25"/>
      <c r="C682" s="25">
        <f>'Programe Budget 2073-74'!C725</f>
        <v>9</v>
      </c>
      <c r="D682" s="25" t="str">
        <f>'Programe Budget 2073-74'!D725</f>
        <v>जिल्ला कृषि विकास कार्यालय, सिन्धुली</v>
      </c>
      <c r="E682" s="34">
        <f>'Programe Budget 2073-74'!E725</f>
        <v>21080</v>
      </c>
      <c r="F682" s="34">
        <f t="shared" si="57"/>
        <v>21080</v>
      </c>
      <c r="G682" s="34">
        <f t="shared" si="58"/>
        <v>4.2164216421642164</v>
      </c>
      <c r="H682" s="197">
        <v>100</v>
      </c>
      <c r="I682" s="34">
        <f t="shared" si="59"/>
        <v>4.2164216421642164</v>
      </c>
      <c r="J682" s="57"/>
      <c r="K682" s="34"/>
      <c r="L682" s="260" t="str">
        <f>'Programe Budget 2073-74'!Q725</f>
        <v>का</v>
      </c>
    </row>
    <row r="683" spans="1:12" ht="12.75">
      <c r="A683" s="25"/>
      <c r="B683" s="25"/>
      <c r="C683" s="25">
        <f>'Programe Budget 2073-74'!C726</f>
        <v>10</v>
      </c>
      <c r="D683" s="25" t="str">
        <f>'Programe Budget 2073-74'!D726</f>
        <v>जिल्ला कृषि विकास कार्यालय, मकवानपुर</v>
      </c>
      <c r="E683" s="34">
        <f>'Programe Budget 2073-74'!E726</f>
        <v>21950</v>
      </c>
      <c r="F683" s="34">
        <f t="shared" si="57"/>
        <v>21950</v>
      </c>
      <c r="G683" s="34">
        <f t="shared" si="58"/>
        <v>4.390439043904391</v>
      </c>
      <c r="H683" s="197">
        <v>100</v>
      </c>
      <c r="I683" s="34">
        <f t="shared" si="59"/>
        <v>4.390439043904391</v>
      </c>
      <c r="J683" s="57"/>
      <c r="K683" s="34"/>
      <c r="L683" s="260" t="str">
        <f>'Programe Budget 2073-74'!Q726</f>
        <v>का</v>
      </c>
    </row>
    <row r="684" spans="1:12" ht="12.75">
      <c r="A684" s="25"/>
      <c r="B684" s="25"/>
      <c r="C684" s="25">
        <f>'Programe Budget 2073-74'!C727</f>
        <v>11</v>
      </c>
      <c r="D684" s="25" t="str">
        <f>'Programe Budget 2073-74'!D727</f>
        <v>जिल्ला कृषि विकास कार्यालय, चितवन</v>
      </c>
      <c r="E684" s="34">
        <f>'Programe Budget 2073-74'!E727</f>
        <v>14946</v>
      </c>
      <c r="F684" s="34">
        <f t="shared" si="57"/>
        <v>14946</v>
      </c>
      <c r="G684" s="34">
        <f t="shared" si="58"/>
        <v>2.9894989498949895</v>
      </c>
      <c r="H684" s="197">
        <v>100</v>
      </c>
      <c r="I684" s="34">
        <f t="shared" si="59"/>
        <v>2.9894989498949895</v>
      </c>
      <c r="J684" s="57"/>
      <c r="K684" s="34"/>
      <c r="L684" s="260" t="str">
        <f>'Programe Budget 2073-74'!Q727</f>
        <v>का</v>
      </c>
    </row>
    <row r="685" spans="1:12" ht="12.75">
      <c r="A685" s="25"/>
      <c r="B685" s="25"/>
      <c r="C685" s="25">
        <f>'Programe Budget 2073-74'!C728</f>
        <v>12</v>
      </c>
      <c r="D685" s="25" t="str">
        <f>'Programe Budget 2073-74'!D728</f>
        <v>जिल्ला कृषि विकास कार्यालय, रसुवा</v>
      </c>
      <c r="E685" s="34">
        <f>'Programe Budget 2073-74'!E728</f>
        <v>27915</v>
      </c>
      <c r="F685" s="34">
        <f t="shared" si="57"/>
        <v>27915</v>
      </c>
      <c r="G685" s="34">
        <f t="shared" si="58"/>
        <v>5.5835583558355832</v>
      </c>
      <c r="H685" s="197">
        <v>100</v>
      </c>
      <c r="I685" s="34">
        <f t="shared" si="59"/>
        <v>5.5835583558355832</v>
      </c>
      <c r="J685" s="57"/>
      <c r="K685" s="34"/>
      <c r="L685" s="260" t="str">
        <f>'Programe Budget 2073-74'!Q728</f>
        <v>का</v>
      </c>
    </row>
    <row r="686" spans="1:12" ht="12.75">
      <c r="A686" s="25"/>
      <c r="B686" s="25"/>
      <c r="C686" s="25">
        <f>'Programe Budget 2073-74'!C729</f>
        <v>13</v>
      </c>
      <c r="D686" s="25" t="str">
        <f>'Programe Budget 2073-74'!D729</f>
        <v>जिल्ला कृषि विकास कार्यालय, धादिङ्ग</v>
      </c>
      <c r="E686" s="34">
        <f>'Programe Budget 2073-74'!E729</f>
        <v>28040</v>
      </c>
      <c r="F686" s="34">
        <f t="shared" si="57"/>
        <v>28040</v>
      </c>
      <c r="G686" s="34">
        <f t="shared" si="58"/>
        <v>5.6085608560856084</v>
      </c>
      <c r="H686" s="197">
        <v>98.18</v>
      </c>
      <c r="I686" s="34">
        <f t="shared" si="59"/>
        <v>5.5064850485048513</v>
      </c>
      <c r="J686" s="57"/>
      <c r="K686" s="34"/>
      <c r="L686" s="260" t="str">
        <f>'Programe Budget 2073-74'!Q729</f>
        <v>का</v>
      </c>
    </row>
    <row r="687" spans="1:12" ht="12.75">
      <c r="A687" s="25"/>
      <c r="B687" s="25"/>
      <c r="C687" s="25">
        <f>'Programe Budget 2073-74'!C730</f>
        <v>14</v>
      </c>
      <c r="D687" s="25" t="str">
        <f>'Programe Budget 2073-74'!D730</f>
        <v>जिल्ला कृषि विकास कार्यालय, नुवाकोट</v>
      </c>
      <c r="E687" s="34">
        <f>'Programe Budget 2073-74'!E730</f>
        <v>29555</v>
      </c>
      <c r="F687" s="34">
        <f t="shared" si="57"/>
        <v>29555</v>
      </c>
      <c r="G687" s="34">
        <f t="shared" si="58"/>
        <v>5.9115911591159112</v>
      </c>
      <c r="H687" s="197">
        <v>99.5</v>
      </c>
      <c r="I687" s="34">
        <f t="shared" si="59"/>
        <v>5.882033203320332</v>
      </c>
      <c r="J687" s="57"/>
      <c r="K687" s="34"/>
      <c r="L687" s="260" t="str">
        <f>'Programe Budget 2073-74'!Q730</f>
        <v>का</v>
      </c>
    </row>
    <row r="688" spans="1:12" ht="12.75">
      <c r="A688" s="25"/>
      <c r="B688" s="25"/>
      <c r="C688" s="25">
        <f>'Programe Budget 2073-74'!C731</f>
        <v>15</v>
      </c>
      <c r="D688" s="25" t="str">
        <f>'Programe Budget 2073-74'!D731</f>
        <v>जिल्ला कृषि विकास कार्यालय, सिन्धुपाल्चोक</v>
      </c>
      <c r="E688" s="34">
        <f>'Programe Budget 2073-74'!E731</f>
        <v>28700</v>
      </c>
      <c r="F688" s="34">
        <f t="shared" si="57"/>
        <v>28700</v>
      </c>
      <c r="G688" s="34">
        <f t="shared" si="58"/>
        <v>5.7405740574057402</v>
      </c>
      <c r="H688" s="197">
        <v>100</v>
      </c>
      <c r="I688" s="34">
        <f t="shared" si="59"/>
        <v>5.7405740574057402</v>
      </c>
      <c r="J688" s="57"/>
      <c r="K688" s="34"/>
      <c r="L688" s="260" t="str">
        <f>'Programe Budget 2073-74'!Q731</f>
        <v>का</v>
      </c>
    </row>
    <row r="689" spans="1:12" ht="12.75">
      <c r="A689" s="25"/>
      <c r="B689" s="25"/>
      <c r="C689" s="25">
        <f>'Programe Budget 2073-74'!C732</f>
        <v>16</v>
      </c>
      <c r="D689" s="25" t="str">
        <f>'Programe Budget 2073-74'!D732</f>
        <v>जिल्ला कृषि विकास कार्यालय, काभ्रेपलाञ्चोक</v>
      </c>
      <c r="E689" s="34">
        <f>'Programe Budget 2073-74'!E732</f>
        <v>20950</v>
      </c>
      <c r="F689" s="34">
        <f t="shared" si="57"/>
        <v>20950</v>
      </c>
      <c r="G689" s="34">
        <f t="shared" si="58"/>
        <v>4.1904190419041907</v>
      </c>
      <c r="H689" s="197">
        <v>100</v>
      </c>
      <c r="I689" s="34">
        <f t="shared" si="59"/>
        <v>4.1904190419041907</v>
      </c>
      <c r="J689" s="57"/>
      <c r="K689" s="34"/>
      <c r="L689" s="260" t="str">
        <f>'Programe Budget 2073-74'!Q732</f>
        <v>का</v>
      </c>
    </row>
    <row r="690" spans="1:12" ht="12.75">
      <c r="A690" s="25"/>
      <c r="B690" s="25"/>
      <c r="C690" s="25">
        <f>'Programe Budget 2073-74'!C733</f>
        <v>17</v>
      </c>
      <c r="D690" s="25" t="str">
        <f>'Programe Budget 2073-74'!D733</f>
        <v>जिल्ला कृषि विकास कार्यालय, काठमाण्डौं</v>
      </c>
      <c r="E690" s="34">
        <f>'Programe Budget 2073-74'!E733</f>
        <v>20950</v>
      </c>
      <c r="F690" s="34">
        <f t="shared" si="57"/>
        <v>20950</v>
      </c>
      <c r="G690" s="34">
        <f t="shared" si="58"/>
        <v>4.1904190419041907</v>
      </c>
      <c r="H690" s="197">
        <v>100</v>
      </c>
      <c r="I690" s="34">
        <f t="shared" si="59"/>
        <v>4.1904190419041907</v>
      </c>
      <c r="J690" s="57"/>
      <c r="K690" s="34"/>
      <c r="L690" s="260" t="str">
        <f>'Programe Budget 2073-74'!Q733</f>
        <v>का</v>
      </c>
    </row>
    <row r="691" spans="1:12" ht="12.75">
      <c r="A691" s="25"/>
      <c r="B691" s="25"/>
      <c r="C691" s="25">
        <f>'Programe Budget 2073-74'!C734</f>
        <v>18</v>
      </c>
      <c r="D691" s="25" t="str">
        <f>'Programe Budget 2073-74'!D734</f>
        <v>जिल्ला कृषि विकास कार्यालय, ललितपुर</v>
      </c>
      <c r="E691" s="34">
        <f>'Programe Budget 2073-74'!E734</f>
        <v>22100</v>
      </c>
      <c r="F691" s="34">
        <f t="shared" si="57"/>
        <v>22100</v>
      </c>
      <c r="G691" s="34">
        <f t="shared" si="58"/>
        <v>4.4204420442044201</v>
      </c>
      <c r="H691" s="197">
        <v>100</v>
      </c>
      <c r="I691" s="34">
        <f t="shared" si="59"/>
        <v>4.4204420442044201</v>
      </c>
      <c r="J691" s="57"/>
      <c r="K691" s="34"/>
      <c r="L691" s="260" t="str">
        <f>'Programe Budget 2073-74'!Q734</f>
        <v>का</v>
      </c>
    </row>
    <row r="692" spans="1:12" ht="12.75">
      <c r="A692" s="25"/>
      <c r="B692" s="25"/>
      <c r="C692" s="25">
        <f>'Programe Budget 2073-74'!C735</f>
        <v>19</v>
      </c>
      <c r="D692" s="25" t="str">
        <f>'Programe Budget 2073-74'!D735</f>
        <v>जिल्ला कृषि विकास कार्यालय, भक्तपुर</v>
      </c>
      <c r="E692" s="34">
        <f>'Programe Budget 2073-74'!E735</f>
        <v>20950</v>
      </c>
      <c r="F692" s="34">
        <f t="shared" si="57"/>
        <v>20950</v>
      </c>
      <c r="G692" s="34">
        <f t="shared" si="58"/>
        <v>4.1904190419041907</v>
      </c>
      <c r="H692" s="197">
        <v>90</v>
      </c>
      <c r="I692" s="34">
        <f t="shared" si="59"/>
        <v>3.7713771377137717</v>
      </c>
      <c r="J692" s="57"/>
      <c r="K692" s="34"/>
      <c r="L692" s="260" t="str">
        <f>'Programe Budget 2073-74'!Q735</f>
        <v>का</v>
      </c>
    </row>
    <row r="693" spans="1:12" ht="12.75">
      <c r="A693" s="25"/>
      <c r="B693" s="25"/>
      <c r="C693" s="25">
        <f>'Programe Budget 2073-74'!C736</f>
        <v>20</v>
      </c>
      <c r="D693" s="25" t="str">
        <f>'Programe Budget 2073-74'!D736</f>
        <v>जिल्ला कृषि विकास कार्यालय, कास्की</v>
      </c>
      <c r="E693" s="34">
        <f>'Programe Budget 2073-74'!E736</f>
        <v>9935</v>
      </c>
      <c r="F693" s="34">
        <f t="shared" si="57"/>
        <v>9935</v>
      </c>
      <c r="G693" s="34">
        <f t="shared" si="58"/>
        <v>1.9871987198719872</v>
      </c>
      <c r="H693" s="197">
        <v>100</v>
      </c>
      <c r="I693" s="34">
        <f t="shared" si="59"/>
        <v>1.9871987198719869</v>
      </c>
      <c r="J693" s="57"/>
      <c r="K693" s="34"/>
      <c r="L693" s="260" t="str">
        <f>'Programe Budget 2073-74'!Q736</f>
        <v>प</v>
      </c>
    </row>
    <row r="694" spans="1:12" ht="12.75">
      <c r="A694" s="25"/>
      <c r="B694" s="25"/>
      <c r="C694" s="25">
        <f>'Programe Budget 2073-74'!C737</f>
        <v>21</v>
      </c>
      <c r="D694" s="25" t="str">
        <f>'Programe Budget 2073-74'!D737</f>
        <v>जिल्ला कृषि विकास कार्यालय, लमजुङ्ग</v>
      </c>
      <c r="E694" s="34">
        <f>'Programe Budget 2073-74'!E737</f>
        <v>14946</v>
      </c>
      <c r="F694" s="34">
        <f t="shared" si="57"/>
        <v>14946</v>
      </c>
      <c r="G694" s="34">
        <f t="shared" si="58"/>
        <v>2.9894989498949895</v>
      </c>
      <c r="H694" s="197">
        <v>100</v>
      </c>
      <c r="I694" s="34">
        <f t="shared" si="59"/>
        <v>2.9894989498949895</v>
      </c>
      <c r="J694" s="57"/>
      <c r="K694" s="34"/>
      <c r="L694" s="260" t="str">
        <f>'Programe Budget 2073-74'!Q737</f>
        <v>प</v>
      </c>
    </row>
    <row r="695" spans="1:12" ht="12.75">
      <c r="A695" s="25"/>
      <c r="B695" s="25"/>
      <c r="C695" s="25">
        <f>'Programe Budget 2073-74'!C738</f>
        <v>22</v>
      </c>
      <c r="D695" s="25" t="str">
        <f>'Programe Budget 2073-74'!D738</f>
        <v>जिल्ला कृषि विकास कार्यालय, गोरखा</v>
      </c>
      <c r="E695" s="34">
        <f>'Programe Budget 2073-74'!E738</f>
        <v>28540</v>
      </c>
      <c r="F695" s="34">
        <f t="shared" si="57"/>
        <v>28540</v>
      </c>
      <c r="G695" s="34">
        <f t="shared" si="58"/>
        <v>5.7085708570857081</v>
      </c>
      <c r="H695" s="197">
        <v>100</v>
      </c>
      <c r="I695" s="34">
        <f t="shared" si="59"/>
        <v>5.7085708570857081</v>
      </c>
      <c r="J695" s="57"/>
      <c r="K695" s="34"/>
      <c r="L695" s="260" t="str">
        <f>'Programe Budget 2073-74'!Q738</f>
        <v>प</v>
      </c>
    </row>
    <row r="696" spans="1:12" ht="12.75">
      <c r="A696" s="25"/>
      <c r="B696" s="25"/>
      <c r="C696" s="25">
        <f>'Programe Budget 2073-74'!C739</f>
        <v>23</v>
      </c>
      <c r="D696" s="25" t="str">
        <f>'Programe Budget 2073-74'!D739</f>
        <v>जिल्ला कृषि विकास कार्यालय, तनहुँ</v>
      </c>
      <c r="E696" s="34">
        <f>'Programe Budget 2073-74'!E739</f>
        <v>18246</v>
      </c>
      <c r="F696" s="34">
        <f t="shared" si="57"/>
        <v>18246</v>
      </c>
      <c r="G696" s="34">
        <f t="shared" si="58"/>
        <v>3.6495649564956496</v>
      </c>
      <c r="H696" s="197">
        <v>100</v>
      </c>
      <c r="I696" s="34">
        <f t="shared" si="59"/>
        <v>3.6495649564956496</v>
      </c>
      <c r="J696" s="57"/>
      <c r="K696" s="34"/>
      <c r="L696" s="260" t="str">
        <f>'Programe Budget 2073-74'!Q739</f>
        <v>प</v>
      </c>
    </row>
    <row r="697" spans="1:12" ht="12.75">
      <c r="A697" s="25"/>
      <c r="B697" s="25"/>
      <c r="C697" s="25">
        <f>'Programe Budget 2073-74'!C740</f>
        <v>24</v>
      </c>
      <c r="D697" s="25" t="str">
        <f>'Programe Budget 2073-74'!D740</f>
        <v>जिल्ला कृषि विकास कार्यालय, स्याङ्गजा</v>
      </c>
      <c r="E697" s="34">
        <f>'Programe Budget 2073-74'!E740</f>
        <v>9935</v>
      </c>
      <c r="F697" s="34">
        <f t="shared" si="57"/>
        <v>9935</v>
      </c>
      <c r="G697" s="34">
        <f t="shared" si="58"/>
        <v>1.9871987198719872</v>
      </c>
      <c r="H697" s="197">
        <v>100</v>
      </c>
      <c r="I697" s="34">
        <f t="shared" si="59"/>
        <v>1.9871987198719869</v>
      </c>
      <c r="J697" s="57"/>
      <c r="K697" s="34"/>
      <c r="L697" s="260" t="str">
        <f>'Programe Budget 2073-74'!Q740</f>
        <v>प</v>
      </c>
    </row>
    <row r="698" spans="1:12" ht="12.75">
      <c r="A698" s="25"/>
      <c r="B698" s="25"/>
      <c r="C698" s="25">
        <f>'Programe Budget 2073-74'!C741</f>
        <v>25</v>
      </c>
      <c r="D698" s="25" t="str">
        <f>'Programe Budget 2073-74'!D741</f>
        <v>जिल्ला कृषि विकास कार्यालय, गुल्मी</v>
      </c>
      <c r="E698" s="34">
        <f>'Programe Budget 2073-74'!E741</f>
        <v>9935</v>
      </c>
      <c r="F698" s="34">
        <f t="shared" si="57"/>
        <v>9935</v>
      </c>
      <c r="G698" s="34">
        <f t="shared" si="58"/>
        <v>1.9871987198719872</v>
      </c>
      <c r="H698" s="197">
        <v>100</v>
      </c>
      <c r="I698" s="34">
        <f t="shared" si="59"/>
        <v>1.9871987198719869</v>
      </c>
      <c r="J698" s="57"/>
      <c r="K698" s="34"/>
      <c r="L698" s="260" t="str">
        <f>'Programe Budget 2073-74'!Q741</f>
        <v>प</v>
      </c>
    </row>
    <row r="699" spans="1:12" ht="12.75">
      <c r="A699" s="25"/>
      <c r="B699" s="25"/>
      <c r="C699" s="25">
        <f>'Programe Budget 2073-74'!C742</f>
        <v>26</v>
      </c>
      <c r="D699" s="25" t="str">
        <f>'Programe Budget 2073-74'!D742</f>
        <v>जिल्ला कृषि विकास कार्यालय, नवलपरासी</v>
      </c>
      <c r="E699" s="34">
        <f>'Programe Budget 2073-74'!E742</f>
        <v>3240</v>
      </c>
      <c r="F699" s="34">
        <f t="shared" si="57"/>
        <v>3240</v>
      </c>
      <c r="G699" s="34">
        <f t="shared" si="58"/>
        <v>0.64806480648064813</v>
      </c>
      <c r="H699" s="197">
        <v>100</v>
      </c>
      <c r="I699" s="34">
        <f t="shared" si="59"/>
        <v>0.64806480648064801</v>
      </c>
      <c r="J699" s="57"/>
      <c r="K699" s="34"/>
      <c r="L699" s="260" t="str">
        <f>'Programe Budget 2073-74'!Q742</f>
        <v>प</v>
      </c>
    </row>
    <row r="700" spans="1:12" ht="12.75">
      <c r="A700" s="25"/>
      <c r="B700" s="25"/>
      <c r="C700" s="25">
        <f>'Programe Budget 2073-74'!C743</f>
        <v>27</v>
      </c>
      <c r="D700" s="25" t="str">
        <f>'Programe Budget 2073-74'!D743</f>
        <v>जिल्ला कृषि विकास कार्यालय, पाल्पा</v>
      </c>
      <c r="E700" s="34">
        <f>'Programe Budget 2073-74'!E743</f>
        <v>9935</v>
      </c>
      <c r="F700" s="34">
        <f t="shared" si="57"/>
        <v>9935</v>
      </c>
      <c r="G700" s="34">
        <f t="shared" si="58"/>
        <v>1.9871987198719872</v>
      </c>
      <c r="H700" s="197">
        <v>100</v>
      </c>
      <c r="I700" s="34">
        <f t="shared" si="59"/>
        <v>1.9871987198719869</v>
      </c>
      <c r="J700" s="57"/>
      <c r="K700" s="34"/>
      <c r="L700" s="260" t="str">
        <f>'Programe Budget 2073-74'!Q743</f>
        <v>प</v>
      </c>
    </row>
    <row r="701" spans="1:12" ht="12.75">
      <c r="A701" s="25"/>
      <c r="B701" s="25"/>
      <c r="C701" s="25">
        <f>'Programe Budget 2073-74'!C744</f>
        <v>28</v>
      </c>
      <c r="D701" s="25" t="str">
        <f>'Programe Budget 2073-74'!D744</f>
        <v xml:space="preserve">जिल्ला कृषि विकास कार्यालय, अर्घाखाँची </v>
      </c>
      <c r="E701" s="34">
        <f>'Programe Budget 2073-74'!E744</f>
        <v>3810</v>
      </c>
      <c r="F701" s="34">
        <f t="shared" si="57"/>
        <v>3810</v>
      </c>
      <c r="G701" s="34">
        <f t="shared" si="58"/>
        <v>0.76207620762076211</v>
      </c>
      <c r="H701" s="197">
        <v>100</v>
      </c>
      <c r="I701" s="34">
        <f t="shared" si="59"/>
        <v>0.76207620762076222</v>
      </c>
      <c r="J701" s="57"/>
      <c r="K701" s="34"/>
      <c r="L701" s="260" t="str">
        <f>'Programe Budget 2073-74'!Q744</f>
        <v>प</v>
      </c>
    </row>
    <row r="702" spans="1:12" ht="12.75">
      <c r="A702" s="25"/>
      <c r="B702" s="25"/>
      <c r="C702" s="25">
        <f>'Programe Budget 2073-74'!C745</f>
        <v>29</v>
      </c>
      <c r="D702" s="25" t="str">
        <f>'Programe Budget 2073-74'!D745</f>
        <v>जिल्ला कृषि विकास कार्यालय, म्याग्दी</v>
      </c>
      <c r="E702" s="34">
        <f>'Programe Budget 2073-74'!E745</f>
        <v>3290</v>
      </c>
      <c r="F702" s="34">
        <f t="shared" si="57"/>
        <v>3290</v>
      </c>
      <c r="G702" s="34">
        <f t="shared" si="58"/>
        <v>0.65806580658065805</v>
      </c>
      <c r="H702" s="197">
        <v>100</v>
      </c>
      <c r="I702" s="34">
        <f t="shared" si="59"/>
        <v>0.65806580658065816</v>
      </c>
      <c r="J702" s="57"/>
      <c r="K702" s="34"/>
      <c r="L702" s="260" t="str">
        <f>'Programe Budget 2073-74'!Q745</f>
        <v>प</v>
      </c>
    </row>
    <row r="703" spans="1:12" ht="12.75">
      <c r="A703" s="25"/>
      <c r="B703" s="25"/>
      <c r="C703" s="25">
        <f>'Programe Budget 2073-74'!C746</f>
        <v>30</v>
      </c>
      <c r="D703" s="25" t="str">
        <f>'Programe Budget 2073-74'!D746</f>
        <v>जिल्ला कृषि विकास कार्यालय, पर्वत</v>
      </c>
      <c r="E703" s="34">
        <f>'Programe Budget 2073-74'!E746</f>
        <v>3340</v>
      </c>
      <c r="F703" s="34">
        <f t="shared" si="57"/>
        <v>3340</v>
      </c>
      <c r="G703" s="34">
        <f t="shared" si="58"/>
        <v>0.66806680668066809</v>
      </c>
      <c r="H703" s="197">
        <v>100</v>
      </c>
      <c r="I703" s="34">
        <f t="shared" si="59"/>
        <v>0.66806680668066809</v>
      </c>
      <c r="J703" s="57"/>
      <c r="K703" s="34"/>
      <c r="L703" s="260" t="str">
        <f>'Programe Budget 2073-74'!Q746</f>
        <v>प</v>
      </c>
    </row>
    <row r="704" spans="1:12" ht="12.75">
      <c r="A704" s="25"/>
      <c r="B704" s="25"/>
      <c r="C704" s="25">
        <f>'Programe Budget 2073-74'!C747</f>
        <v>31</v>
      </c>
      <c r="D704" s="25" t="str">
        <f>'Programe Budget 2073-74'!D747</f>
        <v>जिल्ला कृषि विकास कार्यालय, बागलुङ्ग</v>
      </c>
      <c r="E704" s="34">
        <f>'Programe Budget 2073-74'!E747</f>
        <v>9935</v>
      </c>
      <c r="F704" s="34">
        <f t="shared" si="57"/>
        <v>9935</v>
      </c>
      <c r="G704" s="34">
        <f t="shared" si="58"/>
        <v>1.9871987198719872</v>
      </c>
      <c r="H704" s="197">
        <v>100</v>
      </c>
      <c r="I704" s="34">
        <f t="shared" si="59"/>
        <v>1.9871987198719869</v>
      </c>
      <c r="J704" s="57"/>
      <c r="K704" s="34"/>
      <c r="L704" s="260" t="str">
        <f>'Programe Budget 2073-74'!Q747</f>
        <v>प</v>
      </c>
    </row>
    <row r="705" spans="1:12" ht="12.75">
      <c r="A705" s="25"/>
      <c r="B705" s="25"/>
      <c r="C705" s="25">
        <f>'Programe Budget 2073-74'!C748</f>
        <v>31</v>
      </c>
      <c r="D705" s="52" t="str">
        <f>'Programe Budget 2073-74'!D748</f>
        <v>जम्मा</v>
      </c>
      <c r="E705" s="57">
        <f>SUM(E674:E704)</f>
        <v>499950</v>
      </c>
      <c r="F705" s="57">
        <f>SUM(F674:F704)</f>
        <v>499950</v>
      </c>
      <c r="G705" s="57">
        <f>SUM(G674:G704)</f>
        <v>99.999999999999986</v>
      </c>
      <c r="H705" s="197"/>
      <c r="I705" s="57">
        <f>SUM(I674:I704)</f>
        <v>99.449324332433221</v>
      </c>
      <c r="J705" s="57"/>
      <c r="K705" s="34"/>
      <c r="L705" s="25"/>
    </row>
    <row r="706" spans="1:12">
      <c r="A706" s="25"/>
      <c r="B706" s="25"/>
      <c r="C706" s="25"/>
      <c r="D706" s="120" t="s">
        <v>569</v>
      </c>
      <c r="E706" s="57" t="e">
        <f>E672</f>
        <v>#REF!</v>
      </c>
      <c r="F706" s="57" t="e">
        <f>F672</f>
        <v>#REF!</v>
      </c>
      <c r="G706" s="57" t="e">
        <f>F705/F706*100</f>
        <v>#REF!</v>
      </c>
      <c r="H706" s="197"/>
      <c r="I706" s="57" t="e">
        <f>I705*G706/100</f>
        <v>#REF!</v>
      </c>
      <c r="J706" s="57" t="e">
        <f>I706</f>
        <v>#REF!</v>
      </c>
      <c r="K706" s="34"/>
      <c r="L706" s="25"/>
    </row>
    <row r="707" spans="1:12" ht="12.75">
      <c r="A707" s="25" t="e">
        <f>'Programe Budget 2073-74'!#REF!</f>
        <v>#REF!</v>
      </c>
      <c r="B707" s="25" t="e">
        <f>'Programe Budget 2073-74'!#REF!</f>
        <v>#REF!</v>
      </c>
      <c r="C707" s="52" t="e">
        <f>'Programe Budget 2073-74'!#REF!</f>
        <v>#REF!</v>
      </c>
      <c r="D707" s="52" t="e">
        <f>'Programe Budget 2073-74'!#REF!</f>
        <v>#REF!</v>
      </c>
      <c r="E707" s="57"/>
      <c r="F707" s="57"/>
      <c r="G707" s="57"/>
      <c r="H707" s="197"/>
      <c r="I707" s="57"/>
      <c r="J707" s="57"/>
      <c r="K707" s="34"/>
      <c r="L707" s="260" t="e">
        <f>'Programe Budget 2073-74'!#REF!</f>
        <v>#REF!</v>
      </c>
    </row>
    <row r="708" spans="1:12" ht="12.75">
      <c r="A708" s="25"/>
      <c r="B708" s="25"/>
      <c r="C708" s="52" t="e">
        <f>'Programe Budget 2073-74'!#REF!</f>
        <v>#REF!</v>
      </c>
      <c r="D708" s="52" t="e">
        <f>'Programe Budget 2073-74'!#REF!</f>
        <v>#REF!</v>
      </c>
      <c r="E708" s="57"/>
      <c r="F708" s="57"/>
      <c r="G708" s="57"/>
      <c r="H708" s="197"/>
      <c r="I708" s="57"/>
      <c r="J708" s="57"/>
      <c r="K708" s="34"/>
      <c r="L708" s="260" t="e">
        <f>'Programe Budget 2073-74'!#REF!</f>
        <v>#REF!</v>
      </c>
    </row>
    <row r="709" spans="1:12" ht="12.75">
      <c r="A709" s="25"/>
      <c r="B709" s="25"/>
      <c r="C709" s="25" t="e">
        <f>'Programe Budget 2073-74'!#REF!</f>
        <v>#REF!</v>
      </c>
      <c r="D709" s="25" t="e">
        <f>'Programe Budget 2073-74'!#REF!</f>
        <v>#REF!</v>
      </c>
      <c r="E709" s="34" t="e">
        <f>'Programe Budget 2073-74'!#REF!</f>
        <v>#REF!</v>
      </c>
      <c r="F709" s="34" t="e">
        <f>E709</f>
        <v>#REF!</v>
      </c>
      <c r="G709" s="34" t="e">
        <f>F709/$F$789*100</f>
        <v>#REF!</v>
      </c>
      <c r="H709" s="197">
        <v>66.7</v>
      </c>
      <c r="I709" s="34" t="e">
        <f t="shared" ref="I709:I772" si="60">H709*G709/100</f>
        <v>#REF!</v>
      </c>
      <c r="J709" s="57"/>
      <c r="K709" s="34"/>
      <c r="L709" s="260" t="e">
        <f>'Programe Budget 2073-74'!#REF!</f>
        <v>#REF!</v>
      </c>
    </row>
    <row r="710" spans="1:12" ht="12.75">
      <c r="A710" s="25"/>
      <c r="B710" s="25"/>
      <c r="C710" s="25" t="e">
        <f>'Programe Budget 2073-74'!#REF!</f>
        <v>#REF!</v>
      </c>
      <c r="D710" s="25" t="e">
        <f>'Programe Budget 2073-74'!#REF!</f>
        <v>#REF!</v>
      </c>
      <c r="E710" s="34" t="e">
        <f>'Programe Budget 2073-74'!#REF!</f>
        <v>#REF!</v>
      </c>
      <c r="F710" s="34" t="e">
        <f t="shared" ref="F710:F763" si="61">E710</f>
        <v>#REF!</v>
      </c>
      <c r="G710" s="34" t="e">
        <f t="shared" ref="G710:G763" si="62">F710/$F$789*100</f>
        <v>#REF!</v>
      </c>
      <c r="H710" s="197">
        <v>100</v>
      </c>
      <c r="I710" s="34" t="e">
        <f t="shared" si="60"/>
        <v>#REF!</v>
      </c>
      <c r="J710" s="57"/>
      <c r="K710" s="34"/>
      <c r="L710" s="260" t="e">
        <f>'Programe Budget 2073-74'!#REF!</f>
        <v>#REF!</v>
      </c>
    </row>
    <row r="711" spans="1:12" ht="12.75">
      <c r="A711" s="25"/>
      <c r="B711" s="25"/>
      <c r="C711" s="25" t="e">
        <f>'Programe Budget 2073-74'!#REF!</f>
        <v>#REF!</v>
      </c>
      <c r="D711" s="25" t="e">
        <f>'Programe Budget 2073-74'!#REF!</f>
        <v>#REF!</v>
      </c>
      <c r="E711" s="34" t="e">
        <f>'Programe Budget 2073-74'!#REF!</f>
        <v>#REF!</v>
      </c>
      <c r="F711" s="34" t="e">
        <f t="shared" si="61"/>
        <v>#REF!</v>
      </c>
      <c r="G711" s="34" t="e">
        <f t="shared" si="62"/>
        <v>#REF!</v>
      </c>
      <c r="H711" s="197">
        <v>100</v>
      </c>
      <c r="I711" s="34" t="e">
        <f t="shared" si="60"/>
        <v>#REF!</v>
      </c>
      <c r="J711" s="57"/>
      <c r="K711" s="34"/>
      <c r="L711" s="260" t="e">
        <f>'Programe Budget 2073-74'!#REF!</f>
        <v>#REF!</v>
      </c>
    </row>
    <row r="712" spans="1:12" ht="12.75">
      <c r="A712" s="25"/>
      <c r="B712" s="25"/>
      <c r="C712" s="25" t="e">
        <f>'Programe Budget 2073-74'!#REF!</f>
        <v>#REF!</v>
      </c>
      <c r="D712" s="25" t="e">
        <f>'Programe Budget 2073-74'!#REF!</f>
        <v>#REF!</v>
      </c>
      <c r="E712" s="34" t="e">
        <f>'Programe Budget 2073-74'!#REF!</f>
        <v>#REF!</v>
      </c>
      <c r="F712" s="34" t="e">
        <f t="shared" si="61"/>
        <v>#REF!</v>
      </c>
      <c r="G712" s="34" t="e">
        <f t="shared" si="62"/>
        <v>#REF!</v>
      </c>
      <c r="H712" s="197">
        <v>100</v>
      </c>
      <c r="I712" s="34" t="e">
        <f t="shared" si="60"/>
        <v>#REF!</v>
      </c>
      <c r="J712" s="57"/>
      <c r="K712" s="34"/>
      <c r="L712" s="260" t="e">
        <f>'Programe Budget 2073-74'!#REF!</f>
        <v>#REF!</v>
      </c>
    </row>
    <row r="713" spans="1:12" ht="12.75">
      <c r="A713" s="25"/>
      <c r="B713" s="25"/>
      <c r="C713" s="25" t="e">
        <f>'Programe Budget 2073-74'!#REF!</f>
        <v>#REF!</v>
      </c>
      <c r="D713" s="25" t="e">
        <f>'Programe Budget 2073-74'!#REF!</f>
        <v>#REF!</v>
      </c>
      <c r="E713" s="34" t="e">
        <f>'Programe Budget 2073-74'!#REF!</f>
        <v>#REF!</v>
      </c>
      <c r="F713" s="34" t="e">
        <f t="shared" si="61"/>
        <v>#REF!</v>
      </c>
      <c r="G713" s="34" t="e">
        <f t="shared" si="62"/>
        <v>#REF!</v>
      </c>
      <c r="H713" s="197">
        <v>100</v>
      </c>
      <c r="I713" s="34" t="e">
        <f t="shared" si="60"/>
        <v>#REF!</v>
      </c>
      <c r="J713" s="57"/>
      <c r="K713" s="34"/>
      <c r="L713" s="260" t="e">
        <f>'Programe Budget 2073-74'!#REF!</f>
        <v>#REF!</v>
      </c>
    </row>
    <row r="714" spans="1:12" ht="12.75">
      <c r="A714" s="25"/>
      <c r="B714" s="25"/>
      <c r="C714" s="25" t="e">
        <f>'Programe Budget 2073-74'!#REF!</f>
        <v>#REF!</v>
      </c>
      <c r="D714" s="25" t="e">
        <f>'Programe Budget 2073-74'!#REF!</f>
        <v>#REF!</v>
      </c>
      <c r="E714" s="34" t="e">
        <f>'Programe Budget 2073-74'!#REF!</f>
        <v>#REF!</v>
      </c>
      <c r="F714" s="34" t="e">
        <f t="shared" si="61"/>
        <v>#REF!</v>
      </c>
      <c r="G714" s="34" t="e">
        <f t="shared" si="62"/>
        <v>#REF!</v>
      </c>
      <c r="H714" s="197">
        <v>25</v>
      </c>
      <c r="I714" s="34" t="e">
        <f t="shared" si="60"/>
        <v>#REF!</v>
      </c>
      <c r="J714" s="57"/>
      <c r="K714" s="34"/>
      <c r="L714" s="260" t="e">
        <f>'Programe Budget 2073-74'!#REF!</f>
        <v>#REF!</v>
      </c>
    </row>
    <row r="715" spans="1:12" ht="12.75">
      <c r="A715" s="25"/>
      <c r="B715" s="25"/>
      <c r="C715" s="25" t="e">
        <f>'Programe Budget 2073-74'!#REF!</f>
        <v>#REF!</v>
      </c>
      <c r="D715" s="25" t="e">
        <f>'Programe Budget 2073-74'!#REF!</f>
        <v>#REF!</v>
      </c>
      <c r="E715" s="34" t="e">
        <f>'Programe Budget 2073-74'!#REF!</f>
        <v>#REF!</v>
      </c>
      <c r="F715" s="34" t="e">
        <f t="shared" si="61"/>
        <v>#REF!</v>
      </c>
      <c r="G715" s="34" t="e">
        <f t="shared" si="62"/>
        <v>#REF!</v>
      </c>
      <c r="H715" s="197">
        <v>29</v>
      </c>
      <c r="I715" s="34" t="e">
        <f t="shared" si="60"/>
        <v>#REF!</v>
      </c>
      <c r="J715" s="57"/>
      <c r="K715" s="34"/>
      <c r="L715" s="260" t="e">
        <f>'Programe Budget 2073-74'!#REF!</f>
        <v>#REF!</v>
      </c>
    </row>
    <row r="716" spans="1:12" ht="12.75">
      <c r="A716" s="25"/>
      <c r="B716" s="25"/>
      <c r="C716" s="25" t="e">
        <f>'Programe Budget 2073-74'!#REF!</f>
        <v>#REF!</v>
      </c>
      <c r="D716" s="25" t="e">
        <f>'Programe Budget 2073-74'!#REF!</f>
        <v>#REF!</v>
      </c>
      <c r="E716" s="34" t="e">
        <f>'Programe Budget 2073-74'!#REF!</f>
        <v>#REF!</v>
      </c>
      <c r="F716" s="34" t="e">
        <f t="shared" si="61"/>
        <v>#REF!</v>
      </c>
      <c r="G716" s="34" t="e">
        <f t="shared" si="62"/>
        <v>#REF!</v>
      </c>
      <c r="H716" s="197">
        <v>50</v>
      </c>
      <c r="I716" s="34" t="e">
        <f t="shared" si="60"/>
        <v>#REF!</v>
      </c>
      <c r="J716" s="57"/>
      <c r="K716" s="34"/>
      <c r="L716" s="260" t="e">
        <f>'Programe Budget 2073-74'!#REF!</f>
        <v>#REF!</v>
      </c>
    </row>
    <row r="717" spans="1:12" ht="12.75">
      <c r="A717" s="25"/>
      <c r="B717" s="25"/>
      <c r="C717" s="25" t="e">
        <f>'Programe Budget 2073-74'!#REF!</f>
        <v>#REF!</v>
      </c>
      <c r="D717" s="25" t="e">
        <f>'Programe Budget 2073-74'!#REF!</f>
        <v>#REF!</v>
      </c>
      <c r="E717" s="34" t="e">
        <f>'Programe Budget 2073-74'!#REF!</f>
        <v>#REF!</v>
      </c>
      <c r="F717" s="34" t="e">
        <f t="shared" si="61"/>
        <v>#REF!</v>
      </c>
      <c r="G717" s="34" t="e">
        <f t="shared" si="62"/>
        <v>#REF!</v>
      </c>
      <c r="H717" s="197">
        <v>100</v>
      </c>
      <c r="I717" s="34" t="e">
        <f t="shared" si="60"/>
        <v>#REF!</v>
      </c>
      <c r="J717" s="57"/>
      <c r="K717" s="34"/>
      <c r="L717" s="260" t="e">
        <f>'Programe Budget 2073-74'!#REF!</f>
        <v>#REF!</v>
      </c>
    </row>
    <row r="718" spans="1:12" ht="12.75">
      <c r="A718" s="25"/>
      <c r="B718" s="25"/>
      <c r="C718" s="25" t="e">
        <f>'Programe Budget 2073-74'!#REF!</f>
        <v>#REF!</v>
      </c>
      <c r="D718" s="25" t="e">
        <f>'Programe Budget 2073-74'!#REF!</f>
        <v>#REF!</v>
      </c>
      <c r="E718" s="34" t="e">
        <f>'Programe Budget 2073-74'!#REF!</f>
        <v>#REF!</v>
      </c>
      <c r="F718" s="34" t="e">
        <f t="shared" si="61"/>
        <v>#REF!</v>
      </c>
      <c r="G718" s="34" t="e">
        <f t="shared" si="62"/>
        <v>#REF!</v>
      </c>
      <c r="H718" s="197">
        <v>70.3</v>
      </c>
      <c r="I718" s="34" t="e">
        <f t="shared" si="60"/>
        <v>#REF!</v>
      </c>
      <c r="J718" s="57"/>
      <c r="K718" s="34"/>
      <c r="L718" s="260" t="e">
        <f>'Programe Budget 2073-74'!#REF!</f>
        <v>#REF!</v>
      </c>
    </row>
    <row r="719" spans="1:12" ht="12.75">
      <c r="A719" s="25"/>
      <c r="B719" s="25"/>
      <c r="C719" s="25" t="e">
        <f>'Programe Budget 2073-74'!#REF!</f>
        <v>#REF!</v>
      </c>
      <c r="D719" s="25" t="e">
        <f>'Programe Budget 2073-74'!#REF!</f>
        <v>#REF!</v>
      </c>
      <c r="E719" s="34" t="e">
        <f>'Programe Budget 2073-74'!#REF!</f>
        <v>#REF!</v>
      </c>
      <c r="F719" s="34" t="e">
        <f t="shared" si="61"/>
        <v>#REF!</v>
      </c>
      <c r="G719" s="34" t="e">
        <f t="shared" si="62"/>
        <v>#REF!</v>
      </c>
      <c r="H719" s="197">
        <v>100</v>
      </c>
      <c r="I719" s="34" t="e">
        <f t="shared" si="60"/>
        <v>#REF!</v>
      </c>
      <c r="J719" s="57"/>
      <c r="K719" s="34"/>
      <c r="L719" s="260" t="e">
        <f>'Programe Budget 2073-74'!#REF!</f>
        <v>#REF!</v>
      </c>
    </row>
    <row r="720" spans="1:12" ht="12.75">
      <c r="A720" s="25"/>
      <c r="B720" s="25"/>
      <c r="C720" s="25" t="e">
        <f>'Programe Budget 2073-74'!#REF!</f>
        <v>#REF!</v>
      </c>
      <c r="D720" s="25" t="e">
        <f>'Programe Budget 2073-74'!#REF!</f>
        <v>#REF!</v>
      </c>
      <c r="E720" s="34" t="e">
        <f>'Programe Budget 2073-74'!#REF!</f>
        <v>#REF!</v>
      </c>
      <c r="F720" s="34" t="e">
        <f t="shared" si="61"/>
        <v>#REF!</v>
      </c>
      <c r="G720" s="34" t="e">
        <f t="shared" si="62"/>
        <v>#REF!</v>
      </c>
      <c r="H720" s="197">
        <v>100</v>
      </c>
      <c r="I720" s="34" t="e">
        <f t="shared" si="60"/>
        <v>#REF!</v>
      </c>
      <c r="J720" s="57"/>
      <c r="K720" s="34"/>
      <c r="L720" s="260" t="e">
        <f>'Programe Budget 2073-74'!#REF!</f>
        <v>#REF!</v>
      </c>
    </row>
    <row r="721" spans="1:12" ht="12.75">
      <c r="A721" s="25"/>
      <c r="B721" s="25"/>
      <c r="C721" s="25" t="e">
        <f>'Programe Budget 2073-74'!#REF!</f>
        <v>#REF!</v>
      </c>
      <c r="D721" s="25" t="e">
        <f>'Programe Budget 2073-74'!#REF!</f>
        <v>#REF!</v>
      </c>
      <c r="E721" s="34" t="e">
        <f>'Programe Budget 2073-74'!#REF!</f>
        <v>#REF!</v>
      </c>
      <c r="F721" s="34" t="e">
        <f t="shared" si="61"/>
        <v>#REF!</v>
      </c>
      <c r="G721" s="34" t="e">
        <f t="shared" si="62"/>
        <v>#REF!</v>
      </c>
      <c r="H721" s="197">
        <v>70.599999999999994</v>
      </c>
      <c r="I721" s="34" t="e">
        <f t="shared" si="60"/>
        <v>#REF!</v>
      </c>
      <c r="J721" s="57"/>
      <c r="K721" s="34"/>
      <c r="L721" s="260" t="e">
        <f>'Programe Budget 2073-74'!#REF!</f>
        <v>#REF!</v>
      </c>
    </row>
    <row r="722" spans="1:12" ht="12.75">
      <c r="A722" s="25"/>
      <c r="B722" s="25"/>
      <c r="C722" s="25" t="e">
        <f>'Programe Budget 2073-74'!#REF!</f>
        <v>#REF!</v>
      </c>
      <c r="D722" s="25" t="e">
        <f>'Programe Budget 2073-74'!#REF!</f>
        <v>#REF!</v>
      </c>
      <c r="E722" s="34" t="e">
        <f>'Programe Budget 2073-74'!#REF!</f>
        <v>#REF!</v>
      </c>
      <c r="F722" s="34" t="e">
        <f t="shared" si="61"/>
        <v>#REF!</v>
      </c>
      <c r="G722" s="34" t="e">
        <f t="shared" si="62"/>
        <v>#REF!</v>
      </c>
      <c r="H722" s="197">
        <v>100</v>
      </c>
      <c r="I722" s="34" t="e">
        <f t="shared" si="60"/>
        <v>#REF!</v>
      </c>
      <c r="J722" s="57"/>
      <c r="K722" s="34"/>
      <c r="L722" s="260" t="e">
        <f>'Programe Budget 2073-74'!#REF!</f>
        <v>#REF!</v>
      </c>
    </row>
    <row r="723" spans="1:12" ht="12.75">
      <c r="A723" s="25"/>
      <c r="B723" s="25"/>
      <c r="C723" s="25" t="e">
        <f>'Programe Budget 2073-74'!#REF!</f>
        <v>#REF!</v>
      </c>
      <c r="D723" s="25" t="e">
        <f>'Programe Budget 2073-74'!#REF!</f>
        <v>#REF!</v>
      </c>
      <c r="E723" s="34" t="e">
        <f>'Programe Budget 2073-74'!#REF!</f>
        <v>#REF!</v>
      </c>
      <c r="F723" s="34" t="e">
        <f t="shared" si="61"/>
        <v>#REF!</v>
      </c>
      <c r="G723" s="34" t="e">
        <f t="shared" si="62"/>
        <v>#REF!</v>
      </c>
      <c r="H723" s="197">
        <v>71.599999999999994</v>
      </c>
      <c r="I723" s="34" t="e">
        <f t="shared" si="60"/>
        <v>#REF!</v>
      </c>
      <c r="J723" s="57"/>
      <c r="K723" s="34"/>
      <c r="L723" s="260" t="e">
        <f>'Programe Budget 2073-74'!#REF!</f>
        <v>#REF!</v>
      </c>
    </row>
    <row r="724" spans="1:12" ht="12.75">
      <c r="A724" s="25"/>
      <c r="B724" s="25"/>
      <c r="C724" s="25" t="e">
        <f>'Programe Budget 2073-74'!#REF!</f>
        <v>#REF!</v>
      </c>
      <c r="D724" s="25" t="e">
        <f>'Programe Budget 2073-74'!#REF!</f>
        <v>#REF!</v>
      </c>
      <c r="E724" s="34" t="e">
        <f>'Programe Budget 2073-74'!#REF!</f>
        <v>#REF!</v>
      </c>
      <c r="F724" s="34" t="e">
        <f t="shared" si="61"/>
        <v>#REF!</v>
      </c>
      <c r="G724" s="34" t="e">
        <f t="shared" si="62"/>
        <v>#REF!</v>
      </c>
      <c r="H724" s="197">
        <v>99.3</v>
      </c>
      <c r="I724" s="34" t="e">
        <f t="shared" si="60"/>
        <v>#REF!</v>
      </c>
      <c r="J724" s="57"/>
      <c r="K724" s="34"/>
      <c r="L724" s="260" t="e">
        <f>'Programe Budget 2073-74'!#REF!</f>
        <v>#REF!</v>
      </c>
    </row>
    <row r="725" spans="1:12" ht="12.75">
      <c r="A725" s="25"/>
      <c r="B725" s="25"/>
      <c r="C725" s="25" t="e">
        <f>'Programe Budget 2073-74'!#REF!</f>
        <v>#REF!</v>
      </c>
      <c r="D725" s="25" t="e">
        <f>'Programe Budget 2073-74'!#REF!</f>
        <v>#REF!</v>
      </c>
      <c r="E725" s="34" t="e">
        <f>'Programe Budget 2073-74'!#REF!</f>
        <v>#REF!</v>
      </c>
      <c r="F725" s="34" t="e">
        <f t="shared" si="61"/>
        <v>#REF!</v>
      </c>
      <c r="G725" s="34" t="e">
        <f t="shared" si="62"/>
        <v>#REF!</v>
      </c>
      <c r="H725" s="197">
        <v>78.23</v>
      </c>
      <c r="I725" s="34" t="e">
        <f t="shared" si="60"/>
        <v>#REF!</v>
      </c>
      <c r="J725" s="57"/>
      <c r="K725" s="34"/>
      <c r="L725" s="260" t="e">
        <f>'Programe Budget 2073-74'!#REF!</f>
        <v>#REF!</v>
      </c>
    </row>
    <row r="726" spans="1:12" ht="12.75">
      <c r="A726" s="25"/>
      <c r="B726" s="25"/>
      <c r="C726" s="25" t="e">
        <f>'Programe Budget 2073-74'!#REF!</f>
        <v>#REF!</v>
      </c>
      <c r="D726" s="25" t="e">
        <f>'Programe Budget 2073-74'!#REF!</f>
        <v>#REF!</v>
      </c>
      <c r="E726" s="34" t="e">
        <f>'Programe Budget 2073-74'!#REF!</f>
        <v>#REF!</v>
      </c>
      <c r="F726" s="34" t="e">
        <f t="shared" si="61"/>
        <v>#REF!</v>
      </c>
      <c r="G726" s="34" t="e">
        <f t="shared" si="62"/>
        <v>#REF!</v>
      </c>
      <c r="H726" s="197">
        <v>93.3</v>
      </c>
      <c r="I726" s="34" t="e">
        <f t="shared" si="60"/>
        <v>#REF!</v>
      </c>
      <c r="J726" s="57"/>
      <c r="K726" s="34"/>
      <c r="L726" s="260" t="e">
        <f>'Programe Budget 2073-74'!#REF!</f>
        <v>#REF!</v>
      </c>
    </row>
    <row r="727" spans="1:12" ht="12.75">
      <c r="A727" s="25"/>
      <c r="B727" s="25"/>
      <c r="C727" s="25" t="e">
        <f>'Programe Budget 2073-74'!#REF!</f>
        <v>#REF!</v>
      </c>
      <c r="D727" s="25" t="e">
        <f>'Programe Budget 2073-74'!#REF!</f>
        <v>#REF!</v>
      </c>
      <c r="E727" s="34" t="e">
        <f>'Programe Budget 2073-74'!#REF!</f>
        <v>#REF!</v>
      </c>
      <c r="F727" s="34" t="e">
        <f t="shared" si="61"/>
        <v>#REF!</v>
      </c>
      <c r="G727" s="34" t="e">
        <f t="shared" si="62"/>
        <v>#REF!</v>
      </c>
      <c r="H727" s="197">
        <v>27.5</v>
      </c>
      <c r="I727" s="34" t="e">
        <f t="shared" si="60"/>
        <v>#REF!</v>
      </c>
      <c r="J727" s="57"/>
      <c r="K727" s="34"/>
      <c r="L727" s="260" t="e">
        <f>'Programe Budget 2073-74'!#REF!</f>
        <v>#REF!</v>
      </c>
    </row>
    <row r="728" spans="1:12" ht="12.75">
      <c r="A728" s="25"/>
      <c r="B728" s="25"/>
      <c r="C728" s="25" t="e">
        <f>'Programe Budget 2073-74'!#REF!</f>
        <v>#REF!</v>
      </c>
      <c r="D728" s="25" t="e">
        <f>'Programe Budget 2073-74'!#REF!</f>
        <v>#REF!</v>
      </c>
      <c r="E728" s="34" t="e">
        <f>'Programe Budget 2073-74'!#REF!</f>
        <v>#REF!</v>
      </c>
      <c r="F728" s="34" t="e">
        <f t="shared" si="61"/>
        <v>#REF!</v>
      </c>
      <c r="G728" s="34" t="e">
        <f t="shared" si="62"/>
        <v>#REF!</v>
      </c>
      <c r="H728" s="197">
        <v>100</v>
      </c>
      <c r="I728" s="34" t="e">
        <f t="shared" si="60"/>
        <v>#REF!</v>
      </c>
      <c r="J728" s="57"/>
      <c r="K728" s="34"/>
      <c r="L728" s="260" t="e">
        <f>'Programe Budget 2073-74'!#REF!</f>
        <v>#REF!</v>
      </c>
    </row>
    <row r="729" spans="1:12" ht="12.75">
      <c r="A729" s="25"/>
      <c r="B729" s="25"/>
      <c r="C729" s="25" t="e">
        <f>'Programe Budget 2073-74'!#REF!</f>
        <v>#REF!</v>
      </c>
      <c r="D729" s="25" t="e">
        <f>'Programe Budget 2073-74'!#REF!</f>
        <v>#REF!</v>
      </c>
      <c r="E729" s="34" t="e">
        <f>'Programe Budget 2073-74'!#REF!</f>
        <v>#REF!</v>
      </c>
      <c r="F729" s="34" t="e">
        <f t="shared" si="61"/>
        <v>#REF!</v>
      </c>
      <c r="G729" s="34" t="e">
        <f t="shared" si="62"/>
        <v>#REF!</v>
      </c>
      <c r="H729" s="197">
        <v>100</v>
      </c>
      <c r="I729" s="34" t="e">
        <f t="shared" si="60"/>
        <v>#REF!</v>
      </c>
      <c r="J729" s="57"/>
      <c r="K729" s="34"/>
      <c r="L729" s="260" t="e">
        <f>'Programe Budget 2073-74'!#REF!</f>
        <v>#REF!</v>
      </c>
    </row>
    <row r="730" spans="1:12" ht="12.75">
      <c r="A730" s="25"/>
      <c r="B730" s="25"/>
      <c r="C730" s="25" t="e">
        <f>'Programe Budget 2073-74'!#REF!</f>
        <v>#REF!</v>
      </c>
      <c r="D730" s="25" t="e">
        <f>'Programe Budget 2073-74'!#REF!</f>
        <v>#REF!</v>
      </c>
      <c r="E730" s="34" t="e">
        <f>'Programe Budget 2073-74'!#REF!</f>
        <v>#REF!</v>
      </c>
      <c r="F730" s="34" t="e">
        <f t="shared" si="61"/>
        <v>#REF!</v>
      </c>
      <c r="G730" s="34" t="e">
        <f t="shared" si="62"/>
        <v>#REF!</v>
      </c>
      <c r="H730" s="197">
        <v>64</v>
      </c>
      <c r="I730" s="34" t="e">
        <f t="shared" si="60"/>
        <v>#REF!</v>
      </c>
      <c r="J730" s="57"/>
      <c r="K730" s="34"/>
      <c r="L730" s="260" t="e">
        <f>'Programe Budget 2073-74'!#REF!</f>
        <v>#REF!</v>
      </c>
    </row>
    <row r="731" spans="1:12" ht="12.75">
      <c r="A731" s="25"/>
      <c r="B731" s="25"/>
      <c r="C731" s="25" t="e">
        <f>'Programe Budget 2073-74'!#REF!</f>
        <v>#REF!</v>
      </c>
      <c r="D731" s="25" t="e">
        <f>'Programe Budget 2073-74'!#REF!</f>
        <v>#REF!</v>
      </c>
      <c r="E731" s="34" t="e">
        <f>'Programe Budget 2073-74'!#REF!</f>
        <v>#REF!</v>
      </c>
      <c r="F731" s="34" t="e">
        <f t="shared" si="61"/>
        <v>#REF!</v>
      </c>
      <c r="G731" s="34" t="e">
        <f t="shared" si="62"/>
        <v>#REF!</v>
      </c>
      <c r="H731" s="197">
        <v>49</v>
      </c>
      <c r="I731" s="34" t="e">
        <f t="shared" si="60"/>
        <v>#REF!</v>
      </c>
      <c r="J731" s="57"/>
      <c r="K731" s="34"/>
      <c r="L731" s="260" t="e">
        <f>'Programe Budget 2073-74'!#REF!</f>
        <v>#REF!</v>
      </c>
    </row>
    <row r="732" spans="1:12" ht="12.75">
      <c r="A732" s="25"/>
      <c r="B732" s="25"/>
      <c r="C732" s="25" t="e">
        <f>'Programe Budget 2073-74'!#REF!</f>
        <v>#REF!</v>
      </c>
      <c r="D732" s="25" t="e">
        <f>'Programe Budget 2073-74'!#REF!</f>
        <v>#REF!</v>
      </c>
      <c r="E732" s="34" t="e">
        <f>'Programe Budget 2073-74'!#REF!</f>
        <v>#REF!</v>
      </c>
      <c r="F732" s="34" t="e">
        <f t="shared" si="61"/>
        <v>#REF!</v>
      </c>
      <c r="G732" s="34" t="e">
        <f t="shared" si="62"/>
        <v>#REF!</v>
      </c>
      <c r="H732" s="197">
        <v>46</v>
      </c>
      <c r="I732" s="34" t="e">
        <f t="shared" si="60"/>
        <v>#REF!</v>
      </c>
      <c r="J732" s="57"/>
      <c r="K732" s="34"/>
      <c r="L732" s="260" t="e">
        <f>'Programe Budget 2073-74'!#REF!</f>
        <v>#REF!</v>
      </c>
    </row>
    <row r="733" spans="1:12" ht="12.75">
      <c r="A733" s="25"/>
      <c r="B733" s="25"/>
      <c r="C733" s="25" t="e">
        <f>'Programe Budget 2073-74'!#REF!</f>
        <v>#REF!</v>
      </c>
      <c r="D733" s="25" t="e">
        <f>'Programe Budget 2073-74'!#REF!</f>
        <v>#REF!</v>
      </c>
      <c r="E733" s="34" t="e">
        <f>'Programe Budget 2073-74'!#REF!</f>
        <v>#REF!</v>
      </c>
      <c r="F733" s="34" t="e">
        <f t="shared" si="61"/>
        <v>#REF!</v>
      </c>
      <c r="G733" s="34" t="e">
        <f t="shared" si="62"/>
        <v>#REF!</v>
      </c>
      <c r="H733" s="197">
        <v>100</v>
      </c>
      <c r="I733" s="34" t="e">
        <f t="shared" si="60"/>
        <v>#REF!</v>
      </c>
      <c r="J733" s="57"/>
      <c r="K733" s="34"/>
      <c r="L733" s="260" t="e">
        <f>'Programe Budget 2073-74'!#REF!</f>
        <v>#REF!</v>
      </c>
    </row>
    <row r="734" spans="1:12" ht="12.75">
      <c r="A734" s="25"/>
      <c r="B734" s="25"/>
      <c r="C734" s="25" t="e">
        <f>'Programe Budget 2073-74'!#REF!</f>
        <v>#REF!</v>
      </c>
      <c r="D734" s="25" t="e">
        <f>'Programe Budget 2073-74'!#REF!</f>
        <v>#REF!</v>
      </c>
      <c r="E734" s="34" t="e">
        <f>'Programe Budget 2073-74'!#REF!</f>
        <v>#REF!</v>
      </c>
      <c r="F734" s="34" t="e">
        <f t="shared" si="61"/>
        <v>#REF!</v>
      </c>
      <c r="G734" s="34" t="e">
        <f t="shared" si="62"/>
        <v>#REF!</v>
      </c>
      <c r="H734" s="197">
        <v>79.599999999999994</v>
      </c>
      <c r="I734" s="34" t="e">
        <f t="shared" si="60"/>
        <v>#REF!</v>
      </c>
      <c r="J734" s="57"/>
      <c r="K734" s="34"/>
      <c r="L734" s="260" t="e">
        <f>'Programe Budget 2073-74'!#REF!</f>
        <v>#REF!</v>
      </c>
    </row>
    <row r="735" spans="1:12" ht="12.75">
      <c r="A735" s="25"/>
      <c r="B735" s="25"/>
      <c r="C735" s="25" t="e">
        <f>'Programe Budget 2073-74'!#REF!</f>
        <v>#REF!</v>
      </c>
      <c r="D735" s="25" t="e">
        <f>'Programe Budget 2073-74'!#REF!</f>
        <v>#REF!</v>
      </c>
      <c r="E735" s="34" t="e">
        <f>'Programe Budget 2073-74'!#REF!</f>
        <v>#REF!</v>
      </c>
      <c r="F735" s="34" t="e">
        <f t="shared" si="61"/>
        <v>#REF!</v>
      </c>
      <c r="G735" s="34" t="e">
        <f t="shared" si="62"/>
        <v>#REF!</v>
      </c>
      <c r="H735" s="197">
        <v>92.86</v>
      </c>
      <c r="I735" s="34" t="e">
        <f t="shared" si="60"/>
        <v>#REF!</v>
      </c>
      <c r="J735" s="57"/>
      <c r="K735" s="34"/>
      <c r="L735" s="260" t="e">
        <f>'Programe Budget 2073-74'!#REF!</f>
        <v>#REF!</v>
      </c>
    </row>
    <row r="736" spans="1:12" ht="12.75">
      <c r="A736" s="25"/>
      <c r="B736" s="25"/>
      <c r="C736" s="25" t="e">
        <f>'Programe Budget 2073-74'!#REF!</f>
        <v>#REF!</v>
      </c>
      <c r="D736" s="25" t="e">
        <f>'Programe Budget 2073-74'!#REF!</f>
        <v>#REF!</v>
      </c>
      <c r="E736" s="34" t="e">
        <f>'Programe Budget 2073-74'!#REF!</f>
        <v>#REF!</v>
      </c>
      <c r="F736" s="34" t="e">
        <f t="shared" si="61"/>
        <v>#REF!</v>
      </c>
      <c r="G736" s="34" t="e">
        <f t="shared" si="62"/>
        <v>#REF!</v>
      </c>
      <c r="H736" s="197">
        <v>100</v>
      </c>
      <c r="I736" s="34" t="e">
        <f t="shared" si="60"/>
        <v>#REF!</v>
      </c>
      <c r="J736" s="57"/>
      <c r="K736" s="34"/>
      <c r="L736" s="260" t="e">
        <f>'Programe Budget 2073-74'!#REF!</f>
        <v>#REF!</v>
      </c>
    </row>
    <row r="737" spans="1:12" ht="12.75">
      <c r="A737" s="25"/>
      <c r="B737" s="25"/>
      <c r="C737" s="25" t="e">
        <f>'Programe Budget 2073-74'!#REF!</f>
        <v>#REF!</v>
      </c>
      <c r="D737" s="25" t="e">
        <f>'Programe Budget 2073-74'!#REF!</f>
        <v>#REF!</v>
      </c>
      <c r="E737" s="34" t="e">
        <f>'Programe Budget 2073-74'!#REF!</f>
        <v>#REF!</v>
      </c>
      <c r="F737" s="34" t="e">
        <f t="shared" si="61"/>
        <v>#REF!</v>
      </c>
      <c r="G737" s="34" t="e">
        <f t="shared" si="62"/>
        <v>#REF!</v>
      </c>
      <c r="H737" s="197">
        <v>100</v>
      </c>
      <c r="I737" s="34" t="e">
        <f t="shared" si="60"/>
        <v>#REF!</v>
      </c>
      <c r="J737" s="57"/>
      <c r="K737" s="34"/>
      <c r="L737" s="260" t="e">
        <f>'Programe Budget 2073-74'!#REF!</f>
        <v>#REF!</v>
      </c>
    </row>
    <row r="738" spans="1:12" ht="12.75">
      <c r="A738" s="25"/>
      <c r="B738" s="25"/>
      <c r="C738" s="25" t="e">
        <f>'Programe Budget 2073-74'!#REF!</f>
        <v>#REF!</v>
      </c>
      <c r="D738" s="25" t="e">
        <f>'Programe Budget 2073-74'!#REF!</f>
        <v>#REF!</v>
      </c>
      <c r="E738" s="34" t="e">
        <f>'Programe Budget 2073-74'!#REF!</f>
        <v>#REF!</v>
      </c>
      <c r="F738" s="34" t="e">
        <f t="shared" si="61"/>
        <v>#REF!</v>
      </c>
      <c r="G738" s="34" t="e">
        <f t="shared" si="62"/>
        <v>#REF!</v>
      </c>
      <c r="H738" s="197">
        <v>100</v>
      </c>
      <c r="I738" s="34" t="e">
        <f t="shared" si="60"/>
        <v>#REF!</v>
      </c>
      <c r="J738" s="57"/>
      <c r="K738" s="34"/>
      <c r="L738" s="260" t="e">
        <f>'Programe Budget 2073-74'!#REF!</f>
        <v>#REF!</v>
      </c>
    </row>
    <row r="739" spans="1:12" ht="12.75">
      <c r="A739" s="25"/>
      <c r="B739" s="25"/>
      <c r="C739" s="25" t="e">
        <f>'Programe Budget 2073-74'!#REF!</f>
        <v>#REF!</v>
      </c>
      <c r="D739" s="25" t="e">
        <f>'Programe Budget 2073-74'!#REF!</f>
        <v>#REF!</v>
      </c>
      <c r="E739" s="34" t="e">
        <f>'Programe Budget 2073-74'!#REF!</f>
        <v>#REF!</v>
      </c>
      <c r="F739" s="34" t="e">
        <f t="shared" si="61"/>
        <v>#REF!</v>
      </c>
      <c r="G739" s="34" t="e">
        <f t="shared" si="62"/>
        <v>#REF!</v>
      </c>
      <c r="H739" s="197">
        <v>100</v>
      </c>
      <c r="I739" s="34" t="e">
        <f t="shared" si="60"/>
        <v>#REF!</v>
      </c>
      <c r="J739" s="57"/>
      <c r="K739" s="34"/>
      <c r="L739" s="260" t="e">
        <f>'Programe Budget 2073-74'!#REF!</f>
        <v>#REF!</v>
      </c>
    </row>
    <row r="740" spans="1:12" ht="12.75">
      <c r="A740" s="25"/>
      <c r="B740" s="25"/>
      <c r="C740" s="25" t="e">
        <f>'Programe Budget 2073-74'!#REF!</f>
        <v>#REF!</v>
      </c>
      <c r="D740" s="25" t="e">
        <f>'Programe Budget 2073-74'!#REF!</f>
        <v>#REF!</v>
      </c>
      <c r="E740" s="34" t="e">
        <f>'Programe Budget 2073-74'!#REF!</f>
        <v>#REF!</v>
      </c>
      <c r="F740" s="34" t="e">
        <f t="shared" si="61"/>
        <v>#REF!</v>
      </c>
      <c r="G740" s="34" t="e">
        <f t="shared" si="62"/>
        <v>#REF!</v>
      </c>
      <c r="H740" s="197">
        <v>100</v>
      </c>
      <c r="I740" s="34" t="e">
        <f t="shared" si="60"/>
        <v>#REF!</v>
      </c>
      <c r="J740" s="57"/>
      <c r="K740" s="34"/>
      <c r="L740" s="260" t="e">
        <f>'Programe Budget 2073-74'!#REF!</f>
        <v>#REF!</v>
      </c>
    </row>
    <row r="741" spans="1:12" ht="12.75">
      <c r="A741" s="25"/>
      <c r="B741" s="25"/>
      <c r="C741" s="25" t="e">
        <f>'Programe Budget 2073-74'!#REF!</f>
        <v>#REF!</v>
      </c>
      <c r="D741" s="25" t="e">
        <f>'Programe Budget 2073-74'!#REF!</f>
        <v>#REF!</v>
      </c>
      <c r="E741" s="34" t="e">
        <f>'Programe Budget 2073-74'!#REF!</f>
        <v>#REF!</v>
      </c>
      <c r="F741" s="34" t="e">
        <f t="shared" si="61"/>
        <v>#REF!</v>
      </c>
      <c r="G741" s="34" t="e">
        <f t="shared" si="62"/>
        <v>#REF!</v>
      </c>
      <c r="H741" s="197">
        <v>100</v>
      </c>
      <c r="I741" s="34" t="e">
        <f t="shared" si="60"/>
        <v>#REF!</v>
      </c>
      <c r="J741" s="57"/>
      <c r="K741" s="34"/>
      <c r="L741" s="260" t="e">
        <f>'Programe Budget 2073-74'!#REF!</f>
        <v>#REF!</v>
      </c>
    </row>
    <row r="742" spans="1:12" ht="12.75">
      <c r="A742" s="25"/>
      <c r="B742" s="25"/>
      <c r="C742" s="25" t="e">
        <f>'Programe Budget 2073-74'!#REF!</f>
        <v>#REF!</v>
      </c>
      <c r="D742" s="25" t="e">
        <f>'Programe Budget 2073-74'!#REF!</f>
        <v>#REF!</v>
      </c>
      <c r="E742" s="34" t="e">
        <f>'Programe Budget 2073-74'!#REF!</f>
        <v>#REF!</v>
      </c>
      <c r="F742" s="34" t="e">
        <f t="shared" si="61"/>
        <v>#REF!</v>
      </c>
      <c r="G742" s="34" t="e">
        <f t="shared" si="62"/>
        <v>#REF!</v>
      </c>
      <c r="H742" s="197">
        <v>66.5</v>
      </c>
      <c r="I742" s="34" t="e">
        <f t="shared" si="60"/>
        <v>#REF!</v>
      </c>
      <c r="J742" s="57"/>
      <c r="K742" s="34"/>
      <c r="L742" s="260" t="e">
        <f>'Programe Budget 2073-74'!#REF!</f>
        <v>#REF!</v>
      </c>
    </row>
    <row r="743" spans="1:12" ht="12.75">
      <c r="A743" s="25"/>
      <c r="B743" s="25"/>
      <c r="C743" s="25" t="e">
        <f>'Programe Budget 2073-74'!#REF!</f>
        <v>#REF!</v>
      </c>
      <c r="D743" s="25" t="e">
        <f>'Programe Budget 2073-74'!#REF!</f>
        <v>#REF!</v>
      </c>
      <c r="E743" s="34" t="e">
        <f>'Programe Budget 2073-74'!#REF!</f>
        <v>#REF!</v>
      </c>
      <c r="F743" s="34" t="e">
        <f t="shared" si="61"/>
        <v>#REF!</v>
      </c>
      <c r="G743" s="34" t="e">
        <f t="shared" si="62"/>
        <v>#REF!</v>
      </c>
      <c r="H743" s="197">
        <v>100</v>
      </c>
      <c r="I743" s="34" t="e">
        <f t="shared" si="60"/>
        <v>#REF!</v>
      </c>
      <c r="J743" s="57"/>
      <c r="K743" s="34"/>
      <c r="L743" s="260" t="e">
        <f>'Programe Budget 2073-74'!#REF!</f>
        <v>#REF!</v>
      </c>
    </row>
    <row r="744" spans="1:12" ht="12.75">
      <c r="A744" s="25"/>
      <c r="B744" s="25"/>
      <c r="C744" s="25" t="e">
        <f>'Programe Budget 2073-74'!#REF!</f>
        <v>#REF!</v>
      </c>
      <c r="D744" s="25" t="e">
        <f>'Programe Budget 2073-74'!#REF!</f>
        <v>#REF!</v>
      </c>
      <c r="E744" s="34" t="e">
        <f>'Programe Budget 2073-74'!#REF!</f>
        <v>#REF!</v>
      </c>
      <c r="F744" s="34" t="e">
        <f t="shared" si="61"/>
        <v>#REF!</v>
      </c>
      <c r="G744" s="34" t="e">
        <f t="shared" si="62"/>
        <v>#REF!</v>
      </c>
      <c r="H744" s="197">
        <v>100</v>
      </c>
      <c r="I744" s="34" t="e">
        <f t="shared" si="60"/>
        <v>#REF!</v>
      </c>
      <c r="J744" s="57"/>
      <c r="K744" s="34"/>
      <c r="L744" s="260" t="e">
        <f>'Programe Budget 2073-74'!#REF!</f>
        <v>#REF!</v>
      </c>
    </row>
    <row r="745" spans="1:12" ht="12.75">
      <c r="A745" s="25"/>
      <c r="B745" s="25"/>
      <c r="C745" s="25" t="e">
        <f>'Programe Budget 2073-74'!#REF!</f>
        <v>#REF!</v>
      </c>
      <c r="D745" s="25" t="e">
        <f>'Programe Budget 2073-74'!#REF!</f>
        <v>#REF!</v>
      </c>
      <c r="E745" s="34" t="e">
        <f>'Programe Budget 2073-74'!#REF!</f>
        <v>#REF!</v>
      </c>
      <c r="F745" s="34" t="e">
        <f t="shared" si="61"/>
        <v>#REF!</v>
      </c>
      <c r="G745" s="34" t="e">
        <f t="shared" si="62"/>
        <v>#REF!</v>
      </c>
      <c r="H745" s="197">
        <v>100</v>
      </c>
      <c r="I745" s="34" t="e">
        <f t="shared" si="60"/>
        <v>#REF!</v>
      </c>
      <c r="J745" s="57"/>
      <c r="K745" s="34"/>
      <c r="L745" s="260" t="e">
        <f>'Programe Budget 2073-74'!#REF!</f>
        <v>#REF!</v>
      </c>
    </row>
    <row r="746" spans="1:12" ht="12.75">
      <c r="A746" s="25"/>
      <c r="B746" s="25"/>
      <c r="C746" s="25" t="e">
        <f>'Programe Budget 2073-74'!#REF!</f>
        <v>#REF!</v>
      </c>
      <c r="D746" s="25" t="e">
        <f>'Programe Budget 2073-74'!#REF!</f>
        <v>#REF!</v>
      </c>
      <c r="E746" s="34" t="e">
        <f>'Programe Budget 2073-74'!#REF!</f>
        <v>#REF!</v>
      </c>
      <c r="F746" s="34" t="e">
        <f t="shared" si="61"/>
        <v>#REF!</v>
      </c>
      <c r="G746" s="34" t="e">
        <f t="shared" si="62"/>
        <v>#REF!</v>
      </c>
      <c r="H746" s="197">
        <v>49.5</v>
      </c>
      <c r="I746" s="34" t="e">
        <f t="shared" si="60"/>
        <v>#REF!</v>
      </c>
      <c r="J746" s="57"/>
      <c r="K746" s="34"/>
      <c r="L746" s="260" t="e">
        <f>'Programe Budget 2073-74'!#REF!</f>
        <v>#REF!</v>
      </c>
    </row>
    <row r="747" spans="1:12" ht="12.75">
      <c r="A747" s="25"/>
      <c r="B747" s="25"/>
      <c r="C747" s="25" t="e">
        <f>'Programe Budget 2073-74'!#REF!</f>
        <v>#REF!</v>
      </c>
      <c r="D747" s="25" t="e">
        <f>'Programe Budget 2073-74'!#REF!</f>
        <v>#REF!</v>
      </c>
      <c r="E747" s="34" t="e">
        <f>'Programe Budget 2073-74'!#REF!</f>
        <v>#REF!</v>
      </c>
      <c r="F747" s="34" t="e">
        <f t="shared" si="61"/>
        <v>#REF!</v>
      </c>
      <c r="G747" s="34" t="e">
        <f t="shared" si="62"/>
        <v>#REF!</v>
      </c>
      <c r="H747" s="197">
        <v>100</v>
      </c>
      <c r="I747" s="34" t="e">
        <f t="shared" si="60"/>
        <v>#REF!</v>
      </c>
      <c r="J747" s="57"/>
      <c r="K747" s="34"/>
      <c r="L747" s="260" t="e">
        <f>'Programe Budget 2073-74'!#REF!</f>
        <v>#REF!</v>
      </c>
    </row>
    <row r="748" spans="1:12" ht="12.75">
      <c r="A748" s="25"/>
      <c r="B748" s="25"/>
      <c r="C748" s="25" t="e">
        <f>'Programe Budget 2073-74'!#REF!</f>
        <v>#REF!</v>
      </c>
      <c r="D748" s="25" t="e">
        <f>'Programe Budget 2073-74'!#REF!</f>
        <v>#REF!</v>
      </c>
      <c r="E748" s="34" t="e">
        <f>'Programe Budget 2073-74'!#REF!</f>
        <v>#REF!</v>
      </c>
      <c r="F748" s="34" t="e">
        <f t="shared" si="61"/>
        <v>#REF!</v>
      </c>
      <c r="G748" s="34" t="e">
        <f t="shared" si="62"/>
        <v>#REF!</v>
      </c>
      <c r="H748" s="197">
        <v>100</v>
      </c>
      <c r="I748" s="34" t="e">
        <f t="shared" si="60"/>
        <v>#REF!</v>
      </c>
      <c r="J748" s="57"/>
      <c r="K748" s="34"/>
      <c r="L748" s="260" t="e">
        <f>'Programe Budget 2073-74'!#REF!</f>
        <v>#REF!</v>
      </c>
    </row>
    <row r="749" spans="1:12" ht="12.75">
      <c r="A749" s="25"/>
      <c r="B749" s="25"/>
      <c r="C749" s="25" t="e">
        <f>'Programe Budget 2073-74'!#REF!</f>
        <v>#REF!</v>
      </c>
      <c r="D749" s="25" t="e">
        <f>'Programe Budget 2073-74'!#REF!</f>
        <v>#REF!</v>
      </c>
      <c r="E749" s="34" t="e">
        <f>'Programe Budget 2073-74'!#REF!</f>
        <v>#REF!</v>
      </c>
      <c r="F749" s="34" t="e">
        <f t="shared" si="61"/>
        <v>#REF!</v>
      </c>
      <c r="G749" s="34" t="e">
        <f t="shared" si="62"/>
        <v>#REF!</v>
      </c>
      <c r="H749" s="197">
        <v>100</v>
      </c>
      <c r="I749" s="34" t="e">
        <f t="shared" si="60"/>
        <v>#REF!</v>
      </c>
      <c r="J749" s="57"/>
      <c r="K749" s="34"/>
      <c r="L749" s="260" t="e">
        <f>'Programe Budget 2073-74'!#REF!</f>
        <v>#REF!</v>
      </c>
    </row>
    <row r="750" spans="1:12" ht="12.75">
      <c r="A750" s="25"/>
      <c r="B750" s="25"/>
      <c r="C750" s="25" t="e">
        <f>'Programe Budget 2073-74'!#REF!</f>
        <v>#REF!</v>
      </c>
      <c r="D750" s="25" t="e">
        <f>'Programe Budget 2073-74'!#REF!</f>
        <v>#REF!</v>
      </c>
      <c r="E750" s="34" t="e">
        <f>'Programe Budget 2073-74'!#REF!</f>
        <v>#REF!</v>
      </c>
      <c r="F750" s="34" t="e">
        <f t="shared" si="61"/>
        <v>#REF!</v>
      </c>
      <c r="G750" s="34" t="e">
        <f t="shared" si="62"/>
        <v>#REF!</v>
      </c>
      <c r="H750" s="197">
        <v>3.8</v>
      </c>
      <c r="I750" s="34" t="e">
        <f t="shared" si="60"/>
        <v>#REF!</v>
      </c>
      <c r="J750" s="57"/>
      <c r="K750" s="34"/>
      <c r="L750" s="260" t="e">
        <f>'Programe Budget 2073-74'!#REF!</f>
        <v>#REF!</v>
      </c>
    </row>
    <row r="751" spans="1:12" ht="12.75">
      <c r="A751" s="25"/>
      <c r="B751" s="25"/>
      <c r="C751" s="25" t="e">
        <f>'Programe Budget 2073-74'!#REF!</f>
        <v>#REF!</v>
      </c>
      <c r="D751" s="25" t="e">
        <f>'Programe Budget 2073-74'!#REF!</f>
        <v>#REF!</v>
      </c>
      <c r="E751" s="34" t="e">
        <f>'Programe Budget 2073-74'!#REF!</f>
        <v>#REF!</v>
      </c>
      <c r="F751" s="34" t="e">
        <f t="shared" si="61"/>
        <v>#REF!</v>
      </c>
      <c r="G751" s="34" t="e">
        <f t="shared" si="62"/>
        <v>#REF!</v>
      </c>
      <c r="H751" s="197">
        <v>93.3</v>
      </c>
      <c r="I751" s="34" t="e">
        <f t="shared" si="60"/>
        <v>#REF!</v>
      </c>
      <c r="J751" s="57"/>
      <c r="K751" s="34"/>
      <c r="L751" s="260" t="e">
        <f>'Programe Budget 2073-74'!#REF!</f>
        <v>#REF!</v>
      </c>
    </row>
    <row r="752" spans="1:12" ht="12.75">
      <c r="A752" s="25"/>
      <c r="B752" s="25"/>
      <c r="C752" s="25" t="e">
        <f>'Programe Budget 2073-74'!#REF!</f>
        <v>#REF!</v>
      </c>
      <c r="D752" s="25" t="e">
        <f>'Programe Budget 2073-74'!#REF!</f>
        <v>#REF!</v>
      </c>
      <c r="E752" s="34" t="e">
        <f>'Programe Budget 2073-74'!#REF!</f>
        <v>#REF!</v>
      </c>
      <c r="F752" s="34" t="e">
        <f t="shared" si="61"/>
        <v>#REF!</v>
      </c>
      <c r="G752" s="34" t="e">
        <f t="shared" si="62"/>
        <v>#REF!</v>
      </c>
      <c r="H752" s="197">
        <v>76</v>
      </c>
      <c r="I752" s="34" t="e">
        <f t="shared" si="60"/>
        <v>#REF!</v>
      </c>
      <c r="J752" s="57"/>
      <c r="K752" s="34"/>
      <c r="L752" s="260" t="e">
        <f>'Programe Budget 2073-74'!#REF!</f>
        <v>#REF!</v>
      </c>
    </row>
    <row r="753" spans="1:12" ht="12.75">
      <c r="A753" s="25"/>
      <c r="B753" s="25"/>
      <c r="C753" s="25" t="e">
        <f>'Programe Budget 2073-74'!#REF!</f>
        <v>#REF!</v>
      </c>
      <c r="D753" s="25" t="e">
        <f>'Programe Budget 2073-74'!#REF!</f>
        <v>#REF!</v>
      </c>
      <c r="E753" s="34" t="e">
        <f>'Programe Budget 2073-74'!#REF!</f>
        <v>#REF!</v>
      </c>
      <c r="F753" s="34" t="e">
        <f t="shared" si="61"/>
        <v>#REF!</v>
      </c>
      <c r="G753" s="34" t="e">
        <f t="shared" si="62"/>
        <v>#REF!</v>
      </c>
      <c r="H753" s="197">
        <v>100</v>
      </c>
      <c r="I753" s="34" t="e">
        <f t="shared" si="60"/>
        <v>#REF!</v>
      </c>
      <c r="J753" s="57"/>
      <c r="K753" s="34"/>
      <c r="L753" s="260" t="e">
        <f>'Programe Budget 2073-74'!#REF!</f>
        <v>#REF!</v>
      </c>
    </row>
    <row r="754" spans="1:12" ht="12.75">
      <c r="A754" s="25"/>
      <c r="B754" s="25"/>
      <c r="C754" s="25" t="e">
        <f>'Programe Budget 2073-74'!#REF!</f>
        <v>#REF!</v>
      </c>
      <c r="D754" s="25" t="e">
        <f>'Programe Budget 2073-74'!#REF!</f>
        <v>#REF!</v>
      </c>
      <c r="E754" s="34" t="e">
        <f>'Programe Budget 2073-74'!#REF!</f>
        <v>#REF!</v>
      </c>
      <c r="F754" s="34" t="e">
        <f t="shared" si="61"/>
        <v>#REF!</v>
      </c>
      <c r="G754" s="34" t="e">
        <f t="shared" si="62"/>
        <v>#REF!</v>
      </c>
      <c r="H754" s="197">
        <v>100</v>
      </c>
      <c r="I754" s="34" t="e">
        <f t="shared" si="60"/>
        <v>#REF!</v>
      </c>
      <c r="J754" s="57"/>
      <c r="K754" s="34"/>
      <c r="L754" s="260" t="e">
        <f>'Programe Budget 2073-74'!#REF!</f>
        <v>#REF!</v>
      </c>
    </row>
    <row r="755" spans="1:12" ht="12.75">
      <c r="A755" s="25"/>
      <c r="B755" s="25"/>
      <c r="C755" s="25" t="e">
        <f>'Programe Budget 2073-74'!#REF!</f>
        <v>#REF!</v>
      </c>
      <c r="D755" s="25" t="e">
        <f>'Programe Budget 2073-74'!#REF!</f>
        <v>#REF!</v>
      </c>
      <c r="E755" s="34" t="e">
        <f>'Programe Budget 2073-74'!#REF!</f>
        <v>#REF!</v>
      </c>
      <c r="F755" s="34" t="e">
        <f t="shared" si="61"/>
        <v>#REF!</v>
      </c>
      <c r="G755" s="34" t="e">
        <f t="shared" si="62"/>
        <v>#REF!</v>
      </c>
      <c r="H755" s="197">
        <v>100</v>
      </c>
      <c r="I755" s="34" t="e">
        <f t="shared" si="60"/>
        <v>#REF!</v>
      </c>
      <c r="J755" s="57"/>
      <c r="K755" s="34"/>
      <c r="L755" s="260" t="e">
        <f>'Programe Budget 2073-74'!#REF!</f>
        <v>#REF!</v>
      </c>
    </row>
    <row r="756" spans="1:12" ht="12.75">
      <c r="A756" s="25"/>
      <c r="B756" s="25"/>
      <c r="C756" s="25" t="e">
        <f>'Programe Budget 2073-74'!#REF!</f>
        <v>#REF!</v>
      </c>
      <c r="D756" s="25" t="e">
        <f>'Programe Budget 2073-74'!#REF!</f>
        <v>#REF!</v>
      </c>
      <c r="E756" s="34" t="e">
        <f>'Programe Budget 2073-74'!#REF!</f>
        <v>#REF!</v>
      </c>
      <c r="F756" s="34" t="e">
        <f t="shared" si="61"/>
        <v>#REF!</v>
      </c>
      <c r="G756" s="34" t="e">
        <f t="shared" si="62"/>
        <v>#REF!</v>
      </c>
      <c r="H756" s="197">
        <v>100</v>
      </c>
      <c r="I756" s="34" t="e">
        <f t="shared" si="60"/>
        <v>#REF!</v>
      </c>
      <c r="J756" s="57"/>
      <c r="K756" s="34"/>
      <c r="L756" s="260" t="e">
        <f>'Programe Budget 2073-74'!#REF!</f>
        <v>#REF!</v>
      </c>
    </row>
    <row r="757" spans="1:12" ht="12.75">
      <c r="A757" s="25"/>
      <c r="B757" s="25"/>
      <c r="C757" s="25" t="e">
        <f>'Programe Budget 2073-74'!#REF!</f>
        <v>#REF!</v>
      </c>
      <c r="D757" s="25" t="e">
        <f>'Programe Budget 2073-74'!#REF!</f>
        <v>#REF!</v>
      </c>
      <c r="E757" s="34" t="e">
        <f>'Programe Budget 2073-74'!#REF!</f>
        <v>#REF!</v>
      </c>
      <c r="F757" s="34" t="e">
        <f t="shared" si="61"/>
        <v>#REF!</v>
      </c>
      <c r="G757" s="34" t="e">
        <f t="shared" si="62"/>
        <v>#REF!</v>
      </c>
      <c r="H757" s="197">
        <v>100</v>
      </c>
      <c r="I757" s="34" t="e">
        <f t="shared" si="60"/>
        <v>#REF!</v>
      </c>
      <c r="J757" s="57"/>
      <c r="K757" s="34"/>
      <c r="L757" s="260" t="e">
        <f>'Programe Budget 2073-74'!#REF!</f>
        <v>#REF!</v>
      </c>
    </row>
    <row r="758" spans="1:12" ht="12.75">
      <c r="A758" s="25"/>
      <c r="B758" s="25"/>
      <c r="C758" s="25" t="e">
        <f>'Programe Budget 2073-74'!#REF!</f>
        <v>#REF!</v>
      </c>
      <c r="D758" s="25" t="e">
        <f>'Programe Budget 2073-74'!#REF!</f>
        <v>#REF!</v>
      </c>
      <c r="E758" s="34" t="e">
        <f>'Programe Budget 2073-74'!#REF!</f>
        <v>#REF!</v>
      </c>
      <c r="F758" s="34" t="e">
        <f t="shared" si="61"/>
        <v>#REF!</v>
      </c>
      <c r="G758" s="34" t="e">
        <f t="shared" si="62"/>
        <v>#REF!</v>
      </c>
      <c r="H758" s="197">
        <v>100</v>
      </c>
      <c r="I758" s="34" t="e">
        <f t="shared" si="60"/>
        <v>#REF!</v>
      </c>
      <c r="J758" s="57"/>
      <c r="K758" s="34"/>
      <c r="L758" s="260" t="e">
        <f>'Programe Budget 2073-74'!#REF!</f>
        <v>#REF!</v>
      </c>
    </row>
    <row r="759" spans="1:12" ht="12.75">
      <c r="A759" s="25"/>
      <c r="B759" s="25"/>
      <c r="C759" s="25" t="e">
        <f>'Programe Budget 2073-74'!#REF!</f>
        <v>#REF!</v>
      </c>
      <c r="D759" s="25" t="e">
        <f>'Programe Budget 2073-74'!#REF!</f>
        <v>#REF!</v>
      </c>
      <c r="E759" s="34" t="e">
        <f>'Programe Budget 2073-74'!#REF!</f>
        <v>#REF!</v>
      </c>
      <c r="F759" s="34" t="e">
        <f t="shared" si="61"/>
        <v>#REF!</v>
      </c>
      <c r="G759" s="34" t="e">
        <f t="shared" si="62"/>
        <v>#REF!</v>
      </c>
      <c r="H759" s="197">
        <v>100</v>
      </c>
      <c r="I759" s="34" t="e">
        <f t="shared" si="60"/>
        <v>#REF!</v>
      </c>
      <c r="J759" s="57"/>
      <c r="K759" s="34"/>
      <c r="L759" s="260" t="e">
        <f>'Programe Budget 2073-74'!#REF!</f>
        <v>#REF!</v>
      </c>
    </row>
    <row r="760" spans="1:12" ht="12.75">
      <c r="A760" s="25"/>
      <c r="B760" s="25"/>
      <c r="C760" s="25" t="e">
        <f>'Programe Budget 2073-74'!#REF!</f>
        <v>#REF!</v>
      </c>
      <c r="D760" s="25" t="e">
        <f>'Programe Budget 2073-74'!#REF!</f>
        <v>#REF!</v>
      </c>
      <c r="E760" s="34" t="e">
        <f>'Programe Budget 2073-74'!#REF!</f>
        <v>#REF!</v>
      </c>
      <c r="F760" s="34" t="e">
        <f t="shared" si="61"/>
        <v>#REF!</v>
      </c>
      <c r="G760" s="34" t="e">
        <f t="shared" si="62"/>
        <v>#REF!</v>
      </c>
      <c r="H760" s="197">
        <v>18</v>
      </c>
      <c r="I760" s="34" t="e">
        <f t="shared" si="60"/>
        <v>#REF!</v>
      </c>
      <c r="J760" s="57"/>
      <c r="K760" s="34"/>
      <c r="L760" s="260" t="e">
        <f>'Programe Budget 2073-74'!#REF!</f>
        <v>#REF!</v>
      </c>
    </row>
    <row r="761" spans="1:12" ht="12.75">
      <c r="A761" s="25"/>
      <c r="B761" s="25"/>
      <c r="C761" s="25" t="e">
        <f>'Programe Budget 2073-74'!#REF!</f>
        <v>#REF!</v>
      </c>
      <c r="D761" s="25" t="e">
        <f>'Programe Budget 2073-74'!#REF!</f>
        <v>#REF!</v>
      </c>
      <c r="E761" s="34" t="e">
        <f>'Programe Budget 2073-74'!#REF!</f>
        <v>#REF!</v>
      </c>
      <c r="F761" s="34" t="e">
        <f t="shared" si="61"/>
        <v>#REF!</v>
      </c>
      <c r="G761" s="34" t="e">
        <f t="shared" si="62"/>
        <v>#REF!</v>
      </c>
      <c r="H761" s="197">
        <v>94</v>
      </c>
      <c r="I761" s="34" t="e">
        <f t="shared" si="60"/>
        <v>#REF!</v>
      </c>
      <c r="J761" s="57"/>
      <c r="K761" s="34"/>
      <c r="L761" s="260" t="e">
        <f>'Programe Budget 2073-74'!#REF!</f>
        <v>#REF!</v>
      </c>
    </row>
    <row r="762" spans="1:12" ht="12.75">
      <c r="A762" s="25"/>
      <c r="B762" s="25"/>
      <c r="C762" s="25" t="e">
        <f>'Programe Budget 2073-74'!#REF!</f>
        <v>#REF!</v>
      </c>
      <c r="D762" s="25" t="e">
        <f>'Programe Budget 2073-74'!#REF!</f>
        <v>#REF!</v>
      </c>
      <c r="E762" s="34" t="e">
        <f>'Programe Budget 2073-74'!#REF!</f>
        <v>#REF!</v>
      </c>
      <c r="F762" s="34" t="e">
        <f t="shared" si="61"/>
        <v>#REF!</v>
      </c>
      <c r="G762" s="34" t="e">
        <f t="shared" si="62"/>
        <v>#REF!</v>
      </c>
      <c r="H762" s="197">
        <v>100</v>
      </c>
      <c r="I762" s="34" t="e">
        <f t="shared" si="60"/>
        <v>#REF!</v>
      </c>
      <c r="J762" s="57"/>
      <c r="K762" s="34"/>
      <c r="L762" s="260" t="e">
        <f>'Programe Budget 2073-74'!#REF!</f>
        <v>#REF!</v>
      </c>
    </row>
    <row r="763" spans="1:12" ht="12.75">
      <c r="A763" s="25"/>
      <c r="B763" s="25"/>
      <c r="C763" s="25" t="e">
        <f>'Programe Budget 2073-74'!#REF!</f>
        <v>#REF!</v>
      </c>
      <c r="D763" s="25" t="e">
        <f>'Programe Budget 2073-74'!#REF!</f>
        <v>#REF!</v>
      </c>
      <c r="E763" s="34" t="e">
        <f>'Programe Budget 2073-74'!#REF!</f>
        <v>#REF!</v>
      </c>
      <c r="F763" s="34" t="e">
        <f t="shared" si="61"/>
        <v>#REF!</v>
      </c>
      <c r="G763" s="34" t="e">
        <f t="shared" si="62"/>
        <v>#REF!</v>
      </c>
      <c r="H763" s="197">
        <v>100</v>
      </c>
      <c r="I763" s="34" t="e">
        <f t="shared" si="60"/>
        <v>#REF!</v>
      </c>
      <c r="J763" s="57"/>
      <c r="K763" s="34"/>
      <c r="L763" s="260" t="e">
        <f>'Programe Budget 2073-74'!#REF!</f>
        <v>#REF!</v>
      </c>
    </row>
    <row r="764" spans="1:12" ht="12.75">
      <c r="A764" s="25"/>
      <c r="B764" s="25"/>
      <c r="C764" s="52" t="e">
        <f>'Programe Budget 2073-74'!#REF!</f>
        <v>#REF!</v>
      </c>
      <c r="D764" s="52" t="e">
        <f>'Programe Budget 2073-74'!#REF!</f>
        <v>#REF!</v>
      </c>
      <c r="E764" s="57" t="e">
        <f>SUM(E709:E763)</f>
        <v>#REF!</v>
      </c>
      <c r="F764" s="57" t="e">
        <f>SUM(F709:F763)</f>
        <v>#REF!</v>
      </c>
      <c r="G764" s="57" t="e">
        <f>SUM(G709:G763)</f>
        <v>#REF!</v>
      </c>
      <c r="H764" s="57"/>
      <c r="I764" s="57" t="e">
        <f>SUM(I709:I763)</f>
        <v>#REF!</v>
      </c>
      <c r="J764" s="57"/>
      <c r="K764" s="34"/>
      <c r="L764" s="260" t="e">
        <f>'Programe Budget 2073-74'!#REF!</f>
        <v>#REF!</v>
      </c>
    </row>
    <row r="765" spans="1:12" ht="12.75">
      <c r="A765" s="25"/>
      <c r="B765" s="25"/>
      <c r="C765" s="52" t="e">
        <f>'Programe Budget 2073-74'!#REF!</f>
        <v>#REF!</v>
      </c>
      <c r="D765" s="52" t="e">
        <f>'Programe Budget 2073-74'!#REF!</f>
        <v>#REF!</v>
      </c>
      <c r="E765" s="57"/>
      <c r="F765" s="57"/>
      <c r="G765" s="57"/>
      <c r="H765" s="197"/>
      <c r="I765" s="34"/>
      <c r="J765" s="57"/>
      <c r="K765" s="34"/>
      <c r="L765" s="260" t="e">
        <f>'Programe Budget 2073-74'!#REF!</f>
        <v>#REF!</v>
      </c>
    </row>
    <row r="766" spans="1:12" ht="12.75">
      <c r="A766" s="25"/>
      <c r="B766" s="25"/>
      <c r="C766" s="25" t="e">
        <f>'Programe Budget 2073-74'!#REF!</f>
        <v>#REF!</v>
      </c>
      <c r="D766" s="25" t="e">
        <f>'Programe Budget 2073-74'!#REF!</f>
        <v>#REF!</v>
      </c>
      <c r="E766" s="34" t="e">
        <f>'Programe Budget 2073-74'!#REF!</f>
        <v>#REF!</v>
      </c>
      <c r="F766" s="34" t="e">
        <f t="shared" ref="F766:F787" si="63">E766</f>
        <v>#REF!</v>
      </c>
      <c r="G766" s="34" t="e">
        <f t="shared" ref="G766:G775" si="64">F766/$F$789*100</f>
        <v>#REF!</v>
      </c>
      <c r="H766" s="197">
        <v>100</v>
      </c>
      <c r="I766" s="34" t="e">
        <f t="shared" si="60"/>
        <v>#REF!</v>
      </c>
      <c r="J766" s="57"/>
      <c r="K766" s="34"/>
      <c r="L766" s="260" t="e">
        <f>'Programe Budget 2073-74'!#REF!</f>
        <v>#REF!</v>
      </c>
    </row>
    <row r="767" spans="1:12" ht="12.75">
      <c r="A767" s="25"/>
      <c r="B767" s="25"/>
      <c r="C767" s="25" t="e">
        <f>'Programe Budget 2073-74'!#REF!</f>
        <v>#REF!</v>
      </c>
      <c r="D767" s="25" t="e">
        <f>'Programe Budget 2073-74'!#REF!</f>
        <v>#REF!</v>
      </c>
      <c r="E767" s="34" t="e">
        <f>'Programe Budget 2073-74'!#REF!</f>
        <v>#REF!</v>
      </c>
      <c r="F767" s="34" t="e">
        <f t="shared" si="63"/>
        <v>#REF!</v>
      </c>
      <c r="G767" s="34" t="e">
        <f t="shared" si="64"/>
        <v>#REF!</v>
      </c>
      <c r="H767" s="492">
        <v>100</v>
      </c>
      <c r="I767" s="34" t="e">
        <f t="shared" si="60"/>
        <v>#REF!</v>
      </c>
      <c r="J767" s="57"/>
      <c r="K767" s="34"/>
      <c r="L767" s="260" t="e">
        <f>'Programe Budget 2073-74'!#REF!</f>
        <v>#REF!</v>
      </c>
    </row>
    <row r="768" spans="1:12" ht="12.75">
      <c r="A768" s="25"/>
      <c r="B768" s="25"/>
      <c r="C768" s="25" t="e">
        <f>'Programe Budget 2073-74'!#REF!</f>
        <v>#REF!</v>
      </c>
      <c r="D768" s="25" t="e">
        <f>'Programe Budget 2073-74'!#REF!</f>
        <v>#REF!</v>
      </c>
      <c r="E768" s="34" t="e">
        <f>'Programe Budget 2073-74'!#REF!</f>
        <v>#REF!</v>
      </c>
      <c r="F768" s="34" t="e">
        <f t="shared" si="63"/>
        <v>#REF!</v>
      </c>
      <c r="G768" s="34" t="e">
        <f t="shared" si="64"/>
        <v>#REF!</v>
      </c>
      <c r="H768" s="197">
        <v>100</v>
      </c>
      <c r="I768" s="34" t="e">
        <f t="shared" si="60"/>
        <v>#REF!</v>
      </c>
      <c r="J768" s="57"/>
      <c r="K768" s="34"/>
      <c r="L768" s="260" t="e">
        <f>'Programe Budget 2073-74'!#REF!</f>
        <v>#REF!</v>
      </c>
    </row>
    <row r="769" spans="1:12" ht="12.75">
      <c r="A769" s="25"/>
      <c r="B769" s="25"/>
      <c r="C769" s="25" t="e">
        <f>'Programe Budget 2073-74'!#REF!</f>
        <v>#REF!</v>
      </c>
      <c r="D769" s="25" t="e">
        <f>'Programe Budget 2073-74'!#REF!</f>
        <v>#REF!</v>
      </c>
      <c r="E769" s="34" t="e">
        <f>'Programe Budget 2073-74'!#REF!</f>
        <v>#REF!</v>
      </c>
      <c r="F769" s="34" t="e">
        <f t="shared" si="63"/>
        <v>#REF!</v>
      </c>
      <c r="G769" s="34" t="e">
        <f t="shared" si="64"/>
        <v>#REF!</v>
      </c>
      <c r="H769" s="197">
        <v>100</v>
      </c>
      <c r="I769" s="34" t="e">
        <f t="shared" si="60"/>
        <v>#REF!</v>
      </c>
      <c r="J769" s="57"/>
      <c r="K769" s="34"/>
      <c r="L769" s="260" t="e">
        <f>'Programe Budget 2073-74'!#REF!</f>
        <v>#REF!</v>
      </c>
    </row>
    <row r="770" spans="1:12" ht="12.75">
      <c r="A770" s="25"/>
      <c r="B770" s="25"/>
      <c r="C770" s="25" t="e">
        <f>'Programe Budget 2073-74'!#REF!</f>
        <v>#REF!</v>
      </c>
      <c r="D770" s="25" t="e">
        <f>'Programe Budget 2073-74'!#REF!</f>
        <v>#REF!</v>
      </c>
      <c r="E770" s="34" t="e">
        <f>'Programe Budget 2073-74'!#REF!</f>
        <v>#REF!</v>
      </c>
      <c r="F770" s="34" t="e">
        <f t="shared" si="63"/>
        <v>#REF!</v>
      </c>
      <c r="G770" s="34" t="e">
        <f t="shared" si="64"/>
        <v>#REF!</v>
      </c>
      <c r="H770" s="197">
        <v>100</v>
      </c>
      <c r="I770" s="34" t="e">
        <f t="shared" si="60"/>
        <v>#REF!</v>
      </c>
      <c r="J770" s="57"/>
      <c r="K770" s="34"/>
      <c r="L770" s="260" t="e">
        <f>'Programe Budget 2073-74'!#REF!</f>
        <v>#REF!</v>
      </c>
    </row>
    <row r="771" spans="1:12" ht="12.75">
      <c r="A771" s="25"/>
      <c r="B771" s="25"/>
      <c r="C771" s="25" t="e">
        <f>'Programe Budget 2073-74'!#REF!</f>
        <v>#REF!</v>
      </c>
      <c r="D771" s="25" t="e">
        <f>'Programe Budget 2073-74'!#REF!</f>
        <v>#REF!</v>
      </c>
      <c r="E771" s="34" t="e">
        <f>'Programe Budget 2073-74'!#REF!</f>
        <v>#REF!</v>
      </c>
      <c r="F771" s="34" t="e">
        <f t="shared" si="63"/>
        <v>#REF!</v>
      </c>
      <c r="G771" s="34" t="e">
        <f t="shared" si="64"/>
        <v>#REF!</v>
      </c>
      <c r="H771" s="197">
        <v>100</v>
      </c>
      <c r="I771" s="34" t="e">
        <f t="shared" si="60"/>
        <v>#REF!</v>
      </c>
      <c r="J771" s="57"/>
      <c r="K771" s="34"/>
      <c r="L771" s="260" t="e">
        <f>'Programe Budget 2073-74'!#REF!</f>
        <v>#REF!</v>
      </c>
    </row>
    <row r="772" spans="1:12" ht="12.75">
      <c r="A772" s="25"/>
      <c r="B772" s="25"/>
      <c r="C772" s="25" t="e">
        <f>'Programe Budget 2073-74'!#REF!</f>
        <v>#REF!</v>
      </c>
      <c r="D772" s="25" t="e">
        <f>'Programe Budget 2073-74'!#REF!</f>
        <v>#REF!</v>
      </c>
      <c r="E772" s="34" t="e">
        <f>'Programe Budget 2073-74'!#REF!</f>
        <v>#REF!</v>
      </c>
      <c r="F772" s="34" t="e">
        <f t="shared" si="63"/>
        <v>#REF!</v>
      </c>
      <c r="G772" s="34" t="e">
        <f t="shared" si="64"/>
        <v>#REF!</v>
      </c>
      <c r="H772" s="492">
        <v>100</v>
      </c>
      <c r="I772" s="34" t="e">
        <f t="shared" si="60"/>
        <v>#REF!</v>
      </c>
      <c r="J772" s="57"/>
      <c r="K772" s="34"/>
      <c r="L772" s="260" t="e">
        <f>'Programe Budget 2073-74'!#REF!</f>
        <v>#REF!</v>
      </c>
    </row>
    <row r="773" spans="1:12" ht="12.75">
      <c r="A773" s="25"/>
      <c r="B773" s="25"/>
      <c r="C773" s="25" t="e">
        <f>'Programe Budget 2073-74'!#REF!</f>
        <v>#REF!</v>
      </c>
      <c r="D773" s="25" t="e">
        <f>'Programe Budget 2073-74'!#REF!</f>
        <v>#REF!</v>
      </c>
      <c r="E773" s="34" t="e">
        <f>'Programe Budget 2073-74'!#REF!</f>
        <v>#REF!</v>
      </c>
      <c r="F773" s="34" t="e">
        <f t="shared" si="63"/>
        <v>#REF!</v>
      </c>
      <c r="G773" s="34" t="e">
        <f t="shared" si="64"/>
        <v>#REF!</v>
      </c>
      <c r="H773" s="197">
        <v>100</v>
      </c>
      <c r="I773" s="34" t="e">
        <f t="shared" ref="I773:I787" si="65">H773*G773/100</f>
        <v>#REF!</v>
      </c>
      <c r="J773" s="57"/>
      <c r="K773" s="34"/>
      <c r="L773" s="260" t="e">
        <f>'Programe Budget 2073-74'!#REF!</f>
        <v>#REF!</v>
      </c>
    </row>
    <row r="774" spans="1:12" ht="12.75">
      <c r="A774" s="25"/>
      <c r="B774" s="25"/>
      <c r="C774" s="25" t="e">
        <f>'Programe Budget 2073-74'!#REF!</f>
        <v>#REF!</v>
      </c>
      <c r="D774" s="25" t="e">
        <f>'Programe Budget 2073-74'!#REF!</f>
        <v>#REF!</v>
      </c>
      <c r="E774" s="34" t="e">
        <f>'Programe Budget 2073-74'!#REF!</f>
        <v>#REF!</v>
      </c>
      <c r="F774" s="34" t="e">
        <f t="shared" si="63"/>
        <v>#REF!</v>
      </c>
      <c r="G774" s="34" t="e">
        <f t="shared" si="64"/>
        <v>#REF!</v>
      </c>
      <c r="H774" s="197">
        <v>100</v>
      </c>
      <c r="I774" s="34" t="e">
        <f t="shared" si="65"/>
        <v>#REF!</v>
      </c>
      <c r="J774" s="57"/>
      <c r="K774" s="34"/>
      <c r="L774" s="260" t="e">
        <f>'Programe Budget 2073-74'!#REF!</f>
        <v>#REF!</v>
      </c>
    </row>
    <row r="775" spans="1:12" ht="12.75">
      <c r="A775" s="25"/>
      <c r="B775" s="25"/>
      <c r="C775" s="25" t="e">
        <f>'Programe Budget 2073-74'!#REF!</f>
        <v>#REF!</v>
      </c>
      <c r="D775" s="25" t="e">
        <f>'Programe Budget 2073-74'!#REF!</f>
        <v>#REF!</v>
      </c>
      <c r="E775" s="34" t="e">
        <f>'Programe Budget 2073-74'!#REF!</f>
        <v>#REF!</v>
      </c>
      <c r="F775" s="34" t="e">
        <f t="shared" si="63"/>
        <v>#REF!</v>
      </c>
      <c r="G775" s="34" t="e">
        <f t="shared" si="64"/>
        <v>#REF!</v>
      </c>
      <c r="H775" s="197">
        <v>100</v>
      </c>
      <c r="I775" s="34" t="e">
        <f t="shared" si="65"/>
        <v>#REF!</v>
      </c>
      <c r="J775" s="57"/>
      <c r="K775" s="34"/>
      <c r="L775" s="260" t="e">
        <f>'Programe Budget 2073-74'!#REF!</f>
        <v>#REF!</v>
      </c>
    </row>
    <row r="776" spans="1:12" ht="12.75">
      <c r="A776" s="25"/>
      <c r="B776" s="25"/>
      <c r="C776" s="52" t="e">
        <f>'Programe Budget 2073-74'!#REF!</f>
        <v>#REF!</v>
      </c>
      <c r="D776" s="52" t="e">
        <f>'Programe Budget 2073-74'!#REF!</f>
        <v>#REF!</v>
      </c>
      <c r="E776" s="57" t="e">
        <f>SUM(E766:E775)</f>
        <v>#REF!</v>
      </c>
      <c r="F776" s="57" t="e">
        <f>SUM(F766:F775)</f>
        <v>#REF!</v>
      </c>
      <c r="G776" s="57" t="e">
        <f>SUM(G766:G775)</f>
        <v>#REF!</v>
      </c>
      <c r="H776" s="197"/>
      <c r="I776" s="57" t="e">
        <f>SUM(I766:I775)</f>
        <v>#REF!</v>
      </c>
      <c r="J776" s="57"/>
      <c r="K776" s="34"/>
      <c r="L776" s="25"/>
    </row>
    <row r="777" spans="1:12" ht="12.75">
      <c r="A777" s="25"/>
      <c r="B777" s="25"/>
      <c r="C777" s="52" t="e">
        <f>'Programe Budget 2073-74'!#REF!</f>
        <v>#REF!</v>
      </c>
      <c r="D777" s="52" t="e">
        <f>'Programe Budget 2073-74'!#REF!</f>
        <v>#REF!</v>
      </c>
      <c r="E777" s="34"/>
      <c r="F777" s="34"/>
      <c r="G777" s="57"/>
      <c r="H777" s="197"/>
      <c r="I777" s="34"/>
      <c r="J777" s="57"/>
      <c r="K777" s="34"/>
      <c r="L777" s="260" t="e">
        <f>'Programe Budget 2073-74'!#REF!</f>
        <v>#REF!</v>
      </c>
    </row>
    <row r="778" spans="1:12" ht="12.75">
      <c r="A778" s="25"/>
      <c r="B778" s="25"/>
      <c r="C778" s="25" t="e">
        <f>'Programe Budget 2073-74'!#REF!</f>
        <v>#REF!</v>
      </c>
      <c r="D778" s="25" t="e">
        <f>'Programe Budget 2073-74'!#REF!</f>
        <v>#REF!</v>
      </c>
      <c r="E778" s="34" t="e">
        <f>'Programe Budget 2073-74'!#REF!</f>
        <v>#REF!</v>
      </c>
      <c r="F778" s="34" t="e">
        <f t="shared" si="63"/>
        <v>#REF!</v>
      </c>
      <c r="G778" s="34" t="e">
        <f t="shared" ref="G778:G787" si="66">F778/$F$789*100</f>
        <v>#REF!</v>
      </c>
      <c r="H778" s="492">
        <v>100</v>
      </c>
      <c r="I778" s="34" t="e">
        <f t="shared" si="65"/>
        <v>#REF!</v>
      </c>
      <c r="J778" s="57"/>
      <c r="K778" s="34"/>
      <c r="L778" s="260" t="e">
        <f>'Programe Budget 2073-74'!#REF!</f>
        <v>#REF!</v>
      </c>
    </row>
    <row r="779" spans="1:12" ht="12.75">
      <c r="A779" s="25"/>
      <c r="B779" s="25"/>
      <c r="C779" s="25" t="e">
        <f>'Programe Budget 2073-74'!#REF!</f>
        <v>#REF!</v>
      </c>
      <c r="D779" s="25" t="e">
        <f>'Programe Budget 2073-74'!#REF!</f>
        <v>#REF!</v>
      </c>
      <c r="E779" s="34" t="e">
        <f>'Programe Budget 2073-74'!#REF!</f>
        <v>#REF!</v>
      </c>
      <c r="F779" s="34" t="e">
        <f t="shared" si="63"/>
        <v>#REF!</v>
      </c>
      <c r="G779" s="34" t="e">
        <f t="shared" si="66"/>
        <v>#REF!</v>
      </c>
      <c r="H779" s="197">
        <v>100</v>
      </c>
      <c r="I779" s="34" t="e">
        <f t="shared" si="65"/>
        <v>#REF!</v>
      </c>
      <c r="J779" s="57"/>
      <c r="K779" s="34"/>
      <c r="L779" s="260" t="e">
        <f>'Programe Budget 2073-74'!#REF!</f>
        <v>#REF!</v>
      </c>
    </row>
    <row r="780" spans="1:12" ht="12.75">
      <c r="A780" s="25"/>
      <c r="B780" s="25"/>
      <c r="C780" s="25" t="e">
        <f>'Programe Budget 2073-74'!#REF!</f>
        <v>#REF!</v>
      </c>
      <c r="D780" s="25" t="e">
        <f>'Programe Budget 2073-74'!#REF!</f>
        <v>#REF!</v>
      </c>
      <c r="E780" s="34" t="e">
        <f>'Programe Budget 2073-74'!#REF!</f>
        <v>#REF!</v>
      </c>
      <c r="F780" s="34" t="e">
        <f t="shared" si="63"/>
        <v>#REF!</v>
      </c>
      <c r="G780" s="34" t="e">
        <f t="shared" si="66"/>
        <v>#REF!</v>
      </c>
      <c r="H780" s="197">
        <v>100</v>
      </c>
      <c r="I780" s="34" t="e">
        <f t="shared" si="65"/>
        <v>#REF!</v>
      </c>
      <c r="J780" s="57"/>
      <c r="K780" s="34"/>
      <c r="L780" s="260" t="e">
        <f>'Programe Budget 2073-74'!#REF!</f>
        <v>#REF!</v>
      </c>
    </row>
    <row r="781" spans="1:12" ht="12.75">
      <c r="A781" s="25"/>
      <c r="B781" s="25"/>
      <c r="C781" s="25" t="e">
        <f>'Programe Budget 2073-74'!#REF!</f>
        <v>#REF!</v>
      </c>
      <c r="D781" s="25" t="e">
        <f>'Programe Budget 2073-74'!#REF!</f>
        <v>#REF!</v>
      </c>
      <c r="E781" s="34" t="e">
        <f>'Programe Budget 2073-74'!#REF!</f>
        <v>#REF!</v>
      </c>
      <c r="F781" s="34" t="e">
        <f t="shared" si="63"/>
        <v>#REF!</v>
      </c>
      <c r="G781" s="34" t="e">
        <f t="shared" si="66"/>
        <v>#REF!</v>
      </c>
      <c r="H781" s="197">
        <v>100</v>
      </c>
      <c r="I781" s="34" t="e">
        <f t="shared" si="65"/>
        <v>#REF!</v>
      </c>
      <c r="J781" s="57"/>
      <c r="K781" s="34"/>
      <c r="L781" s="260" t="e">
        <f>'Programe Budget 2073-74'!#REF!</f>
        <v>#REF!</v>
      </c>
    </row>
    <row r="782" spans="1:12" ht="12.75">
      <c r="A782" s="25"/>
      <c r="B782" s="25"/>
      <c r="C782" s="25" t="e">
        <f>'Programe Budget 2073-74'!#REF!</f>
        <v>#REF!</v>
      </c>
      <c r="D782" s="25" t="e">
        <f>'Programe Budget 2073-74'!#REF!</f>
        <v>#REF!</v>
      </c>
      <c r="E782" s="34" t="e">
        <f>'Programe Budget 2073-74'!#REF!</f>
        <v>#REF!</v>
      </c>
      <c r="F782" s="34" t="e">
        <f t="shared" si="63"/>
        <v>#REF!</v>
      </c>
      <c r="G782" s="34" t="e">
        <f t="shared" si="66"/>
        <v>#REF!</v>
      </c>
      <c r="H782" s="492">
        <v>100</v>
      </c>
      <c r="I782" s="34" t="e">
        <f t="shared" si="65"/>
        <v>#REF!</v>
      </c>
      <c r="J782" s="57"/>
      <c r="K782" s="34"/>
      <c r="L782" s="260" t="e">
        <f>'Programe Budget 2073-74'!#REF!</f>
        <v>#REF!</v>
      </c>
    </row>
    <row r="783" spans="1:12" ht="12.75">
      <c r="A783" s="25"/>
      <c r="B783" s="25"/>
      <c r="C783" s="25" t="e">
        <f>'Programe Budget 2073-74'!#REF!</f>
        <v>#REF!</v>
      </c>
      <c r="D783" s="25" t="e">
        <f>'Programe Budget 2073-74'!#REF!</f>
        <v>#REF!</v>
      </c>
      <c r="E783" s="34" t="e">
        <f>'Programe Budget 2073-74'!#REF!</f>
        <v>#REF!</v>
      </c>
      <c r="F783" s="34" t="e">
        <f t="shared" si="63"/>
        <v>#REF!</v>
      </c>
      <c r="G783" s="34" t="e">
        <f t="shared" si="66"/>
        <v>#REF!</v>
      </c>
      <c r="H783" s="197">
        <v>100</v>
      </c>
      <c r="I783" s="34" t="e">
        <f t="shared" si="65"/>
        <v>#REF!</v>
      </c>
      <c r="J783" s="57"/>
      <c r="K783" s="34"/>
      <c r="L783" s="260" t="e">
        <f>'Programe Budget 2073-74'!#REF!</f>
        <v>#REF!</v>
      </c>
    </row>
    <row r="784" spans="1:12" ht="12.75">
      <c r="A784" s="25"/>
      <c r="B784" s="25"/>
      <c r="C784" s="25" t="e">
        <f>'Programe Budget 2073-74'!#REF!</f>
        <v>#REF!</v>
      </c>
      <c r="D784" s="25" t="e">
        <f>'Programe Budget 2073-74'!#REF!</f>
        <v>#REF!</v>
      </c>
      <c r="E784" s="34" t="e">
        <f>'Programe Budget 2073-74'!#REF!</f>
        <v>#REF!</v>
      </c>
      <c r="F784" s="34" t="e">
        <f t="shared" si="63"/>
        <v>#REF!</v>
      </c>
      <c r="G784" s="34" t="e">
        <f t="shared" si="66"/>
        <v>#REF!</v>
      </c>
      <c r="H784" s="197">
        <v>100</v>
      </c>
      <c r="I784" s="34" t="e">
        <f t="shared" si="65"/>
        <v>#REF!</v>
      </c>
      <c r="J784" s="57"/>
      <c r="K784" s="34"/>
      <c r="L784" s="260" t="e">
        <f>'Programe Budget 2073-74'!#REF!</f>
        <v>#REF!</v>
      </c>
    </row>
    <row r="785" spans="1:12" ht="12.75">
      <c r="A785" s="25"/>
      <c r="B785" s="25"/>
      <c r="C785" s="25" t="e">
        <f>'Programe Budget 2073-74'!#REF!</f>
        <v>#REF!</v>
      </c>
      <c r="D785" s="25" t="e">
        <f>'Programe Budget 2073-74'!#REF!</f>
        <v>#REF!</v>
      </c>
      <c r="E785" s="34" t="e">
        <f>'Programe Budget 2073-74'!#REF!</f>
        <v>#REF!</v>
      </c>
      <c r="F785" s="34" t="e">
        <f t="shared" si="63"/>
        <v>#REF!</v>
      </c>
      <c r="G785" s="34" t="e">
        <f t="shared" si="66"/>
        <v>#REF!</v>
      </c>
      <c r="H785" s="197">
        <v>100</v>
      </c>
      <c r="I785" s="34" t="e">
        <f t="shared" si="65"/>
        <v>#REF!</v>
      </c>
      <c r="J785" s="57"/>
      <c r="K785" s="34"/>
      <c r="L785" s="260" t="e">
        <f>'Programe Budget 2073-74'!#REF!</f>
        <v>#REF!</v>
      </c>
    </row>
    <row r="786" spans="1:12" ht="12.75">
      <c r="A786" s="25"/>
      <c r="B786" s="25"/>
      <c r="C786" s="25" t="e">
        <f>'Programe Budget 2073-74'!#REF!</f>
        <v>#REF!</v>
      </c>
      <c r="D786" s="25" t="e">
        <f>'Programe Budget 2073-74'!#REF!</f>
        <v>#REF!</v>
      </c>
      <c r="E786" s="34" t="e">
        <f>'Programe Budget 2073-74'!#REF!</f>
        <v>#REF!</v>
      </c>
      <c r="F786" s="34" t="e">
        <f t="shared" si="63"/>
        <v>#REF!</v>
      </c>
      <c r="G786" s="34" t="e">
        <f t="shared" si="66"/>
        <v>#REF!</v>
      </c>
      <c r="H786" s="197">
        <v>100</v>
      </c>
      <c r="I786" s="34" t="e">
        <f t="shared" si="65"/>
        <v>#REF!</v>
      </c>
      <c r="J786" s="57"/>
      <c r="K786" s="34"/>
      <c r="L786" s="260" t="e">
        <f>'Programe Budget 2073-74'!#REF!</f>
        <v>#REF!</v>
      </c>
    </row>
    <row r="787" spans="1:12" ht="12.75">
      <c r="A787" s="25"/>
      <c r="B787" s="25"/>
      <c r="C787" s="25" t="e">
        <f>'Programe Budget 2073-74'!#REF!</f>
        <v>#REF!</v>
      </c>
      <c r="D787" s="25" t="e">
        <f>'Programe Budget 2073-74'!#REF!</f>
        <v>#REF!</v>
      </c>
      <c r="E787" s="34" t="e">
        <f>'Programe Budget 2073-74'!#REF!</f>
        <v>#REF!</v>
      </c>
      <c r="F787" s="34" t="e">
        <f t="shared" si="63"/>
        <v>#REF!</v>
      </c>
      <c r="G787" s="34" t="e">
        <f t="shared" si="66"/>
        <v>#REF!</v>
      </c>
      <c r="H787" s="197">
        <v>100</v>
      </c>
      <c r="I787" s="34" t="e">
        <f t="shared" si="65"/>
        <v>#REF!</v>
      </c>
      <c r="J787" s="57"/>
      <c r="K787" s="34"/>
      <c r="L787" s="260" t="e">
        <f>'Programe Budget 2073-74'!#REF!</f>
        <v>#REF!</v>
      </c>
    </row>
    <row r="788" spans="1:12" ht="12.75">
      <c r="A788" s="25"/>
      <c r="B788" s="25"/>
      <c r="C788" s="52" t="e">
        <f>'Programe Budget 2073-74'!#REF!</f>
        <v>#REF!</v>
      </c>
      <c r="D788" s="52" t="e">
        <f>'Programe Budget 2073-74'!#REF!</f>
        <v>#REF!</v>
      </c>
      <c r="E788" s="57" t="e">
        <f>SUM(E778:E787)</f>
        <v>#REF!</v>
      </c>
      <c r="F788" s="57" t="e">
        <f>SUM(F778:F787)</f>
        <v>#REF!</v>
      </c>
      <c r="G788" s="57" t="e">
        <f>SUM(G778:G787)</f>
        <v>#REF!</v>
      </c>
      <c r="H788" s="197"/>
      <c r="I788" s="57" t="e">
        <f>SUM(I778:I787)</f>
        <v>#REF!</v>
      </c>
      <c r="J788" s="57"/>
      <c r="K788" s="34"/>
      <c r="L788" s="25"/>
    </row>
    <row r="789" spans="1:12" ht="12.75">
      <c r="A789" s="25"/>
      <c r="B789" s="25"/>
      <c r="C789" s="52" t="e">
        <f>'Programe Budget 2073-74'!#REF!</f>
        <v>#REF!</v>
      </c>
      <c r="D789" s="52" t="e">
        <f>'Programe Budget 2073-74'!#REF!</f>
        <v>#REF!</v>
      </c>
      <c r="E789" s="57" t="e">
        <f>E788+E776+E764</f>
        <v>#REF!</v>
      </c>
      <c r="F789" s="57" t="e">
        <f>F788+F776+F764</f>
        <v>#REF!</v>
      </c>
      <c r="G789" s="57" t="e">
        <f>G788+G776+G764</f>
        <v>#REF!</v>
      </c>
      <c r="H789" s="197"/>
      <c r="I789" s="57" t="e">
        <f>I788+I776+I764</f>
        <v>#REF!</v>
      </c>
      <c r="J789" s="57"/>
      <c r="K789" s="34"/>
      <c r="L789" s="25"/>
    </row>
    <row r="790" spans="1:12">
      <c r="A790" s="25"/>
      <c r="B790" s="25"/>
      <c r="C790" s="52"/>
      <c r="D790" s="120" t="s">
        <v>321</v>
      </c>
      <c r="E790" s="57" t="e">
        <f>E649</f>
        <v>#REF!</v>
      </c>
      <c r="F790" s="57" t="e">
        <f>F649</f>
        <v>#REF!</v>
      </c>
      <c r="G790" s="57" t="e">
        <f>F789/F790*100</f>
        <v>#REF!</v>
      </c>
      <c r="H790" s="197"/>
      <c r="I790" s="57" t="e">
        <f>I789*G790/100</f>
        <v>#REF!</v>
      </c>
      <c r="J790" s="57" t="e">
        <f>I790</f>
        <v>#REF!</v>
      </c>
      <c r="K790" s="34"/>
      <c r="L790" s="25"/>
    </row>
    <row r="791" spans="1:12" s="105" customFormat="1" ht="12.75">
      <c r="A791" s="52" t="e">
        <f>'Programe Budget 2073-74'!#REF!</f>
        <v>#REF!</v>
      </c>
      <c r="B791" s="52" t="e">
        <f>'Programe Budget 2073-74'!#REF!</f>
        <v>#REF!</v>
      </c>
      <c r="C791" s="52" t="e">
        <f>'Programe Budget 2073-74'!#REF!</f>
        <v>#REF!</v>
      </c>
      <c r="D791" s="52" t="e">
        <f>'Programe Budget 2073-74'!#REF!</f>
        <v>#REF!</v>
      </c>
      <c r="E791" s="57"/>
      <c r="F791" s="57"/>
      <c r="G791" s="57"/>
      <c r="H791" s="464"/>
      <c r="I791" s="57"/>
      <c r="J791" s="57"/>
      <c r="K791" s="57"/>
      <c r="L791" s="260" t="e">
        <f>'Programe Budget 2073-74'!#REF!</f>
        <v>#REF!</v>
      </c>
    </row>
    <row r="792" spans="1:12" ht="12.75">
      <c r="A792" s="25"/>
      <c r="B792" s="25"/>
      <c r="C792" s="25" t="e">
        <f>'Programe Budget 2073-74'!#REF!</f>
        <v>#REF!</v>
      </c>
      <c r="D792" s="25" t="e">
        <f>'Programe Budget 2073-74'!#REF!</f>
        <v>#REF!</v>
      </c>
      <c r="E792" s="34" t="e">
        <f>'Programe Budget 2073-74'!#REF!</f>
        <v>#REF!</v>
      </c>
      <c r="F792" s="34" t="e">
        <f>E792</f>
        <v>#REF!</v>
      </c>
      <c r="G792" s="34" t="e">
        <f>F792/$F$803*100</f>
        <v>#REF!</v>
      </c>
      <c r="H792" s="197">
        <v>100</v>
      </c>
      <c r="I792" s="34" t="e">
        <f t="shared" ref="I792:I802" si="67">H792*G792/100</f>
        <v>#REF!</v>
      </c>
      <c r="J792" s="57"/>
      <c r="K792" s="34"/>
      <c r="L792" s="260" t="e">
        <f>'Programe Budget 2073-74'!#REF!</f>
        <v>#REF!</v>
      </c>
    </row>
    <row r="793" spans="1:12" ht="12.75">
      <c r="A793" s="25"/>
      <c r="B793" s="25"/>
      <c r="C793" s="25" t="e">
        <f>'Programe Budget 2073-74'!#REF!</f>
        <v>#REF!</v>
      </c>
      <c r="D793" s="25" t="e">
        <f>'Programe Budget 2073-74'!#REF!</f>
        <v>#REF!</v>
      </c>
      <c r="E793" s="34" t="e">
        <f>'Programe Budget 2073-74'!#REF!</f>
        <v>#REF!</v>
      </c>
      <c r="F793" s="34" t="e">
        <f t="shared" ref="F793:F802" si="68">E793</f>
        <v>#REF!</v>
      </c>
      <c r="G793" s="34" t="e">
        <f t="shared" ref="G793:G802" si="69">F793/$F$803*100</f>
        <v>#REF!</v>
      </c>
      <c r="H793" s="197">
        <v>100</v>
      </c>
      <c r="I793" s="34" t="e">
        <f t="shared" si="67"/>
        <v>#REF!</v>
      </c>
      <c r="J793" s="57"/>
      <c r="K793" s="34"/>
      <c r="L793" s="260" t="e">
        <f>'Programe Budget 2073-74'!#REF!</f>
        <v>#REF!</v>
      </c>
    </row>
    <row r="794" spans="1:12" ht="12.75">
      <c r="A794" s="25"/>
      <c r="B794" s="25"/>
      <c r="C794" s="25" t="e">
        <f>'Programe Budget 2073-74'!#REF!</f>
        <v>#REF!</v>
      </c>
      <c r="D794" s="25" t="e">
        <f>'Programe Budget 2073-74'!#REF!</f>
        <v>#REF!</v>
      </c>
      <c r="E794" s="34" t="e">
        <f>'Programe Budget 2073-74'!#REF!</f>
        <v>#REF!</v>
      </c>
      <c r="F794" s="34" t="e">
        <f t="shared" si="68"/>
        <v>#REF!</v>
      </c>
      <c r="G794" s="34" t="e">
        <f t="shared" si="69"/>
        <v>#REF!</v>
      </c>
      <c r="H794" s="197">
        <v>100</v>
      </c>
      <c r="I794" s="34" t="e">
        <f t="shared" si="67"/>
        <v>#REF!</v>
      </c>
      <c r="J794" s="57"/>
      <c r="K794" s="34"/>
      <c r="L794" s="260" t="e">
        <f>'Programe Budget 2073-74'!#REF!</f>
        <v>#REF!</v>
      </c>
    </row>
    <row r="795" spans="1:12" ht="12.75">
      <c r="A795" s="25"/>
      <c r="B795" s="25"/>
      <c r="C795" s="25" t="e">
        <f>'Programe Budget 2073-74'!#REF!</f>
        <v>#REF!</v>
      </c>
      <c r="D795" s="25" t="e">
        <f>'Programe Budget 2073-74'!#REF!</f>
        <v>#REF!</v>
      </c>
      <c r="E795" s="34" t="e">
        <f>'Programe Budget 2073-74'!#REF!</f>
        <v>#REF!</v>
      </c>
      <c r="F795" s="34" t="e">
        <f t="shared" si="68"/>
        <v>#REF!</v>
      </c>
      <c r="G795" s="34" t="e">
        <f t="shared" si="69"/>
        <v>#REF!</v>
      </c>
      <c r="H795" s="197">
        <v>100</v>
      </c>
      <c r="I795" s="34" t="e">
        <f t="shared" si="67"/>
        <v>#REF!</v>
      </c>
      <c r="J795" s="57"/>
      <c r="K795" s="34"/>
      <c r="L795" s="260" t="e">
        <f>'Programe Budget 2073-74'!#REF!</f>
        <v>#REF!</v>
      </c>
    </row>
    <row r="796" spans="1:12" ht="12.75">
      <c r="A796" s="25"/>
      <c r="B796" s="25"/>
      <c r="C796" s="25" t="e">
        <f>'Programe Budget 2073-74'!#REF!</f>
        <v>#REF!</v>
      </c>
      <c r="D796" s="25" t="e">
        <f>'Programe Budget 2073-74'!#REF!</f>
        <v>#REF!</v>
      </c>
      <c r="E796" s="34" t="e">
        <f>'Programe Budget 2073-74'!#REF!</f>
        <v>#REF!</v>
      </c>
      <c r="F796" s="34" t="e">
        <f t="shared" si="68"/>
        <v>#REF!</v>
      </c>
      <c r="G796" s="34" t="e">
        <f t="shared" si="69"/>
        <v>#REF!</v>
      </c>
      <c r="H796" s="197">
        <v>96.8</v>
      </c>
      <c r="I796" s="34" t="e">
        <f t="shared" si="67"/>
        <v>#REF!</v>
      </c>
      <c r="J796" s="57"/>
      <c r="K796" s="34"/>
      <c r="L796" s="260" t="e">
        <f>'Programe Budget 2073-74'!#REF!</f>
        <v>#REF!</v>
      </c>
    </row>
    <row r="797" spans="1:12" ht="12.75">
      <c r="A797" s="25"/>
      <c r="B797" s="25"/>
      <c r="C797" s="25" t="e">
        <f>'Programe Budget 2073-74'!#REF!</f>
        <v>#REF!</v>
      </c>
      <c r="D797" s="25" t="e">
        <f>'Programe Budget 2073-74'!#REF!</f>
        <v>#REF!</v>
      </c>
      <c r="E797" s="34" t="e">
        <f>'Programe Budget 2073-74'!#REF!</f>
        <v>#REF!</v>
      </c>
      <c r="F797" s="34" t="e">
        <f t="shared" si="68"/>
        <v>#REF!</v>
      </c>
      <c r="G797" s="34" t="e">
        <f t="shared" si="69"/>
        <v>#REF!</v>
      </c>
      <c r="H797" s="197">
        <v>100</v>
      </c>
      <c r="I797" s="34" t="e">
        <f t="shared" si="67"/>
        <v>#REF!</v>
      </c>
      <c r="J797" s="57"/>
      <c r="K797" s="34"/>
      <c r="L797" s="260" t="e">
        <f>'Programe Budget 2073-74'!#REF!</f>
        <v>#REF!</v>
      </c>
    </row>
    <row r="798" spans="1:12" ht="12.75">
      <c r="A798" s="25"/>
      <c r="B798" s="25"/>
      <c r="C798" s="25" t="e">
        <f>'Programe Budget 2073-74'!#REF!</f>
        <v>#REF!</v>
      </c>
      <c r="D798" s="25" t="e">
        <f>'Programe Budget 2073-74'!#REF!</f>
        <v>#REF!</v>
      </c>
      <c r="E798" s="34" t="e">
        <f>'Programe Budget 2073-74'!#REF!</f>
        <v>#REF!</v>
      </c>
      <c r="F798" s="34" t="e">
        <f t="shared" si="68"/>
        <v>#REF!</v>
      </c>
      <c r="G798" s="34" t="e">
        <f t="shared" si="69"/>
        <v>#REF!</v>
      </c>
      <c r="H798" s="197">
        <v>100</v>
      </c>
      <c r="I798" s="34" t="e">
        <f t="shared" si="67"/>
        <v>#REF!</v>
      </c>
      <c r="J798" s="57"/>
      <c r="K798" s="34"/>
      <c r="L798" s="260" t="e">
        <f>'Programe Budget 2073-74'!#REF!</f>
        <v>#REF!</v>
      </c>
    </row>
    <row r="799" spans="1:12" ht="12.75">
      <c r="A799" s="25"/>
      <c r="B799" s="25"/>
      <c r="C799" s="25" t="e">
        <f>'Programe Budget 2073-74'!#REF!</f>
        <v>#REF!</v>
      </c>
      <c r="D799" s="25" t="e">
        <f>'Programe Budget 2073-74'!#REF!</f>
        <v>#REF!</v>
      </c>
      <c r="E799" s="34" t="e">
        <f>'Programe Budget 2073-74'!#REF!</f>
        <v>#REF!</v>
      </c>
      <c r="F799" s="34" t="e">
        <f t="shared" si="68"/>
        <v>#REF!</v>
      </c>
      <c r="G799" s="34" t="e">
        <f t="shared" si="69"/>
        <v>#REF!</v>
      </c>
      <c r="H799" s="197">
        <v>100</v>
      </c>
      <c r="I799" s="34" t="e">
        <f t="shared" si="67"/>
        <v>#REF!</v>
      </c>
      <c r="J799" s="57"/>
      <c r="K799" s="34"/>
      <c r="L799" s="260" t="e">
        <f>'Programe Budget 2073-74'!#REF!</f>
        <v>#REF!</v>
      </c>
    </row>
    <row r="800" spans="1:12" ht="12.75">
      <c r="A800" s="25"/>
      <c r="B800" s="25"/>
      <c r="C800" s="25" t="e">
        <f>'Programe Budget 2073-74'!#REF!</f>
        <v>#REF!</v>
      </c>
      <c r="D800" s="25" t="e">
        <f>'Programe Budget 2073-74'!#REF!</f>
        <v>#REF!</v>
      </c>
      <c r="E800" s="34" t="e">
        <f>'Programe Budget 2073-74'!#REF!</f>
        <v>#REF!</v>
      </c>
      <c r="F800" s="34" t="e">
        <f t="shared" si="68"/>
        <v>#REF!</v>
      </c>
      <c r="G800" s="34" t="e">
        <f t="shared" si="69"/>
        <v>#REF!</v>
      </c>
      <c r="H800" s="197">
        <v>100</v>
      </c>
      <c r="I800" s="34" t="e">
        <f t="shared" si="67"/>
        <v>#REF!</v>
      </c>
      <c r="J800" s="57"/>
      <c r="K800" s="34"/>
      <c r="L800" s="260" t="e">
        <f>'Programe Budget 2073-74'!#REF!</f>
        <v>#REF!</v>
      </c>
    </row>
    <row r="801" spans="1:12" ht="12.75">
      <c r="A801" s="25"/>
      <c r="B801" s="25"/>
      <c r="C801" s="25" t="e">
        <f>'Programe Budget 2073-74'!#REF!</f>
        <v>#REF!</v>
      </c>
      <c r="D801" s="25" t="e">
        <f>'Programe Budget 2073-74'!#REF!</f>
        <v>#REF!</v>
      </c>
      <c r="E801" s="34" t="e">
        <f>'Programe Budget 2073-74'!#REF!</f>
        <v>#REF!</v>
      </c>
      <c r="F801" s="34" t="e">
        <f t="shared" si="68"/>
        <v>#REF!</v>
      </c>
      <c r="G801" s="34" t="e">
        <f t="shared" si="69"/>
        <v>#REF!</v>
      </c>
      <c r="H801" s="197">
        <v>100</v>
      </c>
      <c r="I801" s="34" t="e">
        <f t="shared" si="67"/>
        <v>#REF!</v>
      </c>
      <c r="J801" s="57"/>
      <c r="K801" s="34"/>
      <c r="L801" s="260" t="e">
        <f>'Programe Budget 2073-74'!#REF!</f>
        <v>#REF!</v>
      </c>
    </row>
    <row r="802" spans="1:12" ht="12.75">
      <c r="A802" s="25"/>
      <c r="B802" s="25"/>
      <c r="C802" s="25" t="e">
        <f>'Programe Budget 2073-74'!#REF!</f>
        <v>#REF!</v>
      </c>
      <c r="D802" s="25" t="e">
        <f>'Programe Budget 2073-74'!#REF!</f>
        <v>#REF!</v>
      </c>
      <c r="E802" s="34" t="e">
        <f>'Programe Budget 2073-74'!#REF!</f>
        <v>#REF!</v>
      </c>
      <c r="F802" s="34" t="e">
        <f t="shared" si="68"/>
        <v>#REF!</v>
      </c>
      <c r="G802" s="34" t="e">
        <f t="shared" si="69"/>
        <v>#REF!</v>
      </c>
      <c r="H802" s="197">
        <v>100</v>
      </c>
      <c r="I802" s="34" t="e">
        <f t="shared" si="67"/>
        <v>#REF!</v>
      </c>
      <c r="J802" s="57"/>
      <c r="K802" s="34"/>
      <c r="L802" s="260" t="e">
        <f>'Programe Budget 2073-74'!#REF!</f>
        <v>#REF!</v>
      </c>
    </row>
    <row r="803" spans="1:12" s="105" customFormat="1" ht="12.75">
      <c r="A803" s="52"/>
      <c r="B803" s="52"/>
      <c r="C803" s="52" t="e">
        <f>'Programe Budget 2073-74'!#REF!</f>
        <v>#REF!</v>
      </c>
      <c r="D803" s="52" t="e">
        <f>'Programe Budget 2073-74'!#REF!</f>
        <v>#REF!</v>
      </c>
      <c r="E803" s="57" t="e">
        <f>SUM(E792:E802)</f>
        <v>#REF!</v>
      </c>
      <c r="F803" s="57" t="e">
        <f>SUM(F792:F802)</f>
        <v>#REF!</v>
      </c>
      <c r="G803" s="57" t="e">
        <f>SUM(G792:G802)</f>
        <v>#REF!</v>
      </c>
      <c r="H803" s="464"/>
      <c r="I803" s="57" t="e">
        <f>SUM(I792:I802)</f>
        <v>#REF!</v>
      </c>
      <c r="J803" s="57"/>
      <c r="K803" s="57"/>
      <c r="L803" s="52"/>
    </row>
    <row r="804" spans="1:12" s="105" customFormat="1">
      <c r="A804" s="52"/>
      <c r="B804" s="52"/>
      <c r="C804" s="52"/>
      <c r="D804" s="120" t="s">
        <v>321</v>
      </c>
      <c r="E804" s="57" t="e">
        <f>E649</f>
        <v>#REF!</v>
      </c>
      <c r="F804" s="57" t="e">
        <f>F649</f>
        <v>#REF!</v>
      </c>
      <c r="G804" s="57" t="e">
        <f>F803/F804*100</f>
        <v>#REF!</v>
      </c>
      <c r="H804" s="464"/>
      <c r="I804" s="57" t="e">
        <f>I803*G804/100</f>
        <v>#REF!</v>
      </c>
      <c r="J804" s="57" t="e">
        <f>I804</f>
        <v>#REF!</v>
      </c>
      <c r="K804" s="57"/>
      <c r="L804" s="52"/>
    </row>
    <row r="805" spans="1:12">
      <c r="A805" s="12"/>
      <c r="B805" s="5"/>
      <c r="C805" s="56"/>
      <c r="D805" s="120" t="s">
        <v>347</v>
      </c>
      <c r="E805" s="57" t="e">
        <f>E648+E619+E583+E579+E571+E518+E432+E425+E387+E297+E146+E107+E91+E671+E377+E255+E239+E803+E789+E705</f>
        <v>#REF!</v>
      </c>
      <c r="F805" s="57" t="e">
        <f>F648+F619+F583+F579+F571+F518+F432+F425+F387+F297+F146+F107+F91+F671+F377+F255+F239+F803+F789+F705</f>
        <v>#REF!</v>
      </c>
      <c r="G805" s="57" t="e">
        <f>G804+G790+G706+G672+G649+G620+G584+G580+G572+G519+G433+G426+G388+G378+G298+G256+G240+G147+G108+G92</f>
        <v>#REF!</v>
      </c>
      <c r="H805" s="197"/>
      <c r="I805" s="57" t="e">
        <f>I649+I620+I584+I580+I572+I519+I433+I426+I388+I378+I298+I256+I240+I147+I108+I92+I672+I804+I790+I706</f>
        <v>#REF!</v>
      </c>
      <c r="J805" s="57" t="e">
        <f>J649+J620+J584+J580+J572+J519+J433+J426+J388+J378+J298+J256+J240+J147+J108+J92+J672+J804+J790+J706</f>
        <v>#REF!</v>
      </c>
      <c r="K805" s="57"/>
      <c r="L805" s="25"/>
    </row>
    <row r="806" spans="1:12">
      <c r="A806" s="12"/>
      <c r="B806" s="5"/>
      <c r="C806" s="37"/>
      <c r="D806" s="120" t="s">
        <v>449</v>
      </c>
      <c r="E806" s="57" t="e">
        <f>E956</f>
        <v>#REF!</v>
      </c>
      <c r="F806" s="57" t="e">
        <f>F956</f>
        <v>#REF!</v>
      </c>
      <c r="G806" s="57" t="e">
        <f>F805/F806*100</f>
        <v>#REF!</v>
      </c>
      <c r="H806" s="197"/>
      <c r="I806" s="57"/>
      <c r="J806" s="57" t="e">
        <f>J805*G806/100</f>
        <v>#REF!</v>
      </c>
      <c r="K806" s="57" t="e">
        <f>J806</f>
        <v>#REF!</v>
      </c>
      <c r="L806" s="25"/>
    </row>
    <row r="807" spans="1:12">
      <c r="A807" s="12"/>
      <c r="B807" s="5"/>
      <c r="C807" s="37"/>
      <c r="D807" s="120" t="s">
        <v>450</v>
      </c>
      <c r="E807" s="57" t="e">
        <f>E958</f>
        <v>#REF!</v>
      </c>
      <c r="F807" s="57" t="e">
        <f>F958</f>
        <v>#REF!</v>
      </c>
      <c r="G807" s="57" t="e">
        <f>F805/F807*100</f>
        <v>#REF!</v>
      </c>
      <c r="H807" s="197"/>
      <c r="I807" s="57"/>
      <c r="J807" s="57" t="e">
        <f>J805*G807/100</f>
        <v>#REF!</v>
      </c>
      <c r="K807" s="57" t="e">
        <f>J807</f>
        <v>#REF!</v>
      </c>
      <c r="L807" s="25"/>
    </row>
    <row r="808" spans="1:12" ht="23.25">
      <c r="A808" s="459" t="s">
        <v>36</v>
      </c>
      <c r="B808" s="62"/>
      <c r="C808" s="37"/>
      <c r="D808" s="120"/>
      <c r="E808" s="57"/>
      <c r="F808" s="57"/>
      <c r="G808" s="57"/>
      <c r="H808" s="197"/>
      <c r="I808" s="57"/>
      <c r="J808" s="57"/>
      <c r="K808" s="57"/>
      <c r="L808" s="25"/>
    </row>
    <row r="809" spans="1:12">
      <c r="A809" s="298">
        <f>'Programe Budget 2073-74'!A759</f>
        <v>1</v>
      </c>
      <c r="B809" s="48" t="str">
        <f>'Programe Budget 2073-74'!B759</f>
        <v>312105/3/4</v>
      </c>
      <c r="C809" s="33"/>
      <c r="D809" s="126" t="str">
        <f>'Programe Budget 2073-74'!D759</f>
        <v xml:space="preserve">कृषि विकास आयोजना </v>
      </c>
      <c r="E809" s="34"/>
      <c r="F809" s="34"/>
      <c r="G809" s="34"/>
      <c r="H809" s="197"/>
      <c r="I809" s="34"/>
      <c r="J809" s="34"/>
      <c r="K809" s="218"/>
      <c r="L809" s="260" t="str">
        <f>'Programe Budget 2073-74'!Q759</f>
        <v>ना</v>
      </c>
    </row>
    <row r="810" spans="1:12">
      <c r="A810" s="25"/>
      <c r="B810" s="280"/>
      <c r="C810" s="33">
        <f>'Programe Budget 2073-74'!C760</f>
        <v>1</v>
      </c>
      <c r="D810" s="129" t="str">
        <f>'Programe Budget 2073-74'!D760</f>
        <v>कृषि विकास आयोजना, नक्टाझिज, धनुषा</v>
      </c>
      <c r="E810" s="34">
        <f>'Programe Budget 2073-74'!E760</f>
        <v>76137</v>
      </c>
      <c r="F810" s="34">
        <f>E810</f>
        <v>76137</v>
      </c>
      <c r="G810" s="34">
        <f>SUM(F810/F811*100)</f>
        <v>100</v>
      </c>
      <c r="H810" s="197">
        <v>89.6</v>
      </c>
      <c r="I810" s="34">
        <f>SUM(G810*H810/100)</f>
        <v>89.6</v>
      </c>
      <c r="J810" s="34"/>
      <c r="K810" s="218"/>
      <c r="L810" s="260" t="str">
        <f>'Programe Budget 2073-74'!Q760</f>
        <v>नि</v>
      </c>
    </row>
    <row r="811" spans="1:12">
      <c r="A811" s="25"/>
      <c r="B811" s="11"/>
      <c r="C811" s="33"/>
      <c r="D811" s="120" t="str">
        <f>'Programe Budget 2073-74'!D761</f>
        <v>कृषि विकास आयोजनाको जम्मा</v>
      </c>
      <c r="E811" s="57">
        <f>SUM(E810)</f>
        <v>76137</v>
      </c>
      <c r="F811" s="57">
        <f>SUM(F810)</f>
        <v>76137</v>
      </c>
      <c r="G811" s="57">
        <f>SUM(G810:G810)</f>
        <v>100</v>
      </c>
      <c r="H811" s="197"/>
      <c r="I811" s="57">
        <f>SUM(I810:I810)</f>
        <v>89.6</v>
      </c>
      <c r="J811" s="59"/>
      <c r="K811" s="218"/>
      <c r="L811" s="25"/>
    </row>
    <row r="812" spans="1:12">
      <c r="A812" s="261"/>
      <c r="B812" s="33"/>
      <c r="C812" s="33"/>
      <c r="D812" s="282" t="s">
        <v>322</v>
      </c>
      <c r="E812" s="59" t="e">
        <f>E862</f>
        <v>#REF!</v>
      </c>
      <c r="F812" s="59" t="e">
        <f>F862</f>
        <v>#REF!</v>
      </c>
      <c r="G812" s="57" t="e">
        <f>F811/F812*100</f>
        <v>#REF!</v>
      </c>
      <c r="H812" s="197"/>
      <c r="I812" s="57" t="e">
        <f>I811*G812/100</f>
        <v>#REF!</v>
      </c>
      <c r="J812" s="59" t="e">
        <f>I812</f>
        <v>#REF!</v>
      </c>
      <c r="K812" s="218"/>
      <c r="L812" s="25"/>
    </row>
    <row r="813" spans="1:12">
      <c r="A813" s="1">
        <f>'Programe Budget 2073-74'!A762</f>
        <v>2</v>
      </c>
      <c r="B813" s="11" t="str">
        <f>'Programe Budget 2073-74'!B762</f>
        <v>312106-3/4</v>
      </c>
      <c r="C813" s="33"/>
      <c r="D813" s="120" t="str">
        <f>'Programe Budget 2073-74'!D762</f>
        <v>रेशम खेती विकास कार्यक्रम</v>
      </c>
      <c r="E813" s="59"/>
      <c r="F813" s="59"/>
      <c r="G813" s="57"/>
      <c r="H813" s="197"/>
      <c r="I813" s="57"/>
      <c r="J813" s="34"/>
      <c r="K813" s="218"/>
      <c r="L813" s="260" t="str">
        <f>'Programe Budget 2073-74'!Q762</f>
        <v>ना</v>
      </c>
    </row>
    <row r="814" spans="1:12">
      <c r="A814" s="261"/>
      <c r="B814" s="33"/>
      <c r="C814" s="33">
        <f>'Programe Budget 2073-74'!C763</f>
        <v>1</v>
      </c>
      <c r="D814" s="129" t="str">
        <f>'Programe Budget 2073-74'!D763</f>
        <v>ब्यावसायिक कीट बिकास निर्देशनालय, हरिहरभवन</v>
      </c>
      <c r="E814" s="34">
        <f>'Programe Budget 2073-74'!E763</f>
        <v>5500</v>
      </c>
      <c r="F814" s="34">
        <f t="shared" ref="F814:F823" si="70">E814</f>
        <v>5500</v>
      </c>
      <c r="G814" s="34">
        <f>F814/$F$824*100</f>
        <v>7.3214238172572612</v>
      </c>
      <c r="H814" s="197">
        <v>100</v>
      </c>
      <c r="I814" s="34">
        <f>SUM(G814*H814/100)</f>
        <v>7.3214238172572603</v>
      </c>
      <c r="J814" s="34"/>
      <c r="K814" s="218"/>
      <c r="L814" s="260" t="str">
        <f>'Programe Budget 2073-74'!Q763</f>
        <v>नि</v>
      </c>
    </row>
    <row r="815" spans="1:12">
      <c r="A815" s="261"/>
      <c r="B815" s="33"/>
      <c r="C815" s="33">
        <f>'Programe Budget 2073-74'!C764</f>
        <v>2</v>
      </c>
      <c r="D815" s="129" t="str">
        <f>'Programe Budget 2073-74'!D764</f>
        <v>रेशम खेती विकास शाखा, खोपासी, काभ्रे</v>
      </c>
      <c r="E815" s="34">
        <f>'Programe Budget 2073-74'!E764</f>
        <v>12104</v>
      </c>
      <c r="F815" s="34">
        <f t="shared" si="70"/>
        <v>12104</v>
      </c>
      <c r="G815" s="34">
        <f t="shared" ref="G815:G823" si="71">F815/$F$824*100</f>
        <v>16.112457069833074</v>
      </c>
      <c r="H815" s="197">
        <v>96.77</v>
      </c>
      <c r="I815" s="34">
        <f t="shared" ref="I815:I823" si="72">SUM(G815*H815/100)</f>
        <v>15.592024706477464</v>
      </c>
      <c r="J815" s="34"/>
      <c r="K815" s="218"/>
      <c r="L815" s="260" t="str">
        <f>'Programe Budget 2073-74'!Q764</f>
        <v>नि</v>
      </c>
    </row>
    <row r="816" spans="1:12">
      <c r="A816" s="261"/>
      <c r="B816" s="33"/>
      <c r="C816" s="33">
        <f>'Programe Budget 2073-74'!C765</f>
        <v>3</v>
      </c>
      <c r="D816" s="129" t="str">
        <f>'Programe Budget 2073-74'!D765</f>
        <v>रेशम प्रशोधन केन्द्र, इटहरी, सुनसरी</v>
      </c>
      <c r="E816" s="34">
        <f>'Programe Budget 2073-74'!E765</f>
        <v>6969</v>
      </c>
      <c r="F816" s="34">
        <f t="shared" si="70"/>
        <v>6969</v>
      </c>
      <c r="G816" s="34">
        <f t="shared" si="71"/>
        <v>9.2769095604483383</v>
      </c>
      <c r="H816" s="197">
        <v>86.5</v>
      </c>
      <c r="I816" s="34">
        <f t="shared" si="72"/>
        <v>8.024526769787812</v>
      </c>
      <c r="J816" s="34"/>
      <c r="K816" s="218"/>
      <c r="L816" s="260" t="str">
        <f>'Programe Budget 2073-74'!Q765</f>
        <v>नि</v>
      </c>
    </row>
    <row r="817" spans="1:12">
      <c r="A817" s="261"/>
      <c r="B817" s="33"/>
      <c r="C817" s="33">
        <f>'Programe Budget 2073-74'!C766</f>
        <v>4</v>
      </c>
      <c r="D817" s="129" t="str">
        <f>'Programe Budget 2073-74'!D766</f>
        <v>रेशम विकास कार्यक्रम, धनकुटा</v>
      </c>
      <c r="E817" s="34">
        <f>'Programe Budget 2073-74'!E766</f>
        <v>4723</v>
      </c>
      <c r="F817" s="34">
        <f t="shared" si="70"/>
        <v>4723</v>
      </c>
      <c r="G817" s="34">
        <f t="shared" si="71"/>
        <v>6.2871063070738264</v>
      </c>
      <c r="H817" s="197">
        <v>100</v>
      </c>
      <c r="I817" s="34">
        <f t="shared" si="72"/>
        <v>6.2871063070738264</v>
      </c>
      <c r="J817" s="34"/>
      <c r="K817" s="218"/>
      <c r="L817" s="260" t="str">
        <f>'Programe Budget 2073-74'!Q766</f>
        <v>नि</v>
      </c>
    </row>
    <row r="818" spans="1:12">
      <c r="A818" s="261"/>
      <c r="B818" s="33"/>
      <c r="C818" s="33">
        <f>'Programe Budget 2073-74'!C767</f>
        <v>5</v>
      </c>
      <c r="D818" s="129" t="str">
        <f>'Programe Budget 2073-74'!D767</f>
        <v>किम्बु नर्सरी व्यवस्थापन केन्द्र, भण्डारा, चितवन</v>
      </c>
      <c r="E818" s="34">
        <f>'Programe Budget 2073-74'!E767</f>
        <v>14018</v>
      </c>
      <c r="F818" s="34">
        <f t="shared" si="70"/>
        <v>14018</v>
      </c>
      <c r="G818" s="34">
        <f t="shared" si="71"/>
        <v>18.660312558238598</v>
      </c>
      <c r="H818" s="197">
        <v>97.45</v>
      </c>
      <c r="I818" s="34">
        <f t="shared" si="72"/>
        <v>18.184474588003514</v>
      </c>
      <c r="J818" s="34"/>
      <c r="K818" s="218"/>
      <c r="L818" s="260" t="str">
        <f>'Programe Budget 2073-74'!Q767</f>
        <v>नि</v>
      </c>
    </row>
    <row r="819" spans="1:12">
      <c r="A819" s="261"/>
      <c r="B819" s="33"/>
      <c r="C819" s="33">
        <f>'Programe Budget 2073-74'!C768</f>
        <v>6</v>
      </c>
      <c r="D819" s="129" t="str">
        <f>'Programe Budget 2073-74'!D768</f>
        <v>प्रजनन पिँढी वीज कोया श्रोत केन्द्र, धुनिवेसी, धादिङ्ग</v>
      </c>
      <c r="E819" s="34">
        <f>'Programe Budget 2073-74'!E768</f>
        <v>9786</v>
      </c>
      <c r="F819" s="34">
        <f t="shared" si="70"/>
        <v>9786</v>
      </c>
      <c r="G819" s="34">
        <f t="shared" si="71"/>
        <v>13.02680972285083</v>
      </c>
      <c r="H819" s="197">
        <v>90.76</v>
      </c>
      <c r="I819" s="34">
        <f t="shared" si="72"/>
        <v>11.823132504459414</v>
      </c>
      <c r="J819" s="34"/>
      <c r="K819" s="218"/>
      <c r="L819" s="260" t="str">
        <f>'Programe Budget 2073-74'!Q768</f>
        <v>नि</v>
      </c>
    </row>
    <row r="820" spans="1:12">
      <c r="A820" s="261"/>
      <c r="B820" s="33"/>
      <c r="C820" s="33">
        <f>'Programe Budget 2073-74'!C769</f>
        <v>7</v>
      </c>
      <c r="D820" s="129" t="str">
        <f>'Programe Budget 2073-74'!D769</f>
        <v>प्रजनन पिँढी वीज कोया श्रोत केन्द्र, बन्दीपुर, तनहुँ</v>
      </c>
      <c r="E820" s="34">
        <f>'Programe Budget 2073-74'!E769</f>
        <v>5614</v>
      </c>
      <c r="F820" s="34">
        <f t="shared" si="70"/>
        <v>5614</v>
      </c>
      <c r="G820" s="34">
        <f t="shared" si="71"/>
        <v>7.4731769654695022</v>
      </c>
      <c r="H820" s="197">
        <v>91.5</v>
      </c>
      <c r="I820" s="34">
        <f t="shared" si="72"/>
        <v>6.8379569234045947</v>
      </c>
      <c r="J820" s="34"/>
      <c r="K820" s="218"/>
      <c r="L820" s="260" t="str">
        <f>'Programe Budget 2073-74'!Q769</f>
        <v>नि</v>
      </c>
    </row>
    <row r="821" spans="1:12">
      <c r="A821" s="261"/>
      <c r="B821" s="33"/>
      <c r="C821" s="33">
        <f>'Programe Budget 2073-74'!C770</f>
        <v>8</v>
      </c>
      <c r="D821" s="129" t="str">
        <f>'Programe Budget 2073-74'!D770</f>
        <v>रेेशम विकास कार्यक्रम, पोखरा, कास्की</v>
      </c>
      <c r="E821" s="34">
        <f>'Programe Budget 2073-74'!E770</f>
        <v>6406</v>
      </c>
      <c r="F821" s="34">
        <f t="shared" si="70"/>
        <v>6406</v>
      </c>
      <c r="G821" s="34">
        <f t="shared" si="71"/>
        <v>8.5274619951545496</v>
      </c>
      <c r="H821" s="197">
        <v>100</v>
      </c>
      <c r="I821" s="34">
        <f t="shared" si="72"/>
        <v>8.5274619951545496</v>
      </c>
      <c r="J821" s="34"/>
      <c r="K821" s="218"/>
      <c r="L821" s="260" t="str">
        <f>'Programe Budget 2073-74'!Q770</f>
        <v>नि</v>
      </c>
    </row>
    <row r="822" spans="1:12">
      <c r="A822" s="261"/>
      <c r="B822" s="33"/>
      <c r="C822" s="33">
        <f>'Programe Budget 2073-74'!C771</f>
        <v>9</v>
      </c>
      <c r="D822" s="129" t="str">
        <f>'Programe Budget 2073-74'!D771</f>
        <v>रेशम विकास कार्यक्रम, धनुवासे, स्याङ्गजा</v>
      </c>
      <c r="E822" s="34">
        <f>'Programe Budget 2073-74'!E771</f>
        <v>5747</v>
      </c>
      <c r="F822" s="34">
        <f t="shared" si="70"/>
        <v>5747</v>
      </c>
      <c r="G822" s="34">
        <f t="shared" si="71"/>
        <v>7.650222305050451</v>
      </c>
      <c r="H822" s="197">
        <v>92.73</v>
      </c>
      <c r="I822" s="34">
        <f t="shared" si="72"/>
        <v>7.0940511434732834</v>
      </c>
      <c r="J822" s="34"/>
      <c r="K822" s="218"/>
      <c r="L822" s="260" t="str">
        <f>'Programe Budget 2073-74'!Q771</f>
        <v>नि</v>
      </c>
    </row>
    <row r="823" spans="1:12">
      <c r="A823" s="261"/>
      <c r="B823" s="33"/>
      <c r="C823" s="33">
        <f>'Programe Budget 2073-74'!C772</f>
        <v>10</v>
      </c>
      <c r="D823" s="129" t="str">
        <f>'Programe Budget 2073-74'!D772</f>
        <v>व्यवसायिक ग्रेनेज केन्द्र, चितापोल, भक्तपुर</v>
      </c>
      <c r="E823" s="34">
        <f>'Programe Budget 2073-74'!E772</f>
        <v>4255</v>
      </c>
      <c r="F823" s="34">
        <f t="shared" si="70"/>
        <v>4255</v>
      </c>
      <c r="G823" s="34">
        <f t="shared" si="71"/>
        <v>5.6641196986235727</v>
      </c>
      <c r="H823" s="197">
        <v>100</v>
      </c>
      <c r="I823" s="34">
        <f t="shared" si="72"/>
        <v>5.6641196986235727</v>
      </c>
      <c r="J823" s="34"/>
      <c r="K823" s="218"/>
      <c r="L823" s="260" t="str">
        <f>'Programe Budget 2073-74'!Q772</f>
        <v>नि</v>
      </c>
    </row>
    <row r="824" spans="1:12">
      <c r="A824" s="261"/>
      <c r="B824" s="33"/>
      <c r="C824" s="33"/>
      <c r="D824" s="120" t="str">
        <f>'Programe Budget 2073-74'!D773</f>
        <v>रेशम खेती विकास कार्यक्रमको जम्मा</v>
      </c>
      <c r="E824" s="59">
        <f>SUM(E814:E823)</f>
        <v>75122</v>
      </c>
      <c r="F824" s="59">
        <f>SUM(F814:F823)</f>
        <v>75122</v>
      </c>
      <c r="G824" s="59">
        <f>SUM(G814:G823)</f>
        <v>100</v>
      </c>
      <c r="H824" s="197"/>
      <c r="I824" s="59">
        <f>SUM(I814:I823)</f>
        <v>95.356278453715277</v>
      </c>
      <c r="J824" s="57"/>
      <c r="K824" s="218"/>
      <c r="L824" s="25"/>
    </row>
    <row r="825" spans="1:12">
      <c r="A825" s="261"/>
      <c r="B825" s="33"/>
      <c r="C825" s="33"/>
      <c r="D825" s="282" t="s">
        <v>322</v>
      </c>
      <c r="E825" s="59" t="e">
        <f>E862</f>
        <v>#REF!</v>
      </c>
      <c r="F825" s="59" t="e">
        <f>F862</f>
        <v>#REF!</v>
      </c>
      <c r="G825" s="57" t="e">
        <f>F824/F825*100</f>
        <v>#REF!</v>
      </c>
      <c r="H825" s="197"/>
      <c r="I825" s="57" t="e">
        <f>I824*G825/100</f>
        <v>#REF!</v>
      </c>
      <c r="J825" s="59" t="e">
        <f>I825</f>
        <v>#REF!</v>
      </c>
      <c r="K825" s="218"/>
      <c r="L825" s="25"/>
    </row>
    <row r="826" spans="1:12">
      <c r="A826" s="1">
        <f>'Programe Budget 2073-74'!A774</f>
        <v>3</v>
      </c>
      <c r="B826" s="11" t="str">
        <f>'Programe Budget 2073-74'!B774</f>
        <v>312113-3/4</v>
      </c>
      <c r="C826" s="33"/>
      <c r="D826" s="120" t="str">
        <f>'Programe Budget 2073-74'!D774</f>
        <v>व्यवसायिक कीट विकास कार्यक्रम</v>
      </c>
      <c r="E826" s="57"/>
      <c r="F826" s="57"/>
      <c r="G826" s="59"/>
      <c r="H826" s="197"/>
      <c r="I826" s="57"/>
      <c r="J826" s="59"/>
      <c r="K826" s="218"/>
      <c r="L826" s="260" t="str">
        <f>'Programe Budget 2073-74'!Q774</f>
        <v>ना</v>
      </c>
    </row>
    <row r="827" spans="1:12">
      <c r="A827" s="25"/>
      <c r="B827" s="25"/>
      <c r="C827" s="29">
        <f>'Programe Budget 2073-74'!C775</f>
        <v>1</v>
      </c>
      <c r="D827" s="129" t="str">
        <f>'Programe Budget 2073-74'!D775</f>
        <v>व्यवसायिक कीट विकास निर्देशनालय, हरिहरभवन</v>
      </c>
      <c r="E827" s="34">
        <f>'Programe Budget 2073-74'!E775</f>
        <v>28190</v>
      </c>
      <c r="F827" s="34">
        <f t="shared" ref="F827:F849" si="73">E827</f>
        <v>28190</v>
      </c>
      <c r="G827" s="34" t="e">
        <f t="shared" ref="G827:G849" si="74">F827/$F$850*100</f>
        <v>#REF!</v>
      </c>
      <c r="H827" s="197">
        <v>98.3</v>
      </c>
      <c r="I827" s="34" t="e">
        <f>SUM(G827*H827/100)</f>
        <v>#REF!</v>
      </c>
      <c r="J827" s="59"/>
      <c r="K827" s="218"/>
      <c r="L827" s="260" t="str">
        <f>'Programe Budget 2073-74'!Q775</f>
        <v>नि</v>
      </c>
    </row>
    <row r="828" spans="1:12">
      <c r="A828" s="25"/>
      <c r="B828" s="25"/>
      <c r="C828" s="29">
        <f>'Programe Budget 2073-74'!C776</f>
        <v>2</v>
      </c>
      <c r="D828" s="129" t="str">
        <f>'Programe Budget 2073-74'!D776</f>
        <v>मौरी पालन विकास शाखा, गोदावरी, ललितपुर</v>
      </c>
      <c r="E828" s="34">
        <f>'Programe Budget 2073-74'!E776</f>
        <v>13645</v>
      </c>
      <c r="F828" s="34">
        <f t="shared" si="73"/>
        <v>13645</v>
      </c>
      <c r="G828" s="34" t="e">
        <f t="shared" si="74"/>
        <v>#REF!</v>
      </c>
      <c r="H828" s="197">
        <v>96.5</v>
      </c>
      <c r="I828" s="34" t="e">
        <f t="shared" ref="I828:I849" si="75">SUM(G828*H828/100)</f>
        <v>#REF!</v>
      </c>
      <c r="J828" s="59"/>
      <c r="K828" s="218"/>
      <c r="L828" s="260" t="str">
        <f>'Programe Budget 2073-74'!Q776</f>
        <v>नि</v>
      </c>
    </row>
    <row r="829" spans="1:12">
      <c r="A829" s="25"/>
      <c r="B829" s="25"/>
      <c r="C829" s="29">
        <f>'Programe Budget 2073-74'!C777</f>
        <v>3</v>
      </c>
      <c r="D829" s="129" t="str">
        <f>'Programe Budget 2073-74'!D777</f>
        <v>मौरीपालन बिकास कार्यालय, भण्डारा, चितवन</v>
      </c>
      <c r="E829" s="34">
        <f>'Programe Budget 2073-74'!E777</f>
        <v>24034</v>
      </c>
      <c r="F829" s="34">
        <f t="shared" si="73"/>
        <v>24034</v>
      </c>
      <c r="G829" s="34" t="e">
        <f t="shared" si="74"/>
        <v>#REF!</v>
      </c>
      <c r="H829" s="197">
        <v>86.4</v>
      </c>
      <c r="I829" s="34" t="e">
        <f t="shared" si="75"/>
        <v>#REF!</v>
      </c>
      <c r="J829" s="59"/>
      <c r="K829" s="218"/>
      <c r="L829" s="260" t="str">
        <f>'Programe Budget 2073-74'!Q777</f>
        <v>नि</v>
      </c>
    </row>
    <row r="830" spans="1:12">
      <c r="A830" s="25"/>
      <c r="B830" s="25"/>
      <c r="C830" s="29" t="e">
        <f>'Programe Budget 2073-74'!#REF!</f>
        <v>#REF!</v>
      </c>
      <c r="D830" s="129" t="e">
        <f>'Programe Budget 2073-74'!#REF!</f>
        <v>#REF!</v>
      </c>
      <c r="E830" s="34" t="e">
        <f>'Programe Budget 2073-74'!#REF!</f>
        <v>#REF!</v>
      </c>
      <c r="F830" s="34" t="e">
        <f t="shared" si="73"/>
        <v>#REF!</v>
      </c>
      <c r="G830" s="34" t="e">
        <f t="shared" si="74"/>
        <v>#REF!</v>
      </c>
      <c r="H830" s="197">
        <v>100</v>
      </c>
      <c r="I830" s="34" t="e">
        <f t="shared" si="75"/>
        <v>#REF!</v>
      </c>
      <c r="J830" s="59"/>
      <c r="K830" s="218"/>
      <c r="L830" s="260" t="e">
        <f>'Programe Budget 2073-74'!#REF!</f>
        <v>#REF!</v>
      </c>
    </row>
    <row r="831" spans="1:12">
      <c r="A831" s="25"/>
      <c r="B831" s="25"/>
      <c r="C831" s="29" t="e">
        <f>'Programe Budget 2073-74'!#REF!</f>
        <v>#REF!</v>
      </c>
      <c r="D831" s="129" t="e">
        <f>'Programe Budget 2073-74'!#REF!</f>
        <v>#REF!</v>
      </c>
      <c r="E831" s="34" t="e">
        <f>'Programe Budget 2073-74'!#REF!</f>
        <v>#REF!</v>
      </c>
      <c r="F831" s="34" t="e">
        <f t="shared" si="73"/>
        <v>#REF!</v>
      </c>
      <c r="G831" s="34" t="e">
        <f t="shared" si="74"/>
        <v>#REF!</v>
      </c>
      <c r="H831" s="197">
        <v>100</v>
      </c>
      <c r="I831" s="34" t="e">
        <f t="shared" si="75"/>
        <v>#REF!</v>
      </c>
      <c r="J831" s="59"/>
      <c r="K831" s="218"/>
      <c r="L831" s="260" t="e">
        <f>'Programe Budget 2073-74'!#REF!</f>
        <v>#REF!</v>
      </c>
    </row>
    <row r="832" spans="1:12">
      <c r="A832" s="25"/>
      <c r="B832" s="25"/>
      <c r="C832" s="29" t="e">
        <f>'Programe Budget 2073-74'!#REF!</f>
        <v>#REF!</v>
      </c>
      <c r="D832" s="129" t="e">
        <f>'Programe Budget 2073-74'!#REF!</f>
        <v>#REF!</v>
      </c>
      <c r="E832" s="34" t="e">
        <f>'Programe Budget 2073-74'!#REF!</f>
        <v>#REF!</v>
      </c>
      <c r="F832" s="34" t="e">
        <f t="shared" si="73"/>
        <v>#REF!</v>
      </c>
      <c r="G832" s="34" t="e">
        <f t="shared" si="74"/>
        <v>#REF!</v>
      </c>
      <c r="H832" s="197">
        <v>100</v>
      </c>
      <c r="I832" s="34" t="e">
        <f t="shared" si="75"/>
        <v>#REF!</v>
      </c>
      <c r="J832" s="59"/>
      <c r="K832" s="218"/>
      <c r="L832" s="260" t="e">
        <f>'Programe Budget 2073-74'!#REF!</f>
        <v>#REF!</v>
      </c>
    </row>
    <row r="833" spans="1:12">
      <c r="A833" s="25"/>
      <c r="B833" s="25"/>
      <c r="C833" s="29" t="e">
        <f>'Programe Budget 2073-74'!#REF!</f>
        <v>#REF!</v>
      </c>
      <c r="D833" s="129" t="e">
        <f>'Programe Budget 2073-74'!#REF!</f>
        <v>#REF!</v>
      </c>
      <c r="E833" s="34" t="e">
        <f>'Programe Budget 2073-74'!#REF!</f>
        <v>#REF!</v>
      </c>
      <c r="F833" s="34" t="e">
        <f t="shared" si="73"/>
        <v>#REF!</v>
      </c>
      <c r="G833" s="34" t="e">
        <f t="shared" si="74"/>
        <v>#REF!</v>
      </c>
      <c r="H833" s="197">
        <v>100</v>
      </c>
      <c r="I833" s="34" t="e">
        <f t="shared" si="75"/>
        <v>#REF!</v>
      </c>
      <c r="J833" s="59"/>
      <c r="K833" s="218"/>
      <c r="L833" s="260" t="e">
        <f>'Programe Budget 2073-74'!#REF!</f>
        <v>#REF!</v>
      </c>
    </row>
    <row r="834" spans="1:12">
      <c r="A834" s="25"/>
      <c r="B834" s="25"/>
      <c r="C834" s="29" t="e">
        <f>'Programe Budget 2073-74'!#REF!</f>
        <v>#REF!</v>
      </c>
      <c r="D834" s="129" t="e">
        <f>'Programe Budget 2073-74'!#REF!</f>
        <v>#REF!</v>
      </c>
      <c r="E834" s="34" t="e">
        <f>'Programe Budget 2073-74'!#REF!</f>
        <v>#REF!</v>
      </c>
      <c r="F834" s="34" t="e">
        <f t="shared" si="73"/>
        <v>#REF!</v>
      </c>
      <c r="G834" s="34" t="e">
        <f t="shared" si="74"/>
        <v>#REF!</v>
      </c>
      <c r="H834" s="197">
        <v>100</v>
      </c>
      <c r="I834" s="34" t="e">
        <f t="shared" si="75"/>
        <v>#REF!</v>
      </c>
      <c r="J834" s="59"/>
      <c r="K834" s="218"/>
      <c r="L834" s="260" t="e">
        <f>'Programe Budget 2073-74'!#REF!</f>
        <v>#REF!</v>
      </c>
    </row>
    <row r="835" spans="1:12">
      <c r="A835" s="25"/>
      <c r="B835" s="25"/>
      <c r="C835" s="29" t="e">
        <f>'Programe Budget 2073-74'!#REF!</f>
        <v>#REF!</v>
      </c>
      <c r="D835" s="129" t="e">
        <f>'Programe Budget 2073-74'!#REF!</f>
        <v>#REF!</v>
      </c>
      <c r="E835" s="34" t="e">
        <f>'Programe Budget 2073-74'!#REF!</f>
        <v>#REF!</v>
      </c>
      <c r="F835" s="34" t="e">
        <f t="shared" si="73"/>
        <v>#REF!</v>
      </c>
      <c r="G835" s="34" t="e">
        <f t="shared" si="74"/>
        <v>#REF!</v>
      </c>
      <c r="H835" s="197">
        <v>73.599999999999994</v>
      </c>
      <c r="I835" s="34" t="e">
        <f t="shared" si="75"/>
        <v>#REF!</v>
      </c>
      <c r="J835" s="59"/>
      <c r="K835" s="218"/>
      <c r="L835" s="260" t="e">
        <f>'Programe Budget 2073-74'!#REF!</f>
        <v>#REF!</v>
      </c>
    </row>
    <row r="836" spans="1:12">
      <c r="A836" s="25"/>
      <c r="B836" s="25"/>
      <c r="C836" s="29" t="e">
        <f>'Programe Budget 2073-74'!#REF!</f>
        <v>#REF!</v>
      </c>
      <c r="D836" s="129" t="e">
        <f>'Programe Budget 2073-74'!#REF!</f>
        <v>#REF!</v>
      </c>
      <c r="E836" s="34" t="e">
        <f>'Programe Budget 2073-74'!#REF!</f>
        <v>#REF!</v>
      </c>
      <c r="F836" s="34" t="e">
        <f t="shared" si="73"/>
        <v>#REF!</v>
      </c>
      <c r="G836" s="34" t="e">
        <f t="shared" si="74"/>
        <v>#REF!</v>
      </c>
      <c r="H836" s="197">
        <v>93</v>
      </c>
      <c r="I836" s="34" t="e">
        <f t="shared" si="75"/>
        <v>#REF!</v>
      </c>
      <c r="J836" s="59"/>
      <c r="K836" s="218"/>
      <c r="L836" s="260" t="e">
        <f>'Programe Budget 2073-74'!#REF!</f>
        <v>#REF!</v>
      </c>
    </row>
    <row r="837" spans="1:12">
      <c r="A837" s="25"/>
      <c r="B837" s="25"/>
      <c r="C837" s="29" t="e">
        <f>'Programe Budget 2073-74'!#REF!</f>
        <v>#REF!</v>
      </c>
      <c r="D837" s="129" t="e">
        <f>'Programe Budget 2073-74'!#REF!</f>
        <v>#REF!</v>
      </c>
      <c r="E837" s="34" t="e">
        <f>'Programe Budget 2073-74'!#REF!</f>
        <v>#REF!</v>
      </c>
      <c r="F837" s="34" t="e">
        <f t="shared" si="73"/>
        <v>#REF!</v>
      </c>
      <c r="G837" s="34" t="e">
        <f t="shared" si="74"/>
        <v>#REF!</v>
      </c>
      <c r="H837" s="197">
        <v>93.4</v>
      </c>
      <c r="I837" s="34" t="e">
        <f t="shared" si="75"/>
        <v>#REF!</v>
      </c>
      <c r="J837" s="59"/>
      <c r="K837" s="218"/>
      <c r="L837" s="260" t="e">
        <f>'Programe Budget 2073-74'!#REF!</f>
        <v>#REF!</v>
      </c>
    </row>
    <row r="838" spans="1:12">
      <c r="A838" s="25"/>
      <c r="B838" s="25"/>
      <c r="C838" s="29" t="e">
        <f>'Programe Budget 2073-74'!#REF!</f>
        <v>#REF!</v>
      </c>
      <c r="D838" s="129" t="e">
        <f>'Programe Budget 2073-74'!#REF!</f>
        <v>#REF!</v>
      </c>
      <c r="E838" s="34" t="e">
        <f>'Programe Budget 2073-74'!#REF!</f>
        <v>#REF!</v>
      </c>
      <c r="F838" s="34" t="e">
        <f t="shared" si="73"/>
        <v>#REF!</v>
      </c>
      <c r="G838" s="34" t="e">
        <f t="shared" si="74"/>
        <v>#REF!</v>
      </c>
      <c r="H838" s="197">
        <v>100</v>
      </c>
      <c r="I838" s="34" t="e">
        <f t="shared" si="75"/>
        <v>#REF!</v>
      </c>
      <c r="J838" s="59"/>
      <c r="K838" s="218"/>
      <c r="L838" s="260" t="e">
        <f>'Programe Budget 2073-74'!#REF!</f>
        <v>#REF!</v>
      </c>
    </row>
    <row r="839" spans="1:12">
      <c r="A839" s="25"/>
      <c r="B839" s="25"/>
      <c r="C839" s="29" t="e">
        <f>'Programe Budget 2073-74'!#REF!</f>
        <v>#REF!</v>
      </c>
      <c r="D839" s="129" t="e">
        <f>'Programe Budget 2073-74'!#REF!</f>
        <v>#REF!</v>
      </c>
      <c r="E839" s="34" t="e">
        <f>'Programe Budget 2073-74'!#REF!</f>
        <v>#REF!</v>
      </c>
      <c r="F839" s="34" t="e">
        <f t="shared" si="73"/>
        <v>#REF!</v>
      </c>
      <c r="G839" s="34" t="e">
        <f t="shared" si="74"/>
        <v>#REF!</v>
      </c>
      <c r="H839" s="197">
        <v>90.1</v>
      </c>
      <c r="I839" s="34" t="e">
        <f t="shared" si="75"/>
        <v>#REF!</v>
      </c>
      <c r="J839" s="59"/>
      <c r="K839" s="218"/>
      <c r="L839" s="260" t="e">
        <f>'Programe Budget 2073-74'!#REF!</f>
        <v>#REF!</v>
      </c>
    </row>
    <row r="840" spans="1:12">
      <c r="A840" s="25"/>
      <c r="B840" s="25"/>
      <c r="C840" s="29" t="e">
        <f>'Programe Budget 2073-74'!#REF!</f>
        <v>#REF!</v>
      </c>
      <c r="D840" s="129" t="e">
        <f>'Programe Budget 2073-74'!#REF!</f>
        <v>#REF!</v>
      </c>
      <c r="E840" s="34" t="e">
        <f>'Programe Budget 2073-74'!#REF!</f>
        <v>#REF!</v>
      </c>
      <c r="F840" s="34" t="e">
        <f t="shared" si="73"/>
        <v>#REF!</v>
      </c>
      <c r="G840" s="34" t="e">
        <f t="shared" si="74"/>
        <v>#REF!</v>
      </c>
      <c r="H840" s="197">
        <v>100</v>
      </c>
      <c r="I840" s="34" t="e">
        <f t="shared" si="75"/>
        <v>#REF!</v>
      </c>
      <c r="J840" s="59"/>
      <c r="K840" s="218"/>
      <c r="L840" s="260" t="e">
        <f>'Programe Budget 2073-74'!#REF!</f>
        <v>#REF!</v>
      </c>
    </row>
    <row r="841" spans="1:12">
      <c r="A841" s="25"/>
      <c r="B841" s="25"/>
      <c r="C841" s="29" t="e">
        <f>'Programe Budget 2073-74'!#REF!</f>
        <v>#REF!</v>
      </c>
      <c r="D841" s="129" t="e">
        <f>'Programe Budget 2073-74'!#REF!</f>
        <v>#REF!</v>
      </c>
      <c r="E841" s="34" t="e">
        <f>'Programe Budget 2073-74'!#REF!</f>
        <v>#REF!</v>
      </c>
      <c r="F841" s="34" t="e">
        <f t="shared" si="73"/>
        <v>#REF!</v>
      </c>
      <c r="G841" s="34" t="e">
        <f t="shared" si="74"/>
        <v>#REF!</v>
      </c>
      <c r="H841" s="197">
        <v>100</v>
      </c>
      <c r="I841" s="34" t="e">
        <f t="shared" si="75"/>
        <v>#REF!</v>
      </c>
      <c r="J841" s="59"/>
      <c r="K841" s="218"/>
      <c r="L841" s="260" t="e">
        <f>'Programe Budget 2073-74'!#REF!</f>
        <v>#REF!</v>
      </c>
    </row>
    <row r="842" spans="1:12">
      <c r="A842" s="25"/>
      <c r="B842" s="25"/>
      <c r="C842" s="29" t="e">
        <f>'Programe Budget 2073-74'!#REF!</f>
        <v>#REF!</v>
      </c>
      <c r="D842" s="129" t="e">
        <f>'Programe Budget 2073-74'!#REF!</f>
        <v>#REF!</v>
      </c>
      <c r="E842" s="34" t="e">
        <f>'Programe Budget 2073-74'!#REF!</f>
        <v>#REF!</v>
      </c>
      <c r="F842" s="34" t="e">
        <f t="shared" si="73"/>
        <v>#REF!</v>
      </c>
      <c r="G842" s="34" t="e">
        <f t="shared" si="74"/>
        <v>#REF!</v>
      </c>
      <c r="H842" s="197">
        <v>0</v>
      </c>
      <c r="I842" s="34" t="e">
        <f t="shared" si="75"/>
        <v>#REF!</v>
      </c>
      <c r="J842" s="59"/>
      <c r="K842" s="218"/>
      <c r="L842" s="260" t="e">
        <f>'Programe Budget 2073-74'!#REF!</f>
        <v>#REF!</v>
      </c>
    </row>
    <row r="843" spans="1:12">
      <c r="A843" s="25"/>
      <c r="B843" s="25"/>
      <c r="C843" s="29" t="e">
        <f>'Programe Budget 2073-74'!#REF!</f>
        <v>#REF!</v>
      </c>
      <c r="D843" s="129" t="e">
        <f>'Programe Budget 2073-74'!#REF!</f>
        <v>#REF!</v>
      </c>
      <c r="E843" s="34" t="e">
        <f>'Programe Budget 2073-74'!#REF!</f>
        <v>#REF!</v>
      </c>
      <c r="F843" s="34" t="e">
        <f t="shared" si="73"/>
        <v>#REF!</v>
      </c>
      <c r="G843" s="34" t="e">
        <f t="shared" si="74"/>
        <v>#REF!</v>
      </c>
      <c r="H843" s="197">
        <v>100</v>
      </c>
      <c r="I843" s="34" t="e">
        <f t="shared" si="75"/>
        <v>#REF!</v>
      </c>
      <c r="J843" s="59"/>
      <c r="K843" s="218"/>
      <c r="L843" s="260" t="e">
        <f>'Programe Budget 2073-74'!#REF!</f>
        <v>#REF!</v>
      </c>
    </row>
    <row r="844" spans="1:12">
      <c r="A844" s="25"/>
      <c r="B844" s="25"/>
      <c r="C844" s="29" t="e">
        <f>'Programe Budget 2073-74'!#REF!</f>
        <v>#REF!</v>
      </c>
      <c r="D844" s="129" t="e">
        <f>'Programe Budget 2073-74'!#REF!</f>
        <v>#REF!</v>
      </c>
      <c r="E844" s="34" t="e">
        <f>'Programe Budget 2073-74'!#REF!</f>
        <v>#REF!</v>
      </c>
      <c r="F844" s="34" t="e">
        <f t="shared" si="73"/>
        <v>#REF!</v>
      </c>
      <c r="G844" s="34" t="e">
        <f t="shared" si="74"/>
        <v>#REF!</v>
      </c>
      <c r="H844" s="197">
        <v>100</v>
      </c>
      <c r="I844" s="34" t="e">
        <f t="shared" si="75"/>
        <v>#REF!</v>
      </c>
      <c r="J844" s="59"/>
      <c r="K844" s="218"/>
      <c r="L844" s="260" t="e">
        <f>'Programe Budget 2073-74'!#REF!</f>
        <v>#REF!</v>
      </c>
    </row>
    <row r="845" spans="1:12">
      <c r="A845" s="25"/>
      <c r="B845" s="25"/>
      <c r="C845" s="29" t="e">
        <f>'Programe Budget 2073-74'!#REF!</f>
        <v>#REF!</v>
      </c>
      <c r="D845" s="129" t="e">
        <f>'Programe Budget 2073-74'!#REF!</f>
        <v>#REF!</v>
      </c>
      <c r="E845" s="34" t="e">
        <f>'Programe Budget 2073-74'!#REF!</f>
        <v>#REF!</v>
      </c>
      <c r="F845" s="34" t="e">
        <f t="shared" si="73"/>
        <v>#REF!</v>
      </c>
      <c r="G845" s="34" t="e">
        <f t="shared" si="74"/>
        <v>#REF!</v>
      </c>
      <c r="H845" s="197">
        <v>100</v>
      </c>
      <c r="I845" s="34" t="e">
        <f t="shared" si="75"/>
        <v>#REF!</v>
      </c>
      <c r="J845" s="59"/>
      <c r="K845" s="218"/>
      <c r="L845" s="260" t="e">
        <f>'Programe Budget 2073-74'!#REF!</f>
        <v>#REF!</v>
      </c>
    </row>
    <row r="846" spans="1:12">
      <c r="A846" s="25"/>
      <c r="B846" s="25"/>
      <c r="C846" s="29" t="e">
        <f>'Programe Budget 2073-74'!#REF!</f>
        <v>#REF!</v>
      </c>
      <c r="D846" s="129" t="e">
        <f>'Programe Budget 2073-74'!#REF!</f>
        <v>#REF!</v>
      </c>
      <c r="E846" s="34" t="e">
        <f>'Programe Budget 2073-74'!#REF!</f>
        <v>#REF!</v>
      </c>
      <c r="F846" s="34" t="e">
        <f t="shared" si="73"/>
        <v>#REF!</v>
      </c>
      <c r="G846" s="34" t="e">
        <f t="shared" si="74"/>
        <v>#REF!</v>
      </c>
      <c r="H846" s="197">
        <v>100</v>
      </c>
      <c r="I846" s="34" t="e">
        <f t="shared" si="75"/>
        <v>#REF!</v>
      </c>
      <c r="J846" s="59"/>
      <c r="K846" s="218"/>
      <c r="L846" s="260" t="e">
        <f>'Programe Budget 2073-74'!#REF!</f>
        <v>#REF!</v>
      </c>
    </row>
    <row r="847" spans="1:12">
      <c r="A847" s="25"/>
      <c r="B847" s="25"/>
      <c r="C847" s="29" t="e">
        <f>'Programe Budget 2073-74'!#REF!</f>
        <v>#REF!</v>
      </c>
      <c r="D847" s="129" t="e">
        <f>'Programe Budget 2073-74'!#REF!</f>
        <v>#REF!</v>
      </c>
      <c r="E847" s="34" t="e">
        <f>'Programe Budget 2073-74'!#REF!</f>
        <v>#REF!</v>
      </c>
      <c r="F847" s="34" t="e">
        <f t="shared" si="73"/>
        <v>#REF!</v>
      </c>
      <c r="G847" s="34" t="e">
        <f t="shared" si="74"/>
        <v>#REF!</v>
      </c>
      <c r="H847" s="197">
        <v>100</v>
      </c>
      <c r="I847" s="34" t="e">
        <f t="shared" si="75"/>
        <v>#REF!</v>
      </c>
      <c r="J847" s="59"/>
      <c r="K847" s="218"/>
      <c r="L847" s="260" t="e">
        <f>'Programe Budget 2073-74'!#REF!</f>
        <v>#REF!</v>
      </c>
    </row>
    <row r="848" spans="1:12">
      <c r="A848" s="25"/>
      <c r="B848" s="25"/>
      <c r="C848" s="29" t="e">
        <f>'Programe Budget 2073-74'!#REF!</f>
        <v>#REF!</v>
      </c>
      <c r="D848" s="129" t="e">
        <f>'Programe Budget 2073-74'!#REF!</f>
        <v>#REF!</v>
      </c>
      <c r="E848" s="34" t="e">
        <f>'Programe Budget 2073-74'!#REF!</f>
        <v>#REF!</v>
      </c>
      <c r="F848" s="34" t="e">
        <f t="shared" si="73"/>
        <v>#REF!</v>
      </c>
      <c r="G848" s="34" t="e">
        <f t="shared" si="74"/>
        <v>#REF!</v>
      </c>
      <c r="H848" s="197">
        <v>62.5</v>
      </c>
      <c r="I848" s="34" t="e">
        <f t="shared" si="75"/>
        <v>#REF!</v>
      </c>
      <c r="J848" s="59"/>
      <c r="K848" s="218"/>
      <c r="L848" s="260" t="e">
        <f>'Programe Budget 2073-74'!#REF!</f>
        <v>#REF!</v>
      </c>
    </row>
    <row r="849" spans="1:12">
      <c r="A849" s="25"/>
      <c r="B849" s="25"/>
      <c r="C849" s="29" t="e">
        <f>'Programe Budget 2073-74'!#REF!</f>
        <v>#REF!</v>
      </c>
      <c r="D849" s="129" t="e">
        <f>'Programe Budget 2073-74'!#REF!</f>
        <v>#REF!</v>
      </c>
      <c r="E849" s="34" t="e">
        <f>'Programe Budget 2073-74'!#REF!</f>
        <v>#REF!</v>
      </c>
      <c r="F849" s="34" t="e">
        <f t="shared" si="73"/>
        <v>#REF!</v>
      </c>
      <c r="G849" s="34" t="e">
        <f t="shared" si="74"/>
        <v>#REF!</v>
      </c>
      <c r="H849" s="197">
        <v>99.8</v>
      </c>
      <c r="I849" s="34" t="e">
        <f t="shared" si="75"/>
        <v>#REF!</v>
      </c>
      <c r="J849" s="59"/>
      <c r="K849" s="218"/>
      <c r="L849" s="260" t="e">
        <f>'Programe Budget 2073-74'!#REF!</f>
        <v>#REF!</v>
      </c>
    </row>
    <row r="850" spans="1:12">
      <c r="A850" s="25"/>
      <c r="B850" s="25"/>
      <c r="C850" s="33"/>
      <c r="D850" s="120" t="str">
        <f>'Programe Budget 2073-74'!D778</f>
        <v>व्यवसायिक कीट विकास कार्यक्रमको जम्मा</v>
      </c>
      <c r="E850" s="57" t="e">
        <f>SUM(E827:E849)</f>
        <v>#REF!</v>
      </c>
      <c r="F850" s="57" t="e">
        <f>SUM(F827:F849)</f>
        <v>#REF!</v>
      </c>
      <c r="G850" s="57" t="e">
        <f>SUM(G827:G849)</f>
        <v>#REF!</v>
      </c>
      <c r="H850" s="197"/>
      <c r="I850" s="57" t="e">
        <f>SUM(I827:I849)</f>
        <v>#REF!</v>
      </c>
      <c r="J850" s="57"/>
      <c r="K850" s="218"/>
      <c r="L850" s="25"/>
    </row>
    <row r="851" spans="1:12">
      <c r="A851" s="25"/>
      <c r="B851" s="25"/>
      <c r="C851" s="33"/>
      <c r="D851" s="282" t="s">
        <v>322</v>
      </c>
      <c r="E851" s="57" t="e">
        <f>E862</f>
        <v>#REF!</v>
      </c>
      <c r="F851" s="57" t="e">
        <f>F862</f>
        <v>#REF!</v>
      </c>
      <c r="G851" s="59" t="e">
        <f>F850/F851*100</f>
        <v>#REF!</v>
      </c>
      <c r="H851" s="197"/>
      <c r="I851" s="57" t="e">
        <f>I850*G851/100</f>
        <v>#REF!</v>
      </c>
      <c r="J851" s="57" t="e">
        <f>I851</f>
        <v>#REF!</v>
      </c>
      <c r="K851" s="218"/>
      <c r="L851" s="25"/>
    </row>
    <row r="852" spans="1:12">
      <c r="A852" s="1">
        <f>'Programe Budget 2073-74'!A779</f>
        <v>4</v>
      </c>
      <c r="B852" s="11" t="str">
        <f>'Programe Budget 2073-74'!B779</f>
        <v>312118-3/4</v>
      </c>
      <c r="C852" s="33"/>
      <c r="D852" s="126" t="str">
        <f>'Programe Budget 2073-74'!D779</f>
        <v xml:space="preserve">माटो परिक्षण तथा सेवा सुधार कार्यक्रम </v>
      </c>
      <c r="E852" s="34"/>
      <c r="F852" s="34"/>
      <c r="G852" s="34"/>
      <c r="H852" s="197"/>
      <c r="I852" s="34"/>
      <c r="J852" s="34"/>
      <c r="K852" s="218"/>
      <c r="L852" s="260" t="str">
        <f>'Programe Budget 2073-74'!Q779</f>
        <v>ना</v>
      </c>
    </row>
    <row r="853" spans="1:12">
      <c r="A853" s="25"/>
      <c r="B853" s="280"/>
      <c r="C853" s="29">
        <f>'Programe Budget 2073-74'!C780</f>
        <v>1</v>
      </c>
      <c r="D853" s="129" t="str">
        <f>'Programe Budget 2073-74'!D780</f>
        <v>माटो व्यवस्थापन निर्देशनालय, हरिहरभवन</v>
      </c>
      <c r="E853" s="34">
        <f>'Programe Budget 2073-74'!E780</f>
        <v>27134</v>
      </c>
      <c r="F853" s="34">
        <f t="shared" ref="F853:F859" si="76">E853</f>
        <v>27134</v>
      </c>
      <c r="G853" s="34">
        <f>F853/$F$860*100</f>
        <v>36.895371557630831</v>
      </c>
      <c r="H853" s="197">
        <v>99.9</v>
      </c>
      <c r="I853" s="34">
        <f>SUM(G853*H853/100)</f>
        <v>36.858476186073204</v>
      </c>
      <c r="J853" s="34"/>
      <c r="K853" s="218"/>
      <c r="L853" s="260" t="str">
        <f>'Programe Budget 2073-74'!Q780</f>
        <v>नि</v>
      </c>
    </row>
    <row r="854" spans="1:12">
      <c r="A854" s="25"/>
      <c r="B854" s="9"/>
      <c r="C854" s="29">
        <f>'Programe Budget 2073-74'!C781</f>
        <v>2</v>
      </c>
      <c r="D854" s="129" t="str">
        <f>'Programe Budget 2073-74'!D781</f>
        <v>क्षेत्रीय माटो परिक्षण प्रयोगशाला, झुम्का, सुनसरी</v>
      </c>
      <c r="E854" s="34">
        <f>'Programe Budget 2073-74'!E781</f>
        <v>8869</v>
      </c>
      <c r="F854" s="34">
        <f t="shared" si="76"/>
        <v>8869</v>
      </c>
      <c r="G854" s="34">
        <f t="shared" ref="G854:G859" si="77">F854/$F$860*100</f>
        <v>12.059594985797444</v>
      </c>
      <c r="H854" s="197">
        <v>100</v>
      </c>
      <c r="I854" s="34">
        <f t="shared" ref="I854:I859" si="78">SUM(G854*H854/100)</f>
        <v>12.059594985797444</v>
      </c>
      <c r="J854" s="34"/>
      <c r="K854" s="218"/>
      <c r="L854" s="260" t="str">
        <f>'Programe Budget 2073-74'!Q781</f>
        <v>नि</v>
      </c>
    </row>
    <row r="855" spans="1:12" ht="15" customHeight="1">
      <c r="A855" s="25"/>
      <c r="B855" s="25"/>
      <c r="C855" s="29">
        <f>'Programe Budget 2073-74'!C782</f>
        <v>3</v>
      </c>
      <c r="D855" s="129" t="str">
        <f>'Programe Budget 2073-74'!D782</f>
        <v>क्षेत्रीय माटो परिक्षण प्रयोगशाला, हेटौंडा</v>
      </c>
      <c r="E855" s="34">
        <f>'Programe Budget 2073-74'!E782</f>
        <v>10411</v>
      </c>
      <c r="F855" s="34">
        <f t="shared" si="76"/>
        <v>10411</v>
      </c>
      <c r="G855" s="34">
        <f t="shared" si="77"/>
        <v>14.156324658601555</v>
      </c>
      <c r="H855" s="197">
        <v>100</v>
      </c>
      <c r="I855" s="34">
        <f t="shared" si="78"/>
        <v>14.156324658601555</v>
      </c>
      <c r="J855" s="34"/>
      <c r="K855" s="218"/>
      <c r="L855" s="260" t="str">
        <f>'Programe Budget 2073-74'!Q782</f>
        <v>नि</v>
      </c>
    </row>
    <row r="856" spans="1:12" ht="15" customHeight="1">
      <c r="A856" s="25"/>
      <c r="B856" s="25"/>
      <c r="C856" s="29">
        <f>'Programe Budget 2073-74'!C783</f>
        <v>4</v>
      </c>
      <c r="D856" s="129" t="str">
        <f>'Programe Budget 2073-74'!D783</f>
        <v>क्षेत्रीय माटो परिक्षण प्रयोगशाला, पोखरा</v>
      </c>
      <c r="E856" s="34">
        <f>'Programe Budget 2073-74'!E783</f>
        <v>8221</v>
      </c>
      <c r="F856" s="34">
        <f t="shared" si="76"/>
        <v>8221</v>
      </c>
      <c r="G856" s="34">
        <f t="shared" si="77"/>
        <v>11.178479014346689</v>
      </c>
      <c r="H856" s="197">
        <v>100</v>
      </c>
      <c r="I856" s="34">
        <f t="shared" si="78"/>
        <v>11.178479014346687</v>
      </c>
      <c r="J856" s="34"/>
      <c r="K856" s="218"/>
      <c r="L856" s="260" t="str">
        <f>'Programe Budget 2073-74'!Q783</f>
        <v>नि</v>
      </c>
    </row>
    <row r="857" spans="1:12" ht="15" customHeight="1">
      <c r="A857" s="25"/>
      <c r="B857" s="25"/>
      <c r="C857" s="29">
        <f>'Programe Budget 2073-74'!C784</f>
        <v>5</v>
      </c>
      <c r="D857" s="129" t="str">
        <f>'Programe Budget 2073-74'!D784</f>
        <v>क्षेत्रीय माटो परिक्षण प्रयोगशाला, खजुरा, बाँके</v>
      </c>
      <c r="E857" s="34">
        <f>'Programe Budget 2073-74'!E784</f>
        <v>7028</v>
      </c>
      <c r="F857" s="34">
        <f>E857</f>
        <v>7028</v>
      </c>
      <c r="G857" s="34">
        <f t="shared" si="77"/>
        <v>9.5563009990060248</v>
      </c>
      <c r="H857" s="197">
        <v>100</v>
      </c>
      <c r="I857" s="34">
        <f t="shared" si="78"/>
        <v>9.5563009990060248</v>
      </c>
      <c r="J857" s="34"/>
      <c r="K857" s="218"/>
      <c r="L857" s="260" t="str">
        <f>'Programe Budget 2073-74'!Q784</f>
        <v>नि</v>
      </c>
    </row>
    <row r="858" spans="1:12">
      <c r="A858" s="25"/>
      <c r="B858" s="25"/>
      <c r="C858" s="29">
        <f>'Programe Budget 2073-74'!C785</f>
        <v>6</v>
      </c>
      <c r="D858" s="129" t="str">
        <f>'Programe Budget 2073-74'!D785</f>
        <v>क्षेत्रीय माटो परिक्षण प्रयोगशाला, सुन्दरपुर</v>
      </c>
      <c r="E858" s="34">
        <f>'Programe Budget 2073-74'!E785</f>
        <v>7552</v>
      </c>
      <c r="F858" s="34">
        <f t="shared" si="76"/>
        <v>7552</v>
      </c>
      <c r="G858" s="34">
        <f t="shared" si="77"/>
        <v>10.268808358635956</v>
      </c>
      <c r="H858" s="197">
        <v>100</v>
      </c>
      <c r="I858" s="34">
        <f t="shared" si="78"/>
        <v>10.268808358635956</v>
      </c>
      <c r="J858" s="34"/>
      <c r="K858" s="218"/>
      <c r="L858" s="260" t="str">
        <f>'Programe Budget 2073-74'!Q785</f>
        <v>नि</v>
      </c>
    </row>
    <row r="859" spans="1:12">
      <c r="A859" s="25"/>
      <c r="B859" s="25"/>
      <c r="C859" s="29">
        <f>'Programe Budget 2073-74'!C786</f>
        <v>7</v>
      </c>
      <c r="D859" s="129" t="str">
        <f>'Programe Budget 2073-74'!D786</f>
        <v>माटो परिक्षण प्रयोगशाला, सुरुङ्गा, झापा</v>
      </c>
      <c r="E859" s="34">
        <f>'Programe Budget 2073-74'!E786</f>
        <v>4328.1000000000004</v>
      </c>
      <c r="F859" s="34">
        <f t="shared" si="76"/>
        <v>4328.1000000000004</v>
      </c>
      <c r="G859" s="34">
        <f t="shared" si="77"/>
        <v>5.8851204259814995</v>
      </c>
      <c r="H859" s="197">
        <v>100</v>
      </c>
      <c r="I859" s="34">
        <f t="shared" si="78"/>
        <v>5.8851204259814995</v>
      </c>
      <c r="J859" s="34"/>
      <c r="K859" s="218"/>
      <c r="L859" s="260" t="str">
        <f>'Programe Budget 2073-74'!Q786</f>
        <v>नि</v>
      </c>
    </row>
    <row r="860" spans="1:12">
      <c r="A860" s="25"/>
      <c r="B860" s="25"/>
      <c r="C860" s="33"/>
      <c r="D860" s="120" t="str">
        <f>'Programe Budget 2073-74'!D787</f>
        <v>माटो परिक्षण तथा सेवा सुधार कार्यक्रमको जम्मा</v>
      </c>
      <c r="E860" s="57">
        <f>SUM(E853:E859)</f>
        <v>73543.100000000006</v>
      </c>
      <c r="F860" s="57">
        <f>SUM(F853:F859)</f>
        <v>73543.100000000006</v>
      </c>
      <c r="G860" s="57">
        <f>SUM(G853:G859)</f>
        <v>100</v>
      </c>
      <c r="H860" s="197"/>
      <c r="I860" s="57">
        <f>SUM(I853:I859)</f>
        <v>99.963104628442366</v>
      </c>
      <c r="J860" s="57"/>
      <c r="K860" s="218"/>
      <c r="L860" s="25"/>
    </row>
    <row r="861" spans="1:12">
      <c r="A861" s="25"/>
      <c r="B861" s="25"/>
      <c r="C861" s="33"/>
      <c r="D861" s="282" t="s">
        <v>322</v>
      </c>
      <c r="E861" s="57">
        <f>'Programe Budget 2073-74'!K788</f>
        <v>97683.9</v>
      </c>
      <c r="F861" s="57" t="e">
        <f>F862</f>
        <v>#REF!</v>
      </c>
      <c r="G861" s="57" t="e">
        <f>F860/F861*100</f>
        <v>#REF!</v>
      </c>
      <c r="H861" s="197"/>
      <c r="I861" s="57" t="e">
        <f>I860*G861/100</f>
        <v>#REF!</v>
      </c>
      <c r="J861" s="57" t="e">
        <f>I861</f>
        <v>#REF!</v>
      </c>
      <c r="K861" s="218"/>
      <c r="L861" s="25"/>
    </row>
    <row r="862" spans="1:12" s="148" customFormat="1" ht="20.25" customHeight="1">
      <c r="A862" s="239"/>
      <c r="B862" s="239"/>
      <c r="C862" s="33"/>
      <c r="D862" s="227" t="s">
        <v>345</v>
      </c>
      <c r="E862" s="57" t="e">
        <f>E850+E824+E811+E860</f>
        <v>#REF!</v>
      </c>
      <c r="F862" s="57" t="e">
        <f>F850+F824+F811+F860</f>
        <v>#REF!</v>
      </c>
      <c r="G862" s="57" t="e">
        <f>G861+G851+G825+G812</f>
        <v>#REF!</v>
      </c>
      <c r="H862" s="197"/>
      <c r="I862" s="57" t="e">
        <f>I861+I851+I825+I812</f>
        <v>#REF!</v>
      </c>
      <c r="J862" s="57" t="e">
        <f>I862</f>
        <v>#REF!</v>
      </c>
      <c r="K862" s="57" t="e">
        <f>SUM(J862*G862/100)</f>
        <v>#REF!</v>
      </c>
      <c r="L862" s="239"/>
    </row>
    <row r="863" spans="1:12">
      <c r="A863" s="25"/>
      <c r="B863" s="25"/>
      <c r="C863" s="33"/>
      <c r="D863" s="120" t="s">
        <v>348</v>
      </c>
      <c r="E863" s="57" t="e">
        <f>E956</f>
        <v>#REF!</v>
      </c>
      <c r="F863" s="57" t="e">
        <f>F956</f>
        <v>#REF!</v>
      </c>
      <c r="G863" s="57" t="e">
        <f>F862/F863*100</f>
        <v>#REF!</v>
      </c>
      <c r="H863" s="197"/>
      <c r="I863" s="57"/>
      <c r="J863" s="57" t="e">
        <f>G863*I862/100</f>
        <v>#REF!</v>
      </c>
      <c r="K863" s="57" t="e">
        <f>K862*G863/100</f>
        <v>#REF!</v>
      </c>
      <c r="L863" s="25"/>
    </row>
    <row r="864" spans="1:12">
      <c r="A864" s="25"/>
      <c r="B864" s="25"/>
      <c r="C864" s="33"/>
      <c r="D864" s="120" t="s">
        <v>323</v>
      </c>
      <c r="E864" s="57" t="e">
        <f>E958</f>
        <v>#REF!</v>
      </c>
      <c r="F864" s="57" t="e">
        <f>F958</f>
        <v>#REF!</v>
      </c>
      <c r="G864" s="57" t="e">
        <f>F862/F864*100</f>
        <v>#REF!</v>
      </c>
      <c r="H864" s="197"/>
      <c r="I864" s="57"/>
      <c r="J864" s="57"/>
      <c r="K864" s="57" t="e">
        <f>J862*G864/100</f>
        <v>#REF!</v>
      </c>
      <c r="L864" s="25"/>
    </row>
    <row r="865" spans="1:12" ht="18">
      <c r="A865" s="1" t="str">
        <f>'Programe Budget 2073-74'!A789</f>
        <v>ख) जिल्लास्तर</v>
      </c>
      <c r="B865" s="448"/>
      <c r="C865" s="448"/>
      <c r="D865" s="460"/>
      <c r="E865" s="448"/>
      <c r="F865" s="34"/>
      <c r="G865" s="34"/>
      <c r="H865" s="197"/>
      <c r="I865" s="34"/>
      <c r="J865" s="34"/>
      <c r="K865" s="461"/>
      <c r="L865" s="25"/>
    </row>
    <row r="866" spans="1:12">
      <c r="A866" s="1">
        <f>'Programe Budget 2073-74'!A790</f>
        <v>1</v>
      </c>
      <c r="B866" s="11" t="str">
        <f>'Programe Budget 2073-74'!B790</f>
        <v>312801-3/4</v>
      </c>
      <c r="C866" s="33"/>
      <c r="D866" s="126" t="str">
        <f>'Programe Budget 2073-74'!D790</f>
        <v xml:space="preserve">कर्णाली अञ्चल कृषि विकास आयोजना </v>
      </c>
      <c r="E866" s="34"/>
      <c r="F866" s="34"/>
      <c r="G866" s="34"/>
      <c r="H866" s="197"/>
      <c r="I866" s="34"/>
      <c r="J866" s="34"/>
      <c r="K866" s="218"/>
      <c r="L866" s="260" t="str">
        <f>'Programe Budget 2073-74'!Q790</f>
        <v>ना</v>
      </c>
    </row>
    <row r="867" spans="1:12">
      <c r="A867" s="9"/>
      <c r="B867" s="280"/>
      <c r="C867" s="33">
        <f>'Programe Budget 2073-74'!C791</f>
        <v>1</v>
      </c>
      <c r="D867" s="129" t="str">
        <f>'Programe Budget 2073-74'!D791</f>
        <v>जिल्ला कृषि विकास कार्यालय, डोल्पा</v>
      </c>
      <c r="E867" s="34">
        <f>'Programe Budget 2073-74'!E791</f>
        <v>5913</v>
      </c>
      <c r="F867" s="451">
        <f>E867</f>
        <v>5913</v>
      </c>
      <c r="G867" s="34" t="e">
        <f t="shared" ref="G867:G873" si="79">SUM(F867/$F$874*100)</f>
        <v>#REF!</v>
      </c>
      <c r="H867" s="197">
        <v>100</v>
      </c>
      <c r="I867" s="34" t="e">
        <f t="shared" ref="I867:I873" si="80">SUM(G867*H867/100)</f>
        <v>#REF!</v>
      </c>
      <c r="J867" s="34"/>
      <c r="K867" s="374"/>
      <c r="L867" s="260" t="str">
        <f>'Programe Budget 2073-74'!Q791</f>
        <v>सु</v>
      </c>
    </row>
    <row r="868" spans="1:12" s="105" customFormat="1">
      <c r="A868" s="9"/>
      <c r="B868" s="11"/>
      <c r="C868" s="33">
        <f>'Programe Budget 2073-74'!C792</f>
        <v>2</v>
      </c>
      <c r="D868" s="129" t="str">
        <f>'Programe Budget 2073-74'!D792</f>
        <v xml:space="preserve">जिल्ला कृषि विकास कार्यालय, मुगु </v>
      </c>
      <c r="E868" s="34">
        <f>'Programe Budget 2073-74'!E792</f>
        <v>5909</v>
      </c>
      <c r="F868" s="451">
        <f t="shared" ref="F868:F873" si="81">E868</f>
        <v>5909</v>
      </c>
      <c r="G868" s="34" t="e">
        <f t="shared" si="79"/>
        <v>#REF!</v>
      </c>
      <c r="H868" s="197">
        <v>100</v>
      </c>
      <c r="I868" s="34" t="e">
        <f t="shared" si="80"/>
        <v>#REF!</v>
      </c>
      <c r="J868" s="34"/>
      <c r="K868" s="374"/>
      <c r="L868" s="260" t="str">
        <f>'Programe Budget 2073-74'!Q792</f>
        <v>सु</v>
      </c>
    </row>
    <row r="869" spans="1:12">
      <c r="A869" s="9"/>
      <c r="B869" s="9"/>
      <c r="C869" s="33">
        <f>'Programe Budget 2073-74'!C793</f>
        <v>3</v>
      </c>
      <c r="D869" s="129" t="str">
        <f>'Programe Budget 2073-74'!D793</f>
        <v>जिल्ला कृषि विकास कार्यालय, हुम्ला</v>
      </c>
      <c r="E869" s="34">
        <f>'Programe Budget 2073-74'!E793</f>
        <v>5913</v>
      </c>
      <c r="F869" s="451">
        <f t="shared" si="81"/>
        <v>5913</v>
      </c>
      <c r="G869" s="34" t="e">
        <f t="shared" si="79"/>
        <v>#REF!</v>
      </c>
      <c r="H869" s="197">
        <v>99</v>
      </c>
      <c r="I869" s="34" t="e">
        <f t="shared" si="80"/>
        <v>#REF!</v>
      </c>
      <c r="J869" s="34"/>
      <c r="K869" s="35"/>
      <c r="L869" s="260" t="str">
        <f>'Programe Budget 2073-74'!Q793</f>
        <v>सु</v>
      </c>
    </row>
    <row r="870" spans="1:12">
      <c r="A870" s="9"/>
      <c r="B870" s="9"/>
      <c r="C870" s="33">
        <f>'Programe Budget 2073-74'!C794</f>
        <v>4</v>
      </c>
      <c r="D870" s="129" t="str">
        <f>'Programe Budget 2073-74'!D794</f>
        <v>जिल्ला कृषि विकास कार्यालय, जुम्ला</v>
      </c>
      <c r="E870" s="34">
        <f>'Programe Budget 2073-74'!E794</f>
        <v>6639</v>
      </c>
      <c r="F870" s="451">
        <f t="shared" si="81"/>
        <v>6639</v>
      </c>
      <c r="G870" s="34" t="e">
        <f t="shared" si="79"/>
        <v>#REF!</v>
      </c>
      <c r="H870" s="197">
        <v>100</v>
      </c>
      <c r="I870" s="34" t="e">
        <f t="shared" si="80"/>
        <v>#REF!</v>
      </c>
      <c r="J870" s="34"/>
      <c r="K870" s="218"/>
      <c r="L870" s="260" t="str">
        <f>'Programe Budget 2073-74'!Q794</f>
        <v>सु</v>
      </c>
    </row>
    <row r="871" spans="1:12">
      <c r="A871" s="9"/>
      <c r="B871" s="9"/>
      <c r="C871" s="33">
        <f>'Programe Budget 2073-74'!C795</f>
        <v>6</v>
      </c>
      <c r="D871" s="129" t="str">
        <f>'Programe Budget 2073-74'!D795</f>
        <v>जिल्ला कृषि विकास कार्यालय, कालिकोट</v>
      </c>
      <c r="E871" s="34">
        <f>'Programe Budget 2073-74'!E795</f>
        <v>7392</v>
      </c>
      <c r="F871" s="451">
        <f t="shared" si="81"/>
        <v>7392</v>
      </c>
      <c r="G871" s="34" t="e">
        <f t="shared" si="79"/>
        <v>#REF!</v>
      </c>
      <c r="H871" s="197">
        <v>100</v>
      </c>
      <c r="I871" s="34" t="e">
        <f t="shared" si="80"/>
        <v>#REF!</v>
      </c>
      <c r="J871" s="34"/>
      <c r="K871" s="218"/>
      <c r="L871" s="260" t="str">
        <f>'Programe Budget 2073-74'!Q795</f>
        <v>सु</v>
      </c>
    </row>
    <row r="872" spans="1:12" s="105" customFormat="1">
      <c r="A872" s="9"/>
      <c r="B872" s="9"/>
      <c r="C872" s="33" t="e">
        <f>'Programe Budget 2073-74'!#REF!</f>
        <v>#REF!</v>
      </c>
      <c r="D872" s="129" t="e">
        <f>'Programe Budget 2073-74'!#REF!</f>
        <v>#REF!</v>
      </c>
      <c r="E872" s="34" t="e">
        <f>'Programe Budget 2073-74'!#REF!</f>
        <v>#REF!</v>
      </c>
      <c r="F872" s="451" t="e">
        <f t="shared" si="81"/>
        <v>#REF!</v>
      </c>
      <c r="G872" s="34" t="e">
        <f t="shared" si="79"/>
        <v>#REF!</v>
      </c>
      <c r="H872" s="197">
        <v>100</v>
      </c>
      <c r="I872" s="34" t="e">
        <f t="shared" si="80"/>
        <v>#REF!</v>
      </c>
      <c r="J872" s="34"/>
      <c r="K872" s="28"/>
      <c r="L872" s="260" t="e">
        <f>'Programe Budget 2073-74'!#REF!</f>
        <v>#REF!</v>
      </c>
    </row>
    <row r="873" spans="1:12">
      <c r="A873" s="9"/>
      <c r="B873" s="9"/>
      <c r="C873" s="33" t="e">
        <f>'Programe Budget 2073-74'!#REF!</f>
        <v>#REF!</v>
      </c>
      <c r="D873" s="129" t="e">
        <f>'Programe Budget 2073-74'!#REF!</f>
        <v>#REF!</v>
      </c>
      <c r="E873" s="34" t="e">
        <f>'Programe Budget 2073-74'!#REF!</f>
        <v>#REF!</v>
      </c>
      <c r="F873" s="451" t="e">
        <f t="shared" si="81"/>
        <v>#REF!</v>
      </c>
      <c r="G873" s="34" t="e">
        <f t="shared" si="79"/>
        <v>#REF!</v>
      </c>
      <c r="H873" s="197">
        <v>94.2</v>
      </c>
      <c r="I873" s="34" t="e">
        <f t="shared" si="80"/>
        <v>#REF!</v>
      </c>
      <c r="J873" s="34"/>
      <c r="K873" s="28"/>
      <c r="L873" s="260" t="e">
        <f>'Programe Budget 2073-74'!#REF!</f>
        <v>#REF!</v>
      </c>
    </row>
    <row r="874" spans="1:12">
      <c r="A874" s="9"/>
      <c r="B874" s="9"/>
      <c r="C874" s="33"/>
      <c r="D874" s="120" t="str">
        <f>'Programe Budget 2073-74'!D796</f>
        <v>कर्णाली अञ्चल कृषि विकास आयोजनाको जम्मा</v>
      </c>
      <c r="E874" s="59" t="e">
        <f>SUM(E867:E873)</f>
        <v>#REF!</v>
      </c>
      <c r="F874" s="59" t="e">
        <f>SUM(F867:F873)</f>
        <v>#REF!</v>
      </c>
      <c r="G874" s="59" t="e">
        <f>SUM(G867:G873)</f>
        <v>#REF!</v>
      </c>
      <c r="H874" s="197"/>
      <c r="I874" s="59" t="e">
        <f>SUM(I867:I873)</f>
        <v>#REF!</v>
      </c>
      <c r="J874" s="57"/>
      <c r="K874" s="218"/>
      <c r="L874" s="25"/>
    </row>
    <row r="875" spans="1:12">
      <c r="A875" s="9"/>
      <c r="B875" s="9"/>
      <c r="C875" s="33"/>
      <c r="D875" s="282" t="s">
        <v>346</v>
      </c>
      <c r="E875" s="57" t="e">
        <f>E954</f>
        <v>#REF!</v>
      </c>
      <c r="F875" s="57" t="e">
        <f>F954</f>
        <v>#REF!</v>
      </c>
      <c r="G875" s="57" t="e">
        <f>F874/F875*100</f>
        <v>#REF!</v>
      </c>
      <c r="H875" s="197"/>
      <c r="I875" s="57" t="e">
        <f>I874*G875/100</f>
        <v>#REF!</v>
      </c>
      <c r="J875" s="59" t="e">
        <f>I875</f>
        <v>#REF!</v>
      </c>
      <c r="K875" s="218"/>
      <c r="L875" s="25"/>
    </row>
    <row r="876" spans="1:12">
      <c r="A876" s="1">
        <f>'Programe Budget 2073-74'!A797</f>
        <v>2</v>
      </c>
      <c r="B876" s="11" t="str">
        <f>'Programe Budget 2073-74'!B797</f>
        <v>312802-3/4</v>
      </c>
      <c r="C876" s="33"/>
      <c r="D876" s="126" t="str">
        <f>'Programe Budget 2073-74'!D797</f>
        <v xml:space="preserve">कृषि प्रसार कार्यक्रम </v>
      </c>
      <c r="E876" s="34"/>
      <c r="F876" s="34"/>
      <c r="G876" s="34"/>
      <c r="H876" s="197"/>
      <c r="I876" s="34"/>
      <c r="J876" s="34"/>
      <c r="K876" s="218"/>
      <c r="L876" s="260" t="str">
        <f>'Programe Budget 2073-74'!Q797</f>
        <v>ना</v>
      </c>
    </row>
    <row r="877" spans="1:12">
      <c r="A877" s="9"/>
      <c r="B877" s="9"/>
      <c r="C877" s="33">
        <f>'Programe Budget 2073-74'!C798</f>
        <v>1</v>
      </c>
      <c r="D877" s="129" t="str">
        <f>'Programe Budget 2073-74'!D798</f>
        <v>जिल्ला कृषि विकास कार्यालय, ताप्लेजुङ्ग</v>
      </c>
      <c r="E877" s="34">
        <f>'Programe Budget 2073-74'!E798</f>
        <v>29514</v>
      </c>
      <c r="F877" s="212">
        <v>12218</v>
      </c>
      <c r="G877" s="34">
        <f t="shared" ref="G877:G941" si="82">SUM(F877/$F$952*100)</f>
        <v>0.94405409341870361</v>
      </c>
      <c r="H877" s="197">
        <v>97.9</v>
      </c>
      <c r="I877" s="34">
        <f t="shared" ref="I877:I940" si="83">SUM(G877*H877/100)</f>
        <v>0.92422895745691092</v>
      </c>
      <c r="J877" s="34"/>
      <c r="K877" s="218"/>
      <c r="L877" s="260" t="str">
        <f>'Programe Budget 2073-74'!Q798</f>
        <v>वि</v>
      </c>
    </row>
    <row r="878" spans="1:12">
      <c r="A878" s="9"/>
      <c r="B878" s="9"/>
      <c r="C878" s="33">
        <f>'Programe Budget 2073-74'!C799</f>
        <v>2</v>
      </c>
      <c r="D878" s="129" t="str">
        <f>'Programe Budget 2073-74'!D799</f>
        <v>जिल्ला कृषि विकास कार्यालय, पाँचथर</v>
      </c>
      <c r="E878" s="34">
        <f>'Programe Budget 2073-74'!E799</f>
        <v>32123</v>
      </c>
      <c r="F878" s="212">
        <v>13300</v>
      </c>
      <c r="G878" s="34">
        <f t="shared" si="82"/>
        <v>1.027657508795937</v>
      </c>
      <c r="H878" s="197">
        <v>98.7</v>
      </c>
      <c r="I878" s="34">
        <f t="shared" si="83"/>
        <v>1.0142979611815899</v>
      </c>
      <c r="J878" s="34"/>
      <c r="K878" s="218"/>
      <c r="L878" s="260" t="str">
        <f>'Programe Budget 2073-74'!Q799</f>
        <v>वि</v>
      </c>
    </row>
    <row r="879" spans="1:12">
      <c r="A879" s="9"/>
      <c r="B879" s="9"/>
      <c r="C879" s="33">
        <f>'Programe Budget 2073-74'!C800</f>
        <v>3</v>
      </c>
      <c r="D879" s="129" t="str">
        <f>'Programe Budget 2073-74'!D800</f>
        <v>जिल्ला कृषि विकास कार्यालय, इलाम</v>
      </c>
      <c r="E879" s="34">
        <f>'Programe Budget 2073-74'!E800</f>
        <v>37189</v>
      </c>
      <c r="F879" s="212">
        <v>11088</v>
      </c>
      <c r="G879" s="34">
        <f t="shared" si="82"/>
        <v>0.85674183891198108</v>
      </c>
      <c r="H879" s="197">
        <v>91.1</v>
      </c>
      <c r="I879" s="34">
        <f t="shared" si="83"/>
        <v>0.78049181524881472</v>
      </c>
      <c r="J879" s="34"/>
      <c r="K879" s="218"/>
      <c r="L879" s="260" t="str">
        <f>'Programe Budget 2073-74'!Q800</f>
        <v>वि</v>
      </c>
    </row>
    <row r="880" spans="1:12">
      <c r="A880" s="9"/>
      <c r="B880" s="9"/>
      <c r="C880" s="33">
        <f>'Programe Budget 2073-74'!C801</f>
        <v>4</v>
      </c>
      <c r="D880" s="129" t="str">
        <f>'Programe Budget 2073-74'!D801</f>
        <v>जिल्ला कृषि विकास कार्यालय, झापा</v>
      </c>
      <c r="E880" s="34">
        <f>'Programe Budget 2073-74'!E801</f>
        <v>48184</v>
      </c>
      <c r="F880" s="212">
        <v>19500</v>
      </c>
      <c r="G880" s="34">
        <f t="shared" si="82"/>
        <v>1.5067158963549452</v>
      </c>
      <c r="H880" s="197">
        <v>100</v>
      </c>
      <c r="I880" s="34">
        <f t="shared" si="83"/>
        <v>1.5067158963549452</v>
      </c>
      <c r="J880" s="34"/>
      <c r="K880" s="218"/>
      <c r="L880" s="260" t="str">
        <f>'Programe Budget 2073-74'!Q801</f>
        <v>वि</v>
      </c>
    </row>
    <row r="881" spans="1:12">
      <c r="A881" s="9"/>
      <c r="B881" s="9"/>
      <c r="C881" s="33">
        <f>'Programe Budget 2073-74'!C802</f>
        <v>5</v>
      </c>
      <c r="D881" s="129" t="str">
        <f>'Programe Budget 2073-74'!D802</f>
        <v>जिल्ला कृषि विकास कार्यालय, संखुवासभा</v>
      </c>
      <c r="E881" s="34">
        <f>'Programe Budget 2073-74'!E802</f>
        <v>31361</v>
      </c>
      <c r="F881" s="212">
        <v>18923</v>
      </c>
      <c r="G881" s="34">
        <f t="shared" si="82"/>
        <v>1.4621325593192116</v>
      </c>
      <c r="H881" s="197">
        <v>96.6</v>
      </c>
      <c r="I881" s="34">
        <f t="shared" si="83"/>
        <v>1.4124200523023582</v>
      </c>
      <c r="J881" s="34"/>
      <c r="K881" s="218"/>
      <c r="L881" s="260" t="str">
        <f>'Programe Budget 2073-74'!Q802</f>
        <v>वि</v>
      </c>
    </row>
    <row r="882" spans="1:12">
      <c r="A882" s="9"/>
      <c r="B882" s="9"/>
      <c r="C882" s="33">
        <f>'Programe Budget 2073-74'!C803</f>
        <v>6</v>
      </c>
      <c r="D882" s="129" t="str">
        <f>'Programe Budget 2073-74'!D803</f>
        <v>जिल्ला कृषि विकास कार्यालय, तेह्रथुम</v>
      </c>
      <c r="E882" s="34">
        <f>'Programe Budget 2073-74'!E803</f>
        <v>36021</v>
      </c>
      <c r="F882" s="212">
        <v>32639</v>
      </c>
      <c r="G882" s="34">
        <f t="shared" si="82"/>
        <v>2.5219333405707207</v>
      </c>
      <c r="H882" s="197">
        <v>85.1</v>
      </c>
      <c r="I882" s="34">
        <f t="shared" si="83"/>
        <v>2.1461652728256833</v>
      </c>
      <c r="J882" s="34"/>
      <c r="K882" s="218"/>
      <c r="L882" s="260" t="str">
        <f>'Programe Budget 2073-74'!Q803</f>
        <v>वि</v>
      </c>
    </row>
    <row r="883" spans="1:12">
      <c r="A883" s="9"/>
      <c r="B883" s="9"/>
      <c r="C883" s="33">
        <f>'Programe Budget 2073-74'!C804</f>
        <v>7</v>
      </c>
      <c r="D883" s="129" t="str">
        <f>'Programe Budget 2073-74'!D804</f>
        <v>जिल्ला कृषि विकास कार्यालय, धनकुटा</v>
      </c>
      <c r="E883" s="34">
        <f>'Programe Budget 2073-74'!E804</f>
        <v>34716</v>
      </c>
      <c r="F883" s="212">
        <v>14336</v>
      </c>
      <c r="G883" s="34">
        <f t="shared" si="82"/>
        <v>1.1077066200074099</v>
      </c>
      <c r="H883" s="197">
        <v>100</v>
      </c>
      <c r="I883" s="34">
        <f t="shared" si="83"/>
        <v>1.1077066200074099</v>
      </c>
      <c r="J883" s="34"/>
      <c r="K883" s="218"/>
      <c r="L883" s="260" t="str">
        <f>'Programe Budget 2073-74'!Q804</f>
        <v>वि</v>
      </c>
    </row>
    <row r="884" spans="1:12">
      <c r="A884" s="9"/>
      <c r="B884" s="9"/>
      <c r="C884" s="33">
        <f>'Programe Budget 2073-74'!C805</f>
        <v>8</v>
      </c>
      <c r="D884" s="129" t="str">
        <f>'Programe Budget 2073-74'!D805</f>
        <v>जिल्ला कृषि विकास कार्यालय, सुनसरी</v>
      </c>
      <c r="E884" s="34">
        <f>'Programe Budget 2073-74'!E805</f>
        <v>42896</v>
      </c>
      <c r="F884" s="212">
        <v>20543</v>
      </c>
      <c r="G884" s="34">
        <f t="shared" si="82"/>
        <v>1.5873058799394688</v>
      </c>
      <c r="H884" s="197">
        <v>100</v>
      </c>
      <c r="I884" s="34">
        <f t="shared" si="83"/>
        <v>1.5873058799394686</v>
      </c>
      <c r="J884" s="34"/>
      <c r="K884" s="218"/>
      <c r="L884" s="260" t="str">
        <f>'Programe Budget 2073-74'!Q805</f>
        <v>वि</v>
      </c>
    </row>
    <row r="885" spans="1:12">
      <c r="A885" s="9"/>
      <c r="B885" s="9"/>
      <c r="C885" s="33">
        <f>'Programe Budget 2073-74'!C806</f>
        <v>9</v>
      </c>
      <c r="D885" s="129" t="str">
        <f>'Programe Budget 2073-74'!D806</f>
        <v>जिल्ला कृषि विकास कार्यालय, मोरङ्ग</v>
      </c>
      <c r="E885" s="34">
        <f>'Programe Budget 2073-74'!E806</f>
        <v>46293</v>
      </c>
      <c r="F885" s="212">
        <v>23440</v>
      </c>
      <c r="G885" s="34">
        <f t="shared" si="82"/>
        <v>1.8111497749005085</v>
      </c>
      <c r="H885" s="197">
        <v>98.6</v>
      </c>
      <c r="I885" s="34">
        <f t="shared" si="83"/>
        <v>1.7857936780519015</v>
      </c>
      <c r="J885" s="34"/>
      <c r="K885" s="218"/>
      <c r="L885" s="260" t="str">
        <f>'Programe Budget 2073-74'!Q806</f>
        <v>वि</v>
      </c>
    </row>
    <row r="886" spans="1:12">
      <c r="A886" s="9"/>
      <c r="B886" s="9"/>
      <c r="C886" s="33">
        <f>'Programe Budget 2073-74'!C807</f>
        <v>10</v>
      </c>
      <c r="D886" s="129" t="str">
        <f>'Programe Budget 2073-74'!D807</f>
        <v>जिल्ला कृषि विकास कार्यालय, भोजपुर</v>
      </c>
      <c r="E886" s="34">
        <f>'Programe Budget 2073-74'!E807</f>
        <v>33449</v>
      </c>
      <c r="F886" s="212">
        <v>14501</v>
      </c>
      <c r="G886" s="34">
        <f t="shared" si="82"/>
        <v>1.1204557545150287</v>
      </c>
      <c r="H886" s="197">
        <v>100</v>
      </c>
      <c r="I886" s="34">
        <f t="shared" si="83"/>
        <v>1.1204557545150287</v>
      </c>
      <c r="J886" s="34"/>
      <c r="K886" s="218"/>
      <c r="L886" s="260" t="str">
        <f>'Programe Budget 2073-74'!Q807</f>
        <v>वि</v>
      </c>
    </row>
    <row r="887" spans="1:12">
      <c r="A887" s="9"/>
      <c r="B887" s="9"/>
      <c r="C887" s="33">
        <f>'Programe Budget 2073-74'!C808</f>
        <v>11</v>
      </c>
      <c r="D887" s="129" t="str">
        <f>'Programe Budget 2073-74'!D808</f>
        <v>जिल्ला कृषि विकास कार्यालय, सोलुखुम्बु</v>
      </c>
      <c r="E887" s="34">
        <f>'Programe Budget 2073-74'!E808</f>
        <v>31729</v>
      </c>
      <c r="F887" s="212">
        <v>16456</v>
      </c>
      <c r="G887" s="34">
        <f t="shared" si="82"/>
        <v>1.2715136815598449</v>
      </c>
      <c r="H887" s="197">
        <v>99.8</v>
      </c>
      <c r="I887" s="34">
        <f t="shared" si="83"/>
        <v>1.2689706541967252</v>
      </c>
      <c r="J887" s="34"/>
      <c r="K887" s="218"/>
      <c r="L887" s="260" t="str">
        <f>'Programe Budget 2073-74'!Q808</f>
        <v>वि</v>
      </c>
    </row>
    <row r="888" spans="1:12">
      <c r="A888" s="9"/>
      <c r="B888" s="9"/>
      <c r="C888" s="33">
        <f>'Programe Budget 2073-74'!C809</f>
        <v>12</v>
      </c>
      <c r="D888" s="129" t="str">
        <f>'Programe Budget 2073-74'!D809</f>
        <v>जिल्ला कृषि विकास कार्यालय, ओखलढुङ्गा</v>
      </c>
      <c r="E888" s="34">
        <f>'Programe Budget 2073-74'!E809</f>
        <v>33417</v>
      </c>
      <c r="F888" s="212">
        <v>12539</v>
      </c>
      <c r="G888" s="34">
        <f t="shared" si="82"/>
        <v>0.96885695509716196</v>
      </c>
      <c r="H888" s="197">
        <v>100</v>
      </c>
      <c r="I888" s="34">
        <f t="shared" si="83"/>
        <v>0.96885695509716196</v>
      </c>
      <c r="J888" s="34"/>
      <c r="K888" s="218"/>
      <c r="L888" s="260" t="str">
        <f>'Programe Budget 2073-74'!Q809</f>
        <v>वि</v>
      </c>
    </row>
    <row r="889" spans="1:12">
      <c r="A889" s="9"/>
      <c r="B889" s="9"/>
      <c r="C889" s="33">
        <f>'Programe Budget 2073-74'!C810</f>
        <v>13</v>
      </c>
      <c r="D889" s="129" t="str">
        <f>'Programe Budget 2073-74'!D810</f>
        <v>जिल्ला कृषि विकास कार्यालय, खोटाङ्ग</v>
      </c>
      <c r="E889" s="34">
        <f>'Programe Budget 2073-74'!E810</f>
        <v>33441</v>
      </c>
      <c r="F889" s="212">
        <v>15337</v>
      </c>
      <c r="G889" s="34">
        <f t="shared" si="82"/>
        <v>1.1850513693536304</v>
      </c>
      <c r="H889" s="197">
        <v>100</v>
      </c>
      <c r="I889" s="34">
        <f t="shared" si="83"/>
        <v>1.1850513693536304</v>
      </c>
      <c r="J889" s="34"/>
      <c r="K889" s="218"/>
      <c r="L889" s="260" t="str">
        <f>'Programe Budget 2073-74'!Q810</f>
        <v>वि</v>
      </c>
    </row>
    <row r="890" spans="1:12">
      <c r="A890" s="9"/>
      <c r="B890" s="9"/>
      <c r="C890" s="33">
        <f>'Programe Budget 2073-74'!C811</f>
        <v>14</v>
      </c>
      <c r="D890" s="129" t="str">
        <f>'Programe Budget 2073-74'!D811</f>
        <v>जिल्ला कृषि विकास कार्यालय, सिराहा</v>
      </c>
      <c r="E890" s="34">
        <f>'Programe Budget 2073-74'!E811</f>
        <v>43143</v>
      </c>
      <c r="F890" s="212">
        <v>15697</v>
      </c>
      <c r="G890" s="34">
        <f t="shared" si="82"/>
        <v>1.2128676628247987</v>
      </c>
      <c r="H890" s="197">
        <v>100</v>
      </c>
      <c r="I890" s="34">
        <f t="shared" si="83"/>
        <v>1.2128676628247987</v>
      </c>
      <c r="J890" s="34"/>
      <c r="K890" s="218"/>
      <c r="L890" s="260" t="str">
        <f>'Programe Budget 2073-74'!Q811</f>
        <v>वि</v>
      </c>
    </row>
    <row r="891" spans="1:12">
      <c r="A891" s="9"/>
      <c r="B891" s="9"/>
      <c r="C891" s="33">
        <f>'Programe Budget 2073-74'!C812</f>
        <v>15</v>
      </c>
      <c r="D891" s="129" t="str">
        <f>'Programe Budget 2073-74'!D812</f>
        <v>जिल्ला कृषि विकास कार्यालय, सप्तरी</v>
      </c>
      <c r="E891" s="34">
        <f>'Programe Budget 2073-74'!E812</f>
        <v>41267</v>
      </c>
      <c r="F891" s="212">
        <v>12526</v>
      </c>
      <c r="G891" s="34">
        <f t="shared" si="82"/>
        <v>0.96785247783292527</v>
      </c>
      <c r="H891" s="197">
        <v>100</v>
      </c>
      <c r="I891" s="34">
        <f t="shared" si="83"/>
        <v>0.96785247783292538</v>
      </c>
      <c r="J891" s="34"/>
      <c r="K891" s="218"/>
      <c r="L891" s="260" t="str">
        <f>'Programe Budget 2073-74'!Q812</f>
        <v>वि</v>
      </c>
    </row>
    <row r="892" spans="1:12">
      <c r="A892" s="9"/>
      <c r="B892" s="9"/>
      <c r="C892" s="33">
        <f>'Programe Budget 2073-74'!C813</f>
        <v>16</v>
      </c>
      <c r="D892" s="129" t="str">
        <f>'Programe Budget 2073-74'!D813</f>
        <v>जिल्ला कृषि विकास कार्यालय, उदयपुर</v>
      </c>
      <c r="E892" s="34">
        <f>'Programe Budget 2073-74'!E813</f>
        <v>39904</v>
      </c>
      <c r="F892" s="212">
        <v>12938</v>
      </c>
      <c r="G892" s="34">
        <f t="shared" si="82"/>
        <v>0.99968668036104003</v>
      </c>
      <c r="H892" s="197">
        <v>99.1</v>
      </c>
      <c r="I892" s="34">
        <f t="shared" si="83"/>
        <v>0.99068950023779068</v>
      </c>
      <c r="J892" s="34"/>
      <c r="K892" s="218"/>
      <c r="L892" s="260" t="str">
        <f>'Programe Budget 2073-74'!Q813</f>
        <v>वि</v>
      </c>
    </row>
    <row r="893" spans="1:12">
      <c r="A893" s="9"/>
      <c r="B893" s="9"/>
      <c r="C893" s="33">
        <f>'Programe Budget 2073-74'!C814</f>
        <v>17</v>
      </c>
      <c r="D893" s="129" t="str">
        <f>'Programe Budget 2073-74'!D814</f>
        <v>जिल्ला कृषि विकास कार्यालय, र्सलाही</v>
      </c>
      <c r="E893" s="34">
        <f>'Programe Budget 2073-74'!E814</f>
        <v>42824</v>
      </c>
      <c r="F893" s="34">
        <v>20873</v>
      </c>
      <c r="G893" s="34">
        <f t="shared" si="82"/>
        <v>1.6128041489547063</v>
      </c>
      <c r="H893" s="197">
        <v>99</v>
      </c>
      <c r="I893" s="34">
        <f t="shared" si="83"/>
        <v>1.5966761074651592</v>
      </c>
      <c r="J893" s="34"/>
      <c r="K893" s="218"/>
      <c r="L893" s="260" t="str">
        <f>'Programe Budget 2073-74'!Q814</f>
        <v>का</v>
      </c>
    </row>
    <row r="894" spans="1:12">
      <c r="A894" s="9"/>
      <c r="B894" s="9"/>
      <c r="C894" s="33">
        <f>'Programe Budget 2073-74'!C815</f>
        <v>18</v>
      </c>
      <c r="D894" s="129" t="str">
        <f>'Programe Budget 2073-74'!D815</f>
        <v>जिल्ला कृषि विकास कार्यालय, महोत्तरी</v>
      </c>
      <c r="E894" s="34">
        <f>'Programe Budget 2073-74'!E815</f>
        <v>42903</v>
      </c>
      <c r="F894" s="34">
        <v>13078</v>
      </c>
      <c r="G894" s="34">
        <f t="shared" si="82"/>
        <v>1.0105041278220499</v>
      </c>
      <c r="H894" s="197">
        <v>100</v>
      </c>
      <c r="I894" s="34">
        <f t="shared" si="83"/>
        <v>1.0105041278220499</v>
      </c>
      <c r="J894" s="34"/>
      <c r="K894" s="218"/>
      <c r="L894" s="260" t="str">
        <f>'Programe Budget 2073-74'!Q815</f>
        <v>का</v>
      </c>
    </row>
    <row r="895" spans="1:12">
      <c r="A895" s="9"/>
      <c r="B895" s="9"/>
      <c r="C895" s="33">
        <f>'Programe Budget 2073-74'!C816</f>
        <v>19</v>
      </c>
      <c r="D895" s="129" t="str">
        <f>'Programe Budget 2073-74'!D816</f>
        <v>जिल्ला कृषि विकास कार्यालय, धनुषा</v>
      </c>
      <c r="E895" s="34">
        <f>'Programe Budget 2073-74'!E816</f>
        <v>43053</v>
      </c>
      <c r="F895" s="34">
        <v>20534</v>
      </c>
      <c r="G895" s="34">
        <f t="shared" si="82"/>
        <v>1.5866104726026893</v>
      </c>
      <c r="H895" s="197">
        <v>97.2</v>
      </c>
      <c r="I895" s="34">
        <f t="shared" si="83"/>
        <v>1.5421853793698139</v>
      </c>
      <c r="J895" s="34"/>
      <c r="K895" s="218"/>
      <c r="L895" s="260" t="str">
        <f>'Programe Budget 2073-74'!Q816</f>
        <v>का</v>
      </c>
    </row>
    <row r="896" spans="1:12">
      <c r="A896" s="9"/>
      <c r="B896" s="9"/>
      <c r="C896" s="33">
        <f>'Programe Budget 2073-74'!C817</f>
        <v>20</v>
      </c>
      <c r="D896" s="129" t="str">
        <f>'Programe Budget 2073-74'!D817</f>
        <v>जिल्ला कृषि विकास कार्यालय, दोलखा</v>
      </c>
      <c r="E896" s="34">
        <f>'Programe Budget 2073-74'!E817</f>
        <v>33283</v>
      </c>
      <c r="F896" s="34">
        <v>17700</v>
      </c>
      <c r="G896" s="34">
        <f t="shared" si="82"/>
        <v>1.3676344289991043</v>
      </c>
      <c r="H896" s="197">
        <v>100</v>
      </c>
      <c r="I896" s="34">
        <f t="shared" si="83"/>
        <v>1.3676344289991043</v>
      </c>
      <c r="J896" s="34"/>
      <c r="K896" s="218"/>
      <c r="L896" s="260" t="str">
        <f>'Programe Budget 2073-74'!Q817</f>
        <v>का</v>
      </c>
    </row>
    <row r="897" spans="1:12">
      <c r="A897" s="9"/>
      <c r="B897" s="9"/>
      <c r="C897" s="33">
        <f>'Programe Budget 2073-74'!C818</f>
        <v>21</v>
      </c>
      <c r="D897" s="129" t="str">
        <f>'Programe Budget 2073-74'!D818</f>
        <v>जिल्ला कृषि विकास कार्यालय, रामेछाप</v>
      </c>
      <c r="E897" s="34">
        <f>'Programe Budget 2073-74'!E818</f>
        <v>40798</v>
      </c>
      <c r="F897" s="34">
        <v>15855</v>
      </c>
      <c r="G897" s="34">
        <f t="shared" si="82"/>
        <v>1.225075924959367</v>
      </c>
      <c r="H897" s="197">
        <v>98.5</v>
      </c>
      <c r="I897" s="34">
        <f t="shared" si="83"/>
        <v>1.2066997860849764</v>
      </c>
      <c r="J897" s="34"/>
      <c r="K897" s="218"/>
      <c r="L897" s="260" t="str">
        <f>'Programe Budget 2073-74'!Q818</f>
        <v>का</v>
      </c>
    </row>
    <row r="898" spans="1:12">
      <c r="A898" s="9"/>
      <c r="B898" s="9"/>
      <c r="C898" s="33">
        <f>'Programe Budget 2073-74'!C819</f>
        <v>22</v>
      </c>
      <c r="D898" s="129" t="str">
        <f>'Programe Budget 2073-74'!D819</f>
        <v>जिल्ला कृषि विकास कार्यालय, सिन्धुली</v>
      </c>
      <c r="E898" s="34">
        <f>'Programe Budget 2073-74'!E819</f>
        <v>40799</v>
      </c>
      <c r="F898" s="34">
        <v>31000</v>
      </c>
      <c r="G898" s="34">
        <f t="shared" si="82"/>
        <v>2.395291937795041</v>
      </c>
      <c r="H898" s="197">
        <v>98.1</v>
      </c>
      <c r="I898" s="34">
        <f t="shared" si="83"/>
        <v>2.3497813909769349</v>
      </c>
      <c r="J898" s="34"/>
      <c r="K898" s="218"/>
      <c r="L898" s="260" t="str">
        <f>'Programe Budget 2073-74'!Q819</f>
        <v>का</v>
      </c>
    </row>
    <row r="899" spans="1:12">
      <c r="A899" s="9"/>
      <c r="B899" s="9"/>
      <c r="C899" s="33">
        <f>'Programe Budget 2073-74'!C820</f>
        <v>23</v>
      </c>
      <c r="D899" s="129" t="str">
        <f>'Programe Budget 2073-74'!D820</f>
        <v>जिल्ला कृषि विकास कार्यालय, बारा</v>
      </c>
      <c r="E899" s="34">
        <f>'Programe Budget 2073-74'!E820</f>
        <v>43045</v>
      </c>
      <c r="F899" s="34">
        <v>19779</v>
      </c>
      <c r="G899" s="34">
        <f t="shared" si="82"/>
        <v>1.5282735237951004</v>
      </c>
      <c r="H899" s="197">
        <v>92.4</v>
      </c>
      <c r="I899" s="34">
        <f t="shared" si="83"/>
        <v>1.4121247359866729</v>
      </c>
      <c r="J899" s="34"/>
      <c r="K899" s="218"/>
      <c r="L899" s="260" t="str">
        <f>'Programe Budget 2073-74'!Q820</f>
        <v>का</v>
      </c>
    </row>
    <row r="900" spans="1:12">
      <c r="A900" s="9"/>
      <c r="B900" s="9"/>
      <c r="C900" s="33">
        <f>'Programe Budget 2073-74'!C821</f>
        <v>24</v>
      </c>
      <c r="D900" s="129" t="str">
        <f>'Programe Budget 2073-74'!D821</f>
        <v>जिल्ला कृषि विकास कार्यालय, पर्सा</v>
      </c>
      <c r="E900" s="34">
        <f>'Programe Budget 2073-74'!E821</f>
        <v>41749</v>
      </c>
      <c r="F900" s="34">
        <v>36440</v>
      </c>
      <c r="G900" s="34">
        <f t="shared" si="82"/>
        <v>2.8156270391371385</v>
      </c>
      <c r="H900" s="197">
        <v>95.4</v>
      </c>
      <c r="I900" s="34">
        <f t="shared" si="83"/>
        <v>2.6861081953368302</v>
      </c>
      <c r="J900" s="34"/>
      <c r="K900" s="218"/>
      <c r="L900" s="260" t="str">
        <f>'Programe Budget 2073-74'!Q821</f>
        <v>का</v>
      </c>
    </row>
    <row r="901" spans="1:12">
      <c r="A901" s="9"/>
      <c r="B901" s="9"/>
      <c r="C901" s="33">
        <f>'Programe Budget 2073-74'!C822</f>
        <v>25</v>
      </c>
      <c r="D901" s="129" t="str">
        <f>'Programe Budget 2073-74'!D822</f>
        <v xml:space="preserve">जिल्ला कृषि विकास कार्यालय, रौतहट </v>
      </c>
      <c r="E901" s="34">
        <f>'Programe Budget 2073-74'!E822</f>
        <v>43042</v>
      </c>
      <c r="F901" s="34">
        <v>30790</v>
      </c>
      <c r="G901" s="34">
        <f t="shared" si="82"/>
        <v>2.3790657666035262</v>
      </c>
      <c r="H901" s="197">
        <v>94.1</v>
      </c>
      <c r="I901" s="34">
        <f t="shared" si="83"/>
        <v>2.238700886373918</v>
      </c>
      <c r="J901" s="34"/>
      <c r="K901" s="218"/>
      <c r="L901" s="260" t="str">
        <f>'Programe Budget 2073-74'!Q822</f>
        <v>का</v>
      </c>
    </row>
    <row r="902" spans="1:12">
      <c r="A902" s="9"/>
      <c r="B902" s="9"/>
      <c r="C902" s="33">
        <f>'Programe Budget 2073-74'!C823</f>
        <v>26</v>
      </c>
      <c r="D902" s="129" t="str">
        <f>'Programe Budget 2073-74'!D823</f>
        <v>जिल्ला कृषि विकास कार्यालय, मकवानपुर</v>
      </c>
      <c r="E902" s="34">
        <f>'Programe Budget 2073-74'!E823</f>
        <v>38638</v>
      </c>
      <c r="F902" s="34">
        <v>17102</v>
      </c>
      <c r="G902" s="34">
        <f t="shared" si="82"/>
        <v>1.3214284748442191</v>
      </c>
      <c r="H902" s="197">
        <v>92.2</v>
      </c>
      <c r="I902" s="34">
        <f t="shared" si="83"/>
        <v>1.2183570538063702</v>
      </c>
      <c r="J902" s="34"/>
      <c r="K902" s="218"/>
      <c r="L902" s="260" t="str">
        <f>'Programe Budget 2073-74'!Q823</f>
        <v>का</v>
      </c>
    </row>
    <row r="903" spans="1:12">
      <c r="A903" s="9"/>
      <c r="B903" s="9"/>
      <c r="C903" s="33">
        <f>'Programe Budget 2073-74'!C824</f>
        <v>27</v>
      </c>
      <c r="D903" s="129" t="str">
        <f>'Programe Budget 2073-74'!D824</f>
        <v>जिल्ला कृषि विकास कार्यालय, चितवन</v>
      </c>
      <c r="E903" s="34">
        <f>'Programe Budget 2073-74'!E824</f>
        <v>45653</v>
      </c>
      <c r="F903" s="34">
        <v>35100</v>
      </c>
      <c r="G903" s="34">
        <f t="shared" si="82"/>
        <v>2.7120886134389015</v>
      </c>
      <c r="H903" s="197">
        <v>99.7</v>
      </c>
      <c r="I903" s="34">
        <f t="shared" si="83"/>
        <v>2.7039523475985852</v>
      </c>
      <c r="J903" s="34"/>
      <c r="K903" s="218"/>
      <c r="L903" s="260" t="str">
        <f>'Programe Budget 2073-74'!Q824</f>
        <v>का</v>
      </c>
    </row>
    <row r="904" spans="1:12">
      <c r="A904" s="9"/>
      <c r="B904" s="9"/>
      <c r="C904" s="33">
        <f>'Programe Budget 2073-74'!C825</f>
        <v>28</v>
      </c>
      <c r="D904" s="129" t="str">
        <f>'Programe Budget 2073-74'!D825</f>
        <v>जिल्ला कृषि विकास कार्यालय, रसुवा</v>
      </c>
      <c r="E904" s="34">
        <f>'Programe Budget 2073-74'!E825</f>
        <v>29768</v>
      </c>
      <c r="F904" s="34">
        <v>16132</v>
      </c>
      <c r="G904" s="34">
        <f t="shared" si="82"/>
        <v>1.2464790174357936</v>
      </c>
      <c r="H904" s="197">
        <v>100</v>
      </c>
      <c r="I904" s="34">
        <f t="shared" si="83"/>
        <v>1.2464790174357936</v>
      </c>
      <c r="J904" s="34"/>
      <c r="K904" s="218"/>
      <c r="L904" s="260" t="str">
        <f>'Programe Budget 2073-74'!Q825</f>
        <v>का</v>
      </c>
    </row>
    <row r="905" spans="1:12">
      <c r="A905" s="9"/>
      <c r="B905" s="9"/>
      <c r="C905" s="33">
        <f>'Programe Budget 2073-74'!C826</f>
        <v>29</v>
      </c>
      <c r="D905" s="129" t="str">
        <f>'Programe Budget 2073-74'!D826</f>
        <v>जिल्ला कृषि विकास कार्यालय, धादिङ्ग</v>
      </c>
      <c r="E905" s="34">
        <f>'Programe Budget 2073-74'!E826</f>
        <v>37327</v>
      </c>
      <c r="F905" s="34">
        <v>10903</v>
      </c>
      <c r="G905" s="34">
        <f t="shared" si="82"/>
        <v>0.84244735476707522</v>
      </c>
      <c r="H905" s="197">
        <v>100</v>
      </c>
      <c r="I905" s="34">
        <f t="shared" si="83"/>
        <v>0.84244735476707522</v>
      </c>
      <c r="J905" s="34"/>
      <c r="K905" s="218"/>
      <c r="L905" s="260" t="str">
        <f>'Programe Budget 2073-74'!Q826</f>
        <v>का</v>
      </c>
    </row>
    <row r="906" spans="1:12">
      <c r="A906" s="9"/>
      <c r="B906" s="9"/>
      <c r="C906" s="33">
        <f>'Programe Budget 2073-74'!C827</f>
        <v>30</v>
      </c>
      <c r="D906" s="129" t="str">
        <f>'Programe Budget 2073-74'!D827</f>
        <v>जिल्ला कृषि विकास कार्यालय, नुवाकोट</v>
      </c>
      <c r="E906" s="34">
        <f>'Programe Budget 2073-74'!E827</f>
        <v>38637</v>
      </c>
      <c r="F906" s="34">
        <v>14457</v>
      </c>
      <c r="G906" s="34">
        <f t="shared" si="82"/>
        <v>1.1170559853129971</v>
      </c>
      <c r="H906" s="197">
        <v>93.9</v>
      </c>
      <c r="I906" s="34">
        <f t="shared" si="83"/>
        <v>1.0489155702089044</v>
      </c>
      <c r="J906" s="34"/>
      <c r="K906" s="218"/>
      <c r="L906" s="260" t="str">
        <f>'Programe Budget 2073-74'!Q827</f>
        <v>का</v>
      </c>
    </row>
    <row r="907" spans="1:12">
      <c r="A907" s="9"/>
      <c r="B907" s="9"/>
      <c r="C907" s="33">
        <f>'Programe Budget 2073-74'!C828</f>
        <v>31</v>
      </c>
      <c r="D907" s="129" t="str">
        <f>'Programe Budget 2073-74'!D828</f>
        <v>जिल्ला कृषि विकास कार्यालय, सिन्धुपाल्चोक</v>
      </c>
      <c r="E907" s="34">
        <f>'Programe Budget 2073-74'!E828</f>
        <v>34794</v>
      </c>
      <c r="F907" s="34">
        <v>19604</v>
      </c>
      <c r="G907" s="34">
        <f t="shared" si="82"/>
        <v>1.5147517144688383</v>
      </c>
      <c r="H907" s="197">
        <v>100</v>
      </c>
      <c r="I907" s="34">
        <f t="shared" si="83"/>
        <v>1.5147517144688383</v>
      </c>
      <c r="J907" s="34"/>
      <c r="K907" s="218"/>
      <c r="L907" s="260" t="str">
        <f>'Programe Budget 2073-74'!Q828</f>
        <v>का</v>
      </c>
    </row>
    <row r="908" spans="1:12">
      <c r="A908" s="9"/>
      <c r="B908" s="9"/>
      <c r="C908" s="33">
        <f>'Programe Budget 2073-74'!C829</f>
        <v>32</v>
      </c>
      <c r="D908" s="129" t="str">
        <f>'Programe Budget 2073-74'!D829</f>
        <v>जिल्ला कृषि विकास कार्यालय, काभ्रेपलाञ्चोक</v>
      </c>
      <c r="E908" s="34">
        <f>'Programe Budget 2073-74'!E829</f>
        <v>39926</v>
      </c>
      <c r="F908" s="34">
        <v>12842</v>
      </c>
      <c r="G908" s="34">
        <f t="shared" si="82"/>
        <v>0.99226900210206193</v>
      </c>
      <c r="H908" s="197">
        <v>99.1</v>
      </c>
      <c r="I908" s="34">
        <f t="shared" si="83"/>
        <v>0.98333858108314331</v>
      </c>
      <c r="J908" s="34"/>
      <c r="K908" s="218"/>
      <c r="L908" s="260" t="str">
        <f>'Programe Budget 2073-74'!Q829</f>
        <v>का</v>
      </c>
    </row>
    <row r="909" spans="1:12">
      <c r="A909" s="9"/>
      <c r="B909" s="9"/>
      <c r="C909" s="33">
        <f>'Programe Budget 2073-74'!C830</f>
        <v>33</v>
      </c>
      <c r="D909" s="129" t="str">
        <f>'Programe Budget 2073-74'!D830</f>
        <v>जिल्ला कृषि विकास कार्यालय, काठमाण्डौं</v>
      </c>
      <c r="E909" s="34">
        <f>'Programe Budget 2073-74'!E830</f>
        <v>35586</v>
      </c>
      <c r="F909" s="34">
        <v>16587</v>
      </c>
      <c r="G909" s="34">
        <f t="shared" si="82"/>
        <v>1.2816357216840757</v>
      </c>
      <c r="H909" s="197">
        <v>74.3</v>
      </c>
      <c r="I909" s="34">
        <f t="shared" si="83"/>
        <v>0.95225534121126809</v>
      </c>
      <c r="J909" s="34"/>
      <c r="K909" s="218"/>
      <c r="L909" s="260" t="str">
        <f>'Programe Budget 2073-74'!Q830</f>
        <v>का</v>
      </c>
    </row>
    <row r="910" spans="1:12">
      <c r="A910" s="9"/>
      <c r="B910" s="9"/>
      <c r="C910" s="33">
        <f>'Programe Budget 2073-74'!C831</f>
        <v>34</v>
      </c>
      <c r="D910" s="129" t="str">
        <f>'Programe Budget 2073-74'!D831</f>
        <v>जिल्ला कृषि विकास कार्यालय, ललितपुर</v>
      </c>
      <c r="E910" s="34">
        <f>'Programe Budget 2073-74'!E831</f>
        <v>37331</v>
      </c>
      <c r="F910" s="34">
        <v>18662</v>
      </c>
      <c r="G910" s="34">
        <f t="shared" si="82"/>
        <v>1.4419657465526148</v>
      </c>
      <c r="H910" s="197">
        <v>84.2</v>
      </c>
      <c r="I910" s="34">
        <f t="shared" si="83"/>
        <v>1.2141351585973017</v>
      </c>
      <c r="J910" s="34"/>
      <c r="K910" s="218"/>
      <c r="L910" s="260" t="str">
        <f>'Programe Budget 2073-74'!Q831</f>
        <v>का</v>
      </c>
    </row>
    <row r="911" spans="1:12">
      <c r="A911" s="9"/>
      <c r="B911" s="9"/>
      <c r="C911" s="33">
        <f>'Programe Budget 2073-74'!C832</f>
        <v>35</v>
      </c>
      <c r="D911" s="129" t="str">
        <f>'Programe Budget 2073-74'!D832</f>
        <v>जिल्ला कृषि विकास कार्यालय, भक्तपुर</v>
      </c>
      <c r="E911" s="34">
        <f>'Programe Budget 2073-74'!E832</f>
        <v>35360</v>
      </c>
      <c r="F911" s="34">
        <v>18313</v>
      </c>
      <c r="G911" s="34">
        <f t="shared" si="82"/>
        <v>1.4149993953819544</v>
      </c>
      <c r="H911" s="197">
        <v>99.4</v>
      </c>
      <c r="I911" s="34">
        <f t="shared" si="83"/>
        <v>1.4065093990096629</v>
      </c>
      <c r="J911" s="34"/>
      <c r="K911" s="218"/>
      <c r="L911" s="260" t="str">
        <f>'Programe Budget 2073-74'!Q832</f>
        <v>का</v>
      </c>
    </row>
    <row r="912" spans="1:12">
      <c r="A912" s="9"/>
      <c r="B912" s="9"/>
      <c r="C912" s="33">
        <f>'Programe Budget 2073-74'!C833</f>
        <v>36</v>
      </c>
      <c r="D912" s="129" t="str">
        <f>'Programe Budget 2073-74'!D833</f>
        <v>जिल्ला कृषि विकास कार्यालय, कास्की</v>
      </c>
      <c r="E912" s="34">
        <f>'Programe Budget 2073-74'!E833</f>
        <v>40772</v>
      </c>
      <c r="F912" s="463">
        <v>17377</v>
      </c>
      <c r="G912" s="34">
        <f t="shared" si="82"/>
        <v>1.342677032356917</v>
      </c>
      <c r="H912" s="197">
        <v>98.9</v>
      </c>
      <c r="I912" s="34">
        <f t="shared" si="83"/>
        <v>1.3279075850009912</v>
      </c>
      <c r="J912" s="34"/>
      <c r="K912" s="218"/>
      <c r="L912" s="260" t="str">
        <f>'Programe Budget 2073-74'!Q833</f>
        <v>प</v>
      </c>
    </row>
    <row r="913" spans="1:12">
      <c r="A913" s="9"/>
      <c r="B913" s="9"/>
      <c r="C913" s="33">
        <f>'Programe Budget 2073-74'!C834</f>
        <v>37</v>
      </c>
      <c r="D913" s="129" t="str">
        <f>'Programe Budget 2073-74'!D834</f>
        <v>जिल्ला कृषि विकास कार्यालय, लमजुङ्ग</v>
      </c>
      <c r="E913" s="34">
        <f>'Programe Budget 2073-74'!E834</f>
        <v>40803</v>
      </c>
      <c r="F913" s="463">
        <v>21512</v>
      </c>
      <c r="G913" s="34">
        <f t="shared" si="82"/>
        <v>1.6621780698660298</v>
      </c>
      <c r="H913" s="197">
        <v>98.2</v>
      </c>
      <c r="I913" s="34">
        <f t="shared" si="83"/>
        <v>1.6322588646084413</v>
      </c>
      <c r="J913" s="34"/>
      <c r="K913" s="218"/>
      <c r="L913" s="260" t="str">
        <f>'Programe Budget 2073-74'!Q834</f>
        <v>प</v>
      </c>
    </row>
    <row r="914" spans="1:12">
      <c r="A914" s="9"/>
      <c r="B914" s="9"/>
      <c r="C914" s="33">
        <f>'Programe Budget 2073-74'!C835</f>
        <v>38</v>
      </c>
      <c r="D914" s="129" t="str">
        <f>'Programe Budget 2073-74'!D835</f>
        <v>जिल्ला कृषि विकास कार्यालय, मनाङ्ग</v>
      </c>
      <c r="E914" s="34">
        <f>'Programe Budget 2073-74'!E835</f>
        <v>27489</v>
      </c>
      <c r="F914" s="463">
        <v>10645</v>
      </c>
      <c r="G914" s="34">
        <f t="shared" si="82"/>
        <v>0.82251234444607135</v>
      </c>
      <c r="H914" s="197">
        <v>99.6</v>
      </c>
      <c r="I914" s="34">
        <f t="shared" si="83"/>
        <v>0.81922229506828703</v>
      </c>
      <c r="J914" s="34"/>
      <c r="K914" s="218"/>
      <c r="L914" s="260" t="str">
        <f>'Programe Budget 2073-74'!Q835</f>
        <v>प</v>
      </c>
    </row>
    <row r="915" spans="1:12">
      <c r="A915" s="9"/>
      <c r="B915" s="9"/>
      <c r="C915" s="33">
        <f>'Programe Budget 2073-74'!C836</f>
        <v>39</v>
      </c>
      <c r="D915" s="129" t="str">
        <f>'Programe Budget 2073-74'!D836</f>
        <v>जिल्ला कृषि विकास कार्यालय, गोरखा</v>
      </c>
      <c r="E915" s="34">
        <f>'Programe Budget 2073-74'!E836</f>
        <v>39930</v>
      </c>
      <c r="F915" s="463">
        <v>16230</v>
      </c>
      <c r="G915" s="34">
        <f t="shared" si="82"/>
        <v>1.2540512306585005</v>
      </c>
      <c r="H915" s="197">
        <v>100</v>
      </c>
      <c r="I915" s="34">
        <f t="shared" si="83"/>
        <v>1.2540512306585005</v>
      </c>
      <c r="J915" s="34"/>
      <c r="K915" s="218"/>
      <c r="L915" s="260" t="str">
        <f>'Programe Budget 2073-74'!Q836</f>
        <v>प</v>
      </c>
    </row>
    <row r="916" spans="1:12">
      <c r="A916" s="9"/>
      <c r="B916" s="9"/>
      <c r="C916" s="33">
        <f>'Programe Budget 2073-74'!C837</f>
        <v>40</v>
      </c>
      <c r="D916" s="129" t="str">
        <f>'Programe Budget 2073-74'!D837</f>
        <v>जिल्ला कृषि विकास कार्यालय, तनहुँ</v>
      </c>
      <c r="E916" s="34">
        <f>'Programe Budget 2073-74'!E837</f>
        <v>40582</v>
      </c>
      <c r="F916" s="463">
        <v>20657</v>
      </c>
      <c r="G916" s="34">
        <f t="shared" si="82"/>
        <v>1.5961143728720053</v>
      </c>
      <c r="H916" s="197">
        <v>100</v>
      </c>
      <c r="I916" s="34">
        <f t="shared" si="83"/>
        <v>1.5961143728720055</v>
      </c>
      <c r="J916" s="34"/>
      <c r="K916" s="218"/>
      <c r="L916" s="260" t="str">
        <f>'Programe Budget 2073-74'!Q837</f>
        <v>प</v>
      </c>
    </row>
    <row r="917" spans="1:12">
      <c r="A917" s="9"/>
      <c r="B917" s="9"/>
      <c r="C917" s="33">
        <f>'Programe Budget 2073-74'!C838</f>
        <v>41</v>
      </c>
      <c r="D917" s="129" t="str">
        <f>'Programe Budget 2073-74'!D838</f>
        <v>जिल्ला कृषि विकास कार्यालय, स्याङ्गजा</v>
      </c>
      <c r="E917" s="34">
        <f>'Programe Budget 2073-74'!E838</f>
        <v>40803</v>
      </c>
      <c r="F917" s="463">
        <v>19290</v>
      </c>
      <c r="G917" s="34">
        <f t="shared" si="82"/>
        <v>1.4904897251634304</v>
      </c>
      <c r="H917" s="197">
        <v>99.2</v>
      </c>
      <c r="I917" s="34">
        <f t="shared" si="83"/>
        <v>1.4785658073621228</v>
      </c>
      <c r="J917" s="34"/>
      <c r="K917" s="218"/>
      <c r="L917" s="260" t="str">
        <f>'Programe Budget 2073-74'!Q838</f>
        <v>प</v>
      </c>
    </row>
    <row r="918" spans="1:12">
      <c r="A918" s="9"/>
      <c r="B918" s="9"/>
      <c r="C918" s="33">
        <f>'Programe Budget 2073-74'!C839</f>
        <v>42</v>
      </c>
      <c r="D918" s="129" t="str">
        <f>'Programe Budget 2073-74'!D839</f>
        <v>जिल्ला कृषि विकास कार्यालय, गुल्मी</v>
      </c>
      <c r="E918" s="34">
        <f>'Programe Budget 2073-74'!E839</f>
        <v>41875</v>
      </c>
      <c r="F918" s="463">
        <v>37280</v>
      </c>
      <c r="G918" s="34">
        <f t="shared" si="82"/>
        <v>2.8805317239031978</v>
      </c>
      <c r="H918" s="197">
        <v>100</v>
      </c>
      <c r="I918" s="34">
        <f t="shared" si="83"/>
        <v>2.8805317239031978</v>
      </c>
      <c r="J918" s="34"/>
      <c r="K918" s="218"/>
      <c r="L918" s="260" t="str">
        <f>'Programe Budget 2073-74'!Q839</f>
        <v>प</v>
      </c>
    </row>
    <row r="919" spans="1:12">
      <c r="A919" s="9"/>
      <c r="B919" s="9"/>
      <c r="C919" s="33">
        <f>'Programe Budget 2073-74'!C840</f>
        <v>43</v>
      </c>
      <c r="D919" s="129" t="str">
        <f>'Programe Budget 2073-74'!D840</f>
        <v>जिल्ला कृषि विकास कार्यालय, रुपन्देही</v>
      </c>
      <c r="E919" s="34">
        <f>'Programe Budget 2073-74'!E840</f>
        <v>50301</v>
      </c>
      <c r="F919" s="463">
        <v>22218</v>
      </c>
      <c r="G919" s="34">
        <f t="shared" si="82"/>
        <v>1.7167289120622653</v>
      </c>
      <c r="H919" s="197">
        <v>98.1</v>
      </c>
      <c r="I919" s="34">
        <f t="shared" si="83"/>
        <v>1.684111062733082</v>
      </c>
      <c r="J919" s="34"/>
      <c r="K919" s="218"/>
      <c r="L919" s="260" t="str">
        <f>'Programe Budget 2073-74'!Q840</f>
        <v>प</v>
      </c>
    </row>
    <row r="920" spans="1:12">
      <c r="A920" s="9"/>
      <c r="B920" s="9"/>
      <c r="C920" s="33">
        <f>'Programe Budget 2073-74'!C841</f>
        <v>44</v>
      </c>
      <c r="D920" s="129" t="str">
        <f>'Programe Budget 2073-74'!D841</f>
        <v>जिल्ला कृषि विकास कार्यालय, नवलपरासी</v>
      </c>
      <c r="E920" s="34">
        <f>'Programe Budget 2073-74'!E841</f>
        <v>42661</v>
      </c>
      <c r="F920" s="463">
        <v>21149</v>
      </c>
      <c r="G920" s="34">
        <f t="shared" si="82"/>
        <v>1.6341299739492685</v>
      </c>
      <c r="H920" s="197">
        <v>100</v>
      </c>
      <c r="I920" s="34">
        <f t="shared" si="83"/>
        <v>1.6341299739492685</v>
      </c>
      <c r="J920" s="34"/>
      <c r="K920" s="218"/>
      <c r="L920" s="260" t="str">
        <f>'Programe Budget 2073-74'!Q841</f>
        <v>प</v>
      </c>
    </row>
    <row r="921" spans="1:12">
      <c r="A921" s="9"/>
      <c r="B921" s="9"/>
      <c r="C921" s="33">
        <f>'Programe Budget 2073-74'!C842</f>
        <v>45</v>
      </c>
      <c r="D921" s="129" t="str">
        <f>'Programe Budget 2073-74'!D842</f>
        <v>जिल्ला कृषि विकास कार्यालय, पाल्पा</v>
      </c>
      <c r="E921" s="34">
        <f>'Programe Budget 2073-74'!E842</f>
        <v>38636</v>
      </c>
      <c r="F921" s="463">
        <v>18050</v>
      </c>
      <c r="G921" s="34">
        <f t="shared" si="82"/>
        <v>1.3946780476516287</v>
      </c>
      <c r="H921" s="197">
        <v>99.98</v>
      </c>
      <c r="I921" s="34">
        <f t="shared" si="83"/>
        <v>1.3943991120420984</v>
      </c>
      <c r="J921" s="34"/>
      <c r="K921" s="218"/>
      <c r="L921" s="260" t="str">
        <f>'Programe Budget 2073-74'!Q842</f>
        <v>प</v>
      </c>
    </row>
    <row r="922" spans="1:12">
      <c r="A922" s="9"/>
      <c r="B922" s="9"/>
      <c r="C922" s="33">
        <f>'Programe Budget 2073-74'!C843</f>
        <v>46</v>
      </c>
      <c r="D922" s="129" t="str">
        <f>'Programe Budget 2073-74'!D843</f>
        <v xml:space="preserve">जिल्ला कृषि विकास कार्यालय, कपिलबस्तु </v>
      </c>
      <c r="E922" s="34">
        <f>'Programe Budget 2073-74'!E843</f>
        <v>42511</v>
      </c>
      <c r="F922" s="463">
        <v>17057</v>
      </c>
      <c r="G922" s="34">
        <f t="shared" si="82"/>
        <v>1.3179514381603232</v>
      </c>
      <c r="H922" s="197">
        <v>93.1</v>
      </c>
      <c r="I922" s="34">
        <f t="shared" si="83"/>
        <v>1.2270127889272608</v>
      </c>
      <c r="J922" s="34"/>
      <c r="K922" s="218"/>
      <c r="L922" s="260" t="str">
        <f>'Programe Budget 2073-74'!Q843</f>
        <v>प</v>
      </c>
    </row>
    <row r="923" spans="1:12">
      <c r="A923" s="9"/>
      <c r="B923" s="9"/>
      <c r="C923" s="33">
        <f>'Programe Budget 2073-74'!C844</f>
        <v>47</v>
      </c>
      <c r="D923" s="129" t="str">
        <f>'Programe Budget 2073-74'!D844</f>
        <v xml:space="preserve">जिल्ला कृषि विकास कार्यालय, अर्घाखाँची </v>
      </c>
      <c r="E923" s="34">
        <f>'Programe Budget 2073-74'!E844</f>
        <v>38182</v>
      </c>
      <c r="F923" s="463">
        <v>19175</v>
      </c>
      <c r="G923" s="34">
        <f t="shared" si="82"/>
        <v>1.4816039647490293</v>
      </c>
      <c r="H923" s="197">
        <v>100</v>
      </c>
      <c r="I923" s="34">
        <f t="shared" si="83"/>
        <v>1.4816039647490293</v>
      </c>
      <c r="J923" s="34"/>
      <c r="K923" s="218"/>
      <c r="L923" s="260" t="str">
        <f>'Programe Budget 2073-74'!Q844</f>
        <v>प</v>
      </c>
    </row>
    <row r="924" spans="1:12">
      <c r="A924" s="9"/>
      <c r="B924" s="9"/>
      <c r="C924" s="33">
        <f>'Programe Budget 2073-74'!C845</f>
        <v>48</v>
      </c>
      <c r="D924" s="129" t="str">
        <f>'Programe Budget 2073-74'!D845</f>
        <v>जिल्ला कृषि विकास कार्यालय, मुस्ताङ्ग</v>
      </c>
      <c r="E924" s="34">
        <f>'Programe Budget 2073-74'!E845</f>
        <v>30654</v>
      </c>
      <c r="F924" s="463">
        <v>6172.7</v>
      </c>
      <c r="G924" s="34">
        <f t="shared" si="82"/>
        <v>0.47694898530411128</v>
      </c>
      <c r="H924" s="197">
        <v>97.4</v>
      </c>
      <c r="I924" s="34">
        <f t="shared" si="83"/>
        <v>0.46454831168620442</v>
      </c>
      <c r="J924" s="34"/>
      <c r="K924" s="218"/>
      <c r="L924" s="260" t="str">
        <f>'Programe Budget 2073-74'!Q845</f>
        <v>प</v>
      </c>
    </row>
    <row r="925" spans="1:12">
      <c r="A925" s="9"/>
      <c r="B925" s="9"/>
      <c r="C925" s="33">
        <f>'Programe Budget 2073-74'!C846</f>
        <v>49</v>
      </c>
      <c r="D925" s="129" t="str">
        <f>'Programe Budget 2073-74'!D846</f>
        <v>जिल्ला कृषि विकास कार्यालय, म्याग्दी</v>
      </c>
      <c r="E925" s="34">
        <f>'Programe Budget 2073-74'!E846</f>
        <v>38629</v>
      </c>
      <c r="F925" s="463">
        <v>18101</v>
      </c>
      <c r="G925" s="34">
        <f t="shared" si="82"/>
        <v>1.398618689226711</v>
      </c>
      <c r="H925" s="197">
        <v>99.3</v>
      </c>
      <c r="I925" s="34">
        <f t="shared" si="83"/>
        <v>1.3888283584021237</v>
      </c>
      <c r="J925" s="34"/>
      <c r="K925" s="218"/>
      <c r="L925" s="260" t="str">
        <f>'Programe Budget 2073-74'!Q846</f>
        <v>प</v>
      </c>
    </row>
    <row r="926" spans="1:12">
      <c r="A926" s="9"/>
      <c r="B926" s="9"/>
      <c r="C926" s="33">
        <f>'Programe Budget 2073-74'!C847</f>
        <v>50</v>
      </c>
      <c r="D926" s="129" t="str">
        <f>'Programe Budget 2073-74'!D847</f>
        <v>जिल्ला कृषि विकास कार्यालय, पर्वत</v>
      </c>
      <c r="E926" s="34">
        <f>'Programe Budget 2073-74'!E847</f>
        <v>38614</v>
      </c>
      <c r="F926" s="463">
        <v>16005</v>
      </c>
      <c r="G926" s="34">
        <f t="shared" si="82"/>
        <v>1.2366660472390203</v>
      </c>
      <c r="H926" s="197">
        <v>99.8</v>
      </c>
      <c r="I926" s="34">
        <f t="shared" si="83"/>
        <v>1.2341927151445422</v>
      </c>
      <c r="J926" s="34"/>
      <c r="K926" s="218"/>
      <c r="L926" s="260" t="str">
        <f>'Programe Budget 2073-74'!Q847</f>
        <v>प</v>
      </c>
    </row>
    <row r="927" spans="1:12">
      <c r="A927" s="9"/>
      <c r="B927" s="9"/>
      <c r="C927" s="33">
        <f>'Programe Budget 2073-74'!C848</f>
        <v>51</v>
      </c>
      <c r="D927" s="129" t="str">
        <f>'Programe Budget 2073-74'!D848</f>
        <v>जिल्ला कृषि विकास कार्यालय, बागलुङ्ग</v>
      </c>
      <c r="E927" s="34">
        <f>'Programe Budget 2073-74'!E848</f>
        <v>38637</v>
      </c>
      <c r="F927" s="463">
        <v>20039</v>
      </c>
      <c r="G927" s="34">
        <f t="shared" si="82"/>
        <v>1.5483630690798331</v>
      </c>
      <c r="H927" s="34">
        <v>98.98</v>
      </c>
      <c r="I927" s="34">
        <f t="shared" si="83"/>
        <v>1.5325697657752189</v>
      </c>
      <c r="J927" s="34"/>
      <c r="K927" s="218"/>
      <c r="L927" s="260" t="str">
        <f>'Programe Budget 2073-74'!Q848</f>
        <v>प</v>
      </c>
    </row>
    <row r="928" spans="1:12">
      <c r="A928" s="9"/>
      <c r="B928" s="9"/>
      <c r="C928" s="33">
        <f>'Programe Budget 2073-74'!C849</f>
        <v>52</v>
      </c>
      <c r="D928" s="129" t="str">
        <f>'Programe Budget 2073-74'!D849</f>
        <v>जिल्ला कृषि विकास कार्यालय, रुकुम</v>
      </c>
      <c r="E928" s="34">
        <f>'Programe Budget 2073-74'!E849</f>
        <v>32955</v>
      </c>
      <c r="F928" s="34">
        <v>11450</v>
      </c>
      <c r="G928" s="34">
        <f>SUM(F928/$F$952*100)</f>
        <v>0.88471266734687815</v>
      </c>
      <c r="H928" s="197">
        <v>99.4</v>
      </c>
      <c r="I928" s="34">
        <f t="shared" si="83"/>
        <v>0.87940439134279691</v>
      </c>
      <c r="J928" s="34"/>
      <c r="K928" s="218"/>
      <c r="L928" s="260" t="str">
        <f>'Programe Budget 2073-74'!Q849</f>
        <v>सु</v>
      </c>
    </row>
    <row r="929" spans="1:12">
      <c r="A929" s="9"/>
      <c r="B929" s="9"/>
      <c r="C929" s="33">
        <f>'Programe Budget 2073-74'!C850</f>
        <v>53</v>
      </c>
      <c r="D929" s="129" t="str">
        <f>'Programe Budget 2073-74'!D850</f>
        <v>जिल्ला कृषि विकास कार्यालय, रोल्पा</v>
      </c>
      <c r="E929" s="34">
        <f>'Programe Budget 2073-74'!E850</f>
        <v>32828</v>
      </c>
      <c r="F929" s="34">
        <v>13682</v>
      </c>
      <c r="G929" s="34">
        <f t="shared" si="82"/>
        <v>1.057173686868121</v>
      </c>
      <c r="H929" s="197">
        <v>93.1</v>
      </c>
      <c r="I929" s="34">
        <f t="shared" si="83"/>
        <v>0.98422870247422056</v>
      </c>
      <c r="J929" s="34"/>
      <c r="K929" s="218"/>
      <c r="L929" s="260" t="str">
        <f>'Programe Budget 2073-74'!Q850</f>
        <v>सु</v>
      </c>
    </row>
    <row r="930" spans="1:12">
      <c r="A930" s="9"/>
      <c r="B930" s="9"/>
      <c r="C930" s="33">
        <f>'Programe Budget 2073-74'!C851</f>
        <v>54</v>
      </c>
      <c r="D930" s="129" t="str">
        <f>'Programe Budget 2073-74'!D851</f>
        <v>जिल्ला कृषि विकास कार्यालय, दाङ्ग</v>
      </c>
      <c r="E930" s="34">
        <f>'Programe Budget 2073-74'!E851</f>
        <v>32359</v>
      </c>
      <c r="F930" s="34">
        <v>18560</v>
      </c>
      <c r="G930" s="34">
        <f t="shared" si="82"/>
        <v>1.4340844634024503</v>
      </c>
      <c r="H930" s="197">
        <v>97</v>
      </c>
      <c r="I930" s="34">
        <f t="shared" si="83"/>
        <v>1.391061929500377</v>
      </c>
      <c r="J930" s="34"/>
      <c r="K930" s="218"/>
      <c r="L930" s="260" t="str">
        <f>'Programe Budget 2073-74'!Q851</f>
        <v>सु</v>
      </c>
    </row>
    <row r="931" spans="1:12">
      <c r="A931" s="9"/>
      <c r="B931" s="9"/>
      <c r="C931" s="33">
        <f>'Programe Budget 2073-74'!C852</f>
        <v>55</v>
      </c>
      <c r="D931" s="129" t="str">
        <f>'Programe Budget 2073-74'!D852</f>
        <v>जिल्ला कृषि विकास कार्यालय, सल्यान</v>
      </c>
      <c r="E931" s="34">
        <f>'Programe Budget 2073-74'!E852</f>
        <v>33371</v>
      </c>
      <c r="F931" s="34">
        <v>14393</v>
      </c>
      <c r="G931" s="34">
        <f t="shared" si="82"/>
        <v>1.1121108664736783</v>
      </c>
      <c r="H931" s="197">
        <v>99.4</v>
      </c>
      <c r="I931" s="34">
        <f t="shared" si="83"/>
        <v>1.1054382012748363</v>
      </c>
      <c r="J931" s="34"/>
      <c r="K931" s="218"/>
      <c r="L931" s="260" t="str">
        <f>'Programe Budget 2073-74'!Q852</f>
        <v>सु</v>
      </c>
    </row>
    <row r="932" spans="1:12">
      <c r="A932" s="9"/>
      <c r="B932" s="9"/>
      <c r="C932" s="33">
        <f>'Programe Budget 2073-74'!C853</f>
        <v>56</v>
      </c>
      <c r="D932" s="129" t="str">
        <f>'Programe Budget 2073-74'!D853</f>
        <v>जिल्ला कृषि विकास कार्यालय, प्यूठान</v>
      </c>
      <c r="E932" s="34">
        <f>'Programe Budget 2073-74'!E853</f>
        <v>35060</v>
      </c>
      <c r="F932" s="34">
        <v>15640</v>
      </c>
      <c r="G932" s="34">
        <f t="shared" si="82"/>
        <v>1.2084634163585304</v>
      </c>
      <c r="H932" s="197">
        <v>99.6</v>
      </c>
      <c r="I932" s="34">
        <f t="shared" si="83"/>
        <v>1.2036295626930962</v>
      </c>
      <c r="J932" s="34"/>
      <c r="K932" s="218"/>
      <c r="L932" s="260" t="str">
        <f>'Programe Budget 2073-74'!Q853</f>
        <v>सु</v>
      </c>
    </row>
    <row r="933" spans="1:12">
      <c r="A933" s="9"/>
      <c r="B933" s="9"/>
      <c r="C933" s="33">
        <f>'Programe Budget 2073-74'!C854</f>
        <v>57</v>
      </c>
      <c r="D933" s="129" t="str">
        <f>'Programe Budget 2073-74'!D854</f>
        <v>जिल्ला कृषि विकास कार्यालय, बाँके</v>
      </c>
      <c r="E933" s="34">
        <f>'Programe Budget 2073-74'!E854</f>
        <v>36739</v>
      </c>
      <c r="F933" s="34">
        <v>19618</v>
      </c>
      <c r="G933" s="34">
        <f t="shared" si="82"/>
        <v>1.5158334592149392</v>
      </c>
      <c r="H933" s="197">
        <v>80.599999999999994</v>
      </c>
      <c r="I933" s="34">
        <f t="shared" si="83"/>
        <v>1.221761768127241</v>
      </c>
      <c r="J933" s="34"/>
      <c r="K933" s="218"/>
      <c r="L933" s="260" t="str">
        <f>'Programe Budget 2073-74'!Q854</f>
        <v>सु</v>
      </c>
    </row>
    <row r="934" spans="1:12">
      <c r="A934" s="9"/>
      <c r="B934" s="9"/>
      <c r="C934" s="33">
        <f>'Programe Budget 2073-74'!C855</f>
        <v>58</v>
      </c>
      <c r="D934" s="129" t="str">
        <f>'Programe Budget 2073-74'!D855</f>
        <v>जिल्ला कृषि विकास कार्यालय, बर्दिया</v>
      </c>
      <c r="E934" s="34">
        <f>'Programe Budget 2073-74'!E855</f>
        <v>36781</v>
      </c>
      <c r="F934" s="34">
        <v>18971</v>
      </c>
      <c r="G934" s="34">
        <f t="shared" si="82"/>
        <v>1.4658413984487009</v>
      </c>
      <c r="H934" s="197">
        <v>100</v>
      </c>
      <c r="I934" s="34">
        <f t="shared" si="83"/>
        <v>1.4658413984487009</v>
      </c>
      <c r="J934" s="34"/>
      <c r="K934" s="218"/>
      <c r="L934" s="260" t="str">
        <f>'Programe Budget 2073-74'!Q855</f>
        <v>सु</v>
      </c>
    </row>
    <row r="935" spans="1:12">
      <c r="A935" s="9"/>
      <c r="B935" s="9"/>
      <c r="C935" s="33">
        <f>'Programe Budget 2073-74'!C856</f>
        <v>59</v>
      </c>
      <c r="D935" s="129" t="str">
        <f>'Programe Budget 2073-74'!D856</f>
        <v>जिल्ला कृषि विकास कार्यालय, सुर्खेत</v>
      </c>
      <c r="E935" s="34">
        <f>'Programe Budget 2073-74'!E856</f>
        <v>35055</v>
      </c>
      <c r="F935" s="34">
        <v>18117</v>
      </c>
      <c r="G935" s="34">
        <f t="shared" si="82"/>
        <v>1.3998549689365405</v>
      </c>
      <c r="H935" s="197">
        <v>95.5</v>
      </c>
      <c r="I935" s="34">
        <f t="shared" si="83"/>
        <v>1.3368614953343962</v>
      </c>
      <c r="J935" s="34"/>
      <c r="K935" s="218"/>
      <c r="L935" s="260" t="str">
        <f>'Programe Budget 2073-74'!Q856</f>
        <v>सु</v>
      </c>
    </row>
    <row r="936" spans="1:12">
      <c r="A936" s="9"/>
      <c r="B936" s="9"/>
      <c r="C936" s="33">
        <f>'Programe Budget 2073-74'!C857</f>
        <v>60</v>
      </c>
      <c r="D936" s="129" t="str">
        <f>'Programe Budget 2073-74'!D857</f>
        <v>जिल्ला कृषि विकास कार्यालय, दैलेख</v>
      </c>
      <c r="E936" s="34">
        <f>'Programe Budget 2073-74'!E857</f>
        <v>32636</v>
      </c>
      <c r="F936" s="34">
        <v>18585</v>
      </c>
      <c r="G936" s="34">
        <f t="shared" si="82"/>
        <v>1.4360161504490594</v>
      </c>
      <c r="H936" s="197">
        <v>100</v>
      </c>
      <c r="I936" s="34">
        <f t="shared" si="83"/>
        <v>1.4360161504490594</v>
      </c>
      <c r="J936" s="34"/>
      <c r="K936" s="218"/>
      <c r="L936" s="260" t="str">
        <f>'Programe Budget 2073-74'!Q857</f>
        <v>सु</v>
      </c>
    </row>
    <row r="937" spans="1:12">
      <c r="A937" s="9"/>
      <c r="B937" s="9"/>
      <c r="C937" s="33">
        <f>'Programe Budget 2073-74'!C858</f>
        <v>61</v>
      </c>
      <c r="D937" s="129" t="str">
        <f>'Programe Budget 2073-74'!D858</f>
        <v>जिल्ला कृषि विकास कार्यालय, जाजरकोट</v>
      </c>
      <c r="E937" s="34">
        <f>'Programe Budget 2073-74'!E858</f>
        <v>30370</v>
      </c>
      <c r="F937" s="34">
        <v>9554</v>
      </c>
      <c r="G937" s="34">
        <f t="shared" si="82"/>
        <v>0.73821352173205879</v>
      </c>
      <c r="H937" s="197">
        <v>100</v>
      </c>
      <c r="I937" s="34">
        <f t="shared" si="83"/>
        <v>0.73821352173205879</v>
      </c>
      <c r="J937" s="34"/>
      <c r="K937" s="218"/>
      <c r="L937" s="260" t="str">
        <f>'Programe Budget 2073-74'!Q858</f>
        <v>सु</v>
      </c>
    </row>
    <row r="938" spans="1:12">
      <c r="A938" s="9"/>
      <c r="B938" s="9"/>
      <c r="C938" s="33">
        <f>'Programe Budget 2073-74'!C859</f>
        <v>62</v>
      </c>
      <c r="D938" s="129" t="str">
        <f>'Programe Budget 2073-74'!D859</f>
        <v>जिल्ला कृषि विकास कार्यालय, कालीकोट</v>
      </c>
      <c r="E938" s="34">
        <f>'Programe Budget 2073-74'!E859</f>
        <v>31211</v>
      </c>
      <c r="F938" s="34">
        <v>13861</v>
      </c>
      <c r="G938" s="34">
        <f t="shared" si="82"/>
        <v>1.0710045661218408</v>
      </c>
      <c r="H938" s="197">
        <v>100</v>
      </c>
      <c r="I938" s="34">
        <f t="shared" si="83"/>
        <v>1.0710045661218408</v>
      </c>
      <c r="J938" s="34"/>
      <c r="K938" s="218"/>
      <c r="L938" s="260" t="str">
        <f>'Programe Budget 2073-74'!Q859</f>
        <v>सु</v>
      </c>
    </row>
    <row r="939" spans="1:12">
      <c r="A939" s="9"/>
      <c r="B939" s="9"/>
      <c r="C939" s="33">
        <f>'Programe Budget 2073-74'!C860</f>
        <v>63</v>
      </c>
      <c r="D939" s="129" t="str">
        <f>'Programe Budget 2073-74'!D860</f>
        <v>जिल्ला कृषि विकास कार्यालय, हुम्ला</v>
      </c>
      <c r="E939" s="34">
        <f>'Programe Budget 2073-74'!E860</f>
        <v>29854</v>
      </c>
      <c r="F939" s="34">
        <v>10884</v>
      </c>
      <c r="G939" s="34">
        <f t="shared" si="82"/>
        <v>0.84097927261165251</v>
      </c>
      <c r="H939" s="197">
        <v>99</v>
      </c>
      <c r="I939" s="34">
        <f t="shared" si="83"/>
        <v>0.83256947988553587</v>
      </c>
      <c r="J939" s="34"/>
      <c r="K939" s="218"/>
      <c r="L939" s="260" t="str">
        <f>'Programe Budget 2073-74'!Q860</f>
        <v>सु</v>
      </c>
    </row>
    <row r="940" spans="1:12">
      <c r="A940" s="9"/>
      <c r="B940" s="9"/>
      <c r="C940" s="33">
        <f>'Programe Budget 2073-74'!C861</f>
        <v>64</v>
      </c>
      <c r="D940" s="129" t="str">
        <f>'Programe Budget 2073-74'!D861</f>
        <v>जिल्ला कृषि विकास कार्यालय, मुगु</v>
      </c>
      <c r="E940" s="34">
        <f>'Programe Budget 2073-74'!E861</f>
        <v>30074</v>
      </c>
      <c r="F940" s="34">
        <v>16134</v>
      </c>
      <c r="G940" s="34">
        <f t="shared" si="82"/>
        <v>1.2466335523995222</v>
      </c>
      <c r="H940" s="197">
        <v>100</v>
      </c>
      <c r="I940" s="34">
        <f t="shared" si="83"/>
        <v>1.2466335523995222</v>
      </c>
      <c r="J940" s="34"/>
      <c r="K940" s="218"/>
      <c r="L940" s="260" t="str">
        <f>'Programe Budget 2073-74'!Q861</f>
        <v>सु</v>
      </c>
    </row>
    <row r="941" spans="1:12">
      <c r="A941" s="9"/>
      <c r="B941" s="9"/>
      <c r="C941" s="33">
        <f>'Programe Budget 2073-74'!C862</f>
        <v>65</v>
      </c>
      <c r="D941" s="129" t="str">
        <f>'Programe Budget 2073-74'!D862</f>
        <v>जिल्ला कृषि विकास कार्यालय, डोल्पा</v>
      </c>
      <c r="E941" s="34">
        <f>'Programe Budget 2073-74'!E862</f>
        <v>30587</v>
      </c>
      <c r="F941" s="34">
        <v>16470</v>
      </c>
      <c r="G941" s="34">
        <f t="shared" si="82"/>
        <v>1.272595426305946</v>
      </c>
      <c r="H941" s="197">
        <v>100</v>
      </c>
      <c r="I941" s="34">
        <f t="shared" ref="I941:I951" si="84">SUM(G941*H941/100)</f>
        <v>1.272595426305946</v>
      </c>
      <c r="J941" s="34"/>
      <c r="K941" s="218"/>
      <c r="L941" s="260" t="str">
        <f>'Programe Budget 2073-74'!Q862</f>
        <v>सु</v>
      </c>
    </row>
    <row r="942" spans="1:12">
      <c r="A942" s="9"/>
      <c r="B942" s="9"/>
      <c r="C942" s="33">
        <f>'Programe Budget 2073-74'!C863</f>
        <v>66</v>
      </c>
      <c r="D942" s="129" t="str">
        <f>'Programe Budget 2073-74'!D863</f>
        <v>जिल्ला कृषि विकास कार्यालय, जुम्ला</v>
      </c>
      <c r="E942" s="34">
        <f>'Programe Budget 2073-74'!E863</f>
        <v>31675</v>
      </c>
      <c r="F942" s="34">
        <v>12986</v>
      </c>
      <c r="G942" s="34">
        <f t="shared" ref="G942:G951" si="85">SUM(F942/$F$952*100)</f>
        <v>1.0033955194905291</v>
      </c>
      <c r="H942" s="197">
        <v>100</v>
      </c>
      <c r="I942" s="34">
        <f t="shared" si="84"/>
        <v>1.0033955194905291</v>
      </c>
      <c r="J942" s="34"/>
      <c r="K942" s="218"/>
      <c r="L942" s="260" t="str">
        <f>'Programe Budget 2073-74'!Q863</f>
        <v>सु</v>
      </c>
    </row>
    <row r="943" spans="1:12">
      <c r="A943" s="9"/>
      <c r="B943" s="9"/>
      <c r="C943" s="33">
        <f>'Programe Budget 2073-74'!C864</f>
        <v>67</v>
      </c>
      <c r="D943" s="129" t="str">
        <f>'Programe Budget 2073-74'!D864</f>
        <v>जिल्ला कृषि विकास कार्यालय, बझाङ्ग</v>
      </c>
      <c r="E943" s="34">
        <f>'Programe Budget 2073-74'!E864</f>
        <v>30550</v>
      </c>
      <c r="F943" s="34">
        <v>9067</v>
      </c>
      <c r="G943" s="34">
        <f t="shared" si="85"/>
        <v>0.70058425806411728</v>
      </c>
      <c r="H943" s="197">
        <v>96.6</v>
      </c>
      <c r="I943" s="34">
        <f t="shared" si="84"/>
        <v>0.67676439328993721</v>
      </c>
      <c r="J943" s="34"/>
      <c r="K943" s="218"/>
      <c r="L943" s="260" t="str">
        <f>'Programe Budget 2073-74'!Q864</f>
        <v>दि</v>
      </c>
    </row>
    <row r="944" spans="1:12">
      <c r="A944" s="9"/>
      <c r="B944" s="9"/>
      <c r="C944" s="33">
        <f>'Programe Budget 2073-74'!C865</f>
        <v>68</v>
      </c>
      <c r="D944" s="129" t="str">
        <f>'Programe Budget 2073-74'!D865</f>
        <v>जिल्ला कृषि विकास कार्यालय, बाजुरा</v>
      </c>
      <c r="E944" s="34">
        <f>'Programe Budget 2073-74'!E865</f>
        <v>29434</v>
      </c>
      <c r="F944" s="34">
        <v>12272.5</v>
      </c>
      <c r="G944" s="34">
        <f t="shared" si="85"/>
        <v>0.94826517118031095</v>
      </c>
      <c r="H944" s="197">
        <v>96</v>
      </c>
      <c r="I944" s="34">
        <f t="shared" si="84"/>
        <v>0.91033456433309856</v>
      </c>
      <c r="J944" s="34"/>
      <c r="K944" s="218"/>
      <c r="L944" s="260" t="str">
        <f>'Programe Budget 2073-74'!Q865</f>
        <v>दि</v>
      </c>
    </row>
    <row r="945" spans="1:12">
      <c r="A945" s="9"/>
      <c r="B945" s="9"/>
      <c r="C945" s="33">
        <f>'Programe Budget 2073-74'!C866</f>
        <v>69</v>
      </c>
      <c r="D945" s="129" t="str">
        <f>'Programe Budget 2073-74'!D866</f>
        <v>जिल्ला कृषि विकास कार्यालय, डोटी</v>
      </c>
      <c r="E945" s="34">
        <f>'Programe Budget 2073-74'!E866</f>
        <v>33453</v>
      </c>
      <c r="F945" s="34">
        <v>14210.8</v>
      </c>
      <c r="G945" s="34">
        <f t="shared" si="85"/>
        <v>1.0980327312779925</v>
      </c>
      <c r="H945" s="197">
        <v>98.5</v>
      </c>
      <c r="I945" s="34">
        <f t="shared" si="84"/>
        <v>1.0815622403088225</v>
      </c>
      <c r="J945" s="34"/>
      <c r="K945" s="218"/>
      <c r="L945" s="260" t="str">
        <f>'Programe Budget 2073-74'!Q866</f>
        <v>दि</v>
      </c>
    </row>
    <row r="946" spans="1:12">
      <c r="A946" s="9"/>
      <c r="B946" s="9"/>
      <c r="C946" s="33">
        <f>'Programe Budget 2073-74'!C867</f>
        <v>70</v>
      </c>
      <c r="D946" s="129" t="str">
        <f>'Programe Budget 2073-74'!D867</f>
        <v>जिल्ला कृषि विकास कार्यालय, अछाम</v>
      </c>
      <c r="E946" s="34">
        <f>'Programe Budget 2073-74'!E867</f>
        <v>33285</v>
      </c>
      <c r="F946" s="34">
        <v>13016</v>
      </c>
      <c r="G946" s="34">
        <f t="shared" si="85"/>
        <v>1.00571354394646</v>
      </c>
      <c r="H946" s="197">
        <v>94.5</v>
      </c>
      <c r="I946" s="34">
        <f t="shared" si="84"/>
        <v>0.95039929902940468</v>
      </c>
      <c r="J946" s="34"/>
      <c r="K946" s="218"/>
      <c r="L946" s="260" t="str">
        <f>'Programe Budget 2073-74'!Q867</f>
        <v>दि</v>
      </c>
    </row>
    <row r="947" spans="1:12">
      <c r="A947" s="9"/>
      <c r="B947" s="9"/>
      <c r="C947" s="33">
        <f>'Programe Budget 2073-74'!C868</f>
        <v>71</v>
      </c>
      <c r="D947" s="129" t="str">
        <f>'Programe Budget 2073-74'!D868</f>
        <v>जिल्ला कृषि विकास कार्यालय, कैलाली</v>
      </c>
      <c r="E947" s="34">
        <f>'Programe Budget 2073-74'!E868</f>
        <v>28797</v>
      </c>
      <c r="F947" s="34">
        <v>10808</v>
      </c>
      <c r="G947" s="34">
        <f t="shared" si="85"/>
        <v>0.83510694398996144</v>
      </c>
      <c r="H947" s="197">
        <v>100</v>
      </c>
      <c r="I947" s="34">
        <f t="shared" si="84"/>
        <v>0.83510694398996155</v>
      </c>
      <c r="J947" s="34"/>
      <c r="K947" s="218"/>
      <c r="L947" s="260" t="str">
        <f>'Programe Budget 2073-74'!Q868</f>
        <v>दि</v>
      </c>
    </row>
    <row r="948" spans="1:12">
      <c r="A948" s="9"/>
      <c r="B948" s="9"/>
      <c r="C948" s="33">
        <f>'Programe Budget 2073-74'!C869</f>
        <v>72</v>
      </c>
      <c r="D948" s="129" t="str">
        <f>'Programe Budget 2073-74'!D869</f>
        <v>जिल्ला कृषि विकास कार्यालय, दार्चुला</v>
      </c>
      <c r="E948" s="34">
        <f>'Programe Budget 2073-74'!E869</f>
        <v>28638</v>
      </c>
      <c r="F948" s="34">
        <v>12057</v>
      </c>
      <c r="G948" s="34">
        <f t="shared" si="85"/>
        <v>0.93161402883854216</v>
      </c>
      <c r="H948" s="197">
        <v>95.6</v>
      </c>
      <c r="I948" s="34">
        <f t="shared" si="84"/>
        <v>0.89062301156964618</v>
      </c>
      <c r="J948" s="34"/>
      <c r="K948" s="218"/>
      <c r="L948" s="260" t="str">
        <f>'Programe Budget 2073-74'!Q869</f>
        <v>दि</v>
      </c>
    </row>
    <row r="949" spans="1:12">
      <c r="A949" s="9"/>
      <c r="B949" s="9"/>
      <c r="C949" s="33">
        <f>'Programe Budget 2073-74'!C870</f>
        <v>73</v>
      </c>
      <c r="D949" s="129" t="str">
        <f>'Programe Budget 2073-74'!D870</f>
        <v>जिल्ला कृषि विकास कार्यालय, बैतडी</v>
      </c>
      <c r="E949" s="34">
        <f>'Programe Budget 2073-74'!E870</f>
        <v>32819</v>
      </c>
      <c r="F949" s="34">
        <v>9498.5</v>
      </c>
      <c r="G949" s="34">
        <f t="shared" si="85"/>
        <v>0.73392517648858702</v>
      </c>
      <c r="H949" s="197">
        <v>100</v>
      </c>
      <c r="I949" s="34">
        <f t="shared" si="84"/>
        <v>0.73392517648858702</v>
      </c>
      <c r="J949" s="34"/>
      <c r="K949" s="218"/>
      <c r="L949" s="260" t="str">
        <f>'Programe Budget 2073-74'!Q870</f>
        <v>दि</v>
      </c>
    </row>
    <row r="950" spans="1:12">
      <c r="A950" s="9"/>
      <c r="B950" s="9"/>
      <c r="C950" s="33">
        <f>'Programe Budget 2073-74'!C871</f>
        <v>74</v>
      </c>
      <c r="D950" s="129" t="str">
        <f>'Programe Budget 2073-74'!D871</f>
        <v>जिल्ला कृषि विकास कार्यालय, डडेलधुरा</v>
      </c>
      <c r="E950" s="34">
        <f>'Programe Budget 2073-74'!E871</f>
        <v>34502</v>
      </c>
      <c r="F950" s="34">
        <v>13012</v>
      </c>
      <c r="G950" s="34">
        <f t="shared" si="85"/>
        <v>1.0054044740190025</v>
      </c>
      <c r="H950" s="197">
        <v>97.7</v>
      </c>
      <c r="I950" s="34">
        <f t="shared" si="84"/>
        <v>0.9822801711165654</v>
      </c>
      <c r="J950" s="34"/>
      <c r="K950" s="218"/>
      <c r="L950" s="260" t="str">
        <f>'Programe Budget 2073-74'!Q871</f>
        <v>दि</v>
      </c>
    </row>
    <row r="951" spans="1:12">
      <c r="A951" s="9"/>
      <c r="B951" s="9"/>
      <c r="C951" s="33">
        <f>'Programe Budget 2073-74'!C872</f>
        <v>75</v>
      </c>
      <c r="D951" s="129" t="str">
        <f>'Programe Budget 2073-74'!D872</f>
        <v>जिल्ला कृषि विकास कार्यालय, कन्चनपुर</v>
      </c>
      <c r="E951" s="34">
        <f>'Programe Budget 2073-74'!E872</f>
        <v>38883</v>
      </c>
      <c r="F951" s="34">
        <v>18669</v>
      </c>
      <c r="G951" s="34">
        <f t="shared" si="85"/>
        <v>1.4425066189256652</v>
      </c>
      <c r="H951" s="197">
        <v>98.3</v>
      </c>
      <c r="I951" s="34">
        <f t="shared" si="84"/>
        <v>1.4179840064039289</v>
      </c>
      <c r="J951" s="34"/>
      <c r="K951" s="218"/>
      <c r="L951" s="260" t="str">
        <f>'Programe Budget 2073-74'!Q872</f>
        <v>दि</v>
      </c>
    </row>
    <row r="952" spans="1:12">
      <c r="A952" s="9"/>
      <c r="B952" s="9"/>
      <c r="C952" s="33"/>
      <c r="D952" s="120" t="str">
        <f>'Programe Budget 2073-74'!D873</f>
        <v>७५ कार्यालयहरूको जम्मा</v>
      </c>
      <c r="E952" s="59">
        <f>SUM(E877:E951)</f>
        <v>2752158</v>
      </c>
      <c r="F952" s="59">
        <f>SUM(F877:F951)</f>
        <v>1294205.5</v>
      </c>
      <c r="G952" s="59">
        <f>SUM(G877:G951)</f>
        <v>99.999999999999943</v>
      </c>
      <c r="H952" s="197"/>
      <c r="I952" s="59">
        <f>SUM(I877:I951)</f>
        <v>97.219110489022029</v>
      </c>
      <c r="J952" s="57"/>
      <c r="K952" s="373"/>
      <c r="L952" s="25"/>
    </row>
    <row r="953" spans="1:12">
      <c r="A953" s="9"/>
      <c r="B953" s="9"/>
      <c r="C953" s="33"/>
      <c r="D953" s="282" t="s">
        <v>454</v>
      </c>
      <c r="E953" s="57" t="e">
        <f>E954</f>
        <v>#REF!</v>
      </c>
      <c r="F953" s="57" t="e">
        <f>F954</f>
        <v>#REF!</v>
      </c>
      <c r="G953" s="57" t="e">
        <f>F952/F953*100</f>
        <v>#REF!</v>
      </c>
      <c r="H953" s="197"/>
      <c r="I953" s="57" t="e">
        <f>I952*G953/100</f>
        <v>#REF!</v>
      </c>
      <c r="J953" s="57" t="e">
        <f>I953</f>
        <v>#REF!</v>
      </c>
      <c r="K953" s="373"/>
      <c r="L953" s="25"/>
    </row>
    <row r="954" spans="1:12" ht="15">
      <c r="A954" s="1142" t="s">
        <v>87</v>
      </c>
      <c r="B954" s="1142"/>
      <c r="C954" s="1142"/>
      <c r="D954" s="1142"/>
      <c r="E954" s="57" t="e">
        <f>SUM(E952,E874)</f>
        <v>#REF!</v>
      </c>
      <c r="F954" s="57" t="e">
        <f>SUM(F952,F874)</f>
        <v>#REF!</v>
      </c>
      <c r="G954" s="57" t="e">
        <f>G953+G875</f>
        <v>#REF!</v>
      </c>
      <c r="H954" s="197"/>
      <c r="I954" s="57" t="e">
        <f>I953+I875</f>
        <v>#REF!</v>
      </c>
      <c r="J954" s="57" t="e">
        <f>I954</f>
        <v>#REF!</v>
      </c>
      <c r="K954" s="57" t="e">
        <f>J954*G954/100</f>
        <v>#REF!</v>
      </c>
      <c r="L954" s="25"/>
    </row>
    <row r="955" spans="1:12" ht="15">
      <c r="A955" s="1142" t="s">
        <v>349</v>
      </c>
      <c r="B955" s="1142"/>
      <c r="C955" s="1142"/>
      <c r="D955" s="1142"/>
      <c r="E955" s="57" t="e">
        <f>E958</f>
        <v>#REF!</v>
      </c>
      <c r="F955" s="57" t="e">
        <f>F958</f>
        <v>#REF!</v>
      </c>
      <c r="G955" s="57" t="e">
        <f>F954/F958*100</f>
        <v>#REF!</v>
      </c>
      <c r="H955" s="197"/>
      <c r="I955" s="34"/>
      <c r="J955" s="57"/>
      <c r="K955" s="373" t="e">
        <f>J954*G955/100</f>
        <v>#REF!</v>
      </c>
      <c r="L955" s="25"/>
    </row>
    <row r="956" spans="1:12" ht="15">
      <c r="A956" s="1142" t="s">
        <v>83</v>
      </c>
      <c r="B956" s="1142"/>
      <c r="C956" s="1142"/>
      <c r="D956" s="1142"/>
      <c r="E956" s="57" t="e">
        <f>E862+E805</f>
        <v>#REF!</v>
      </c>
      <c r="F956" s="57" t="e">
        <f>F862+F805</f>
        <v>#REF!</v>
      </c>
      <c r="G956" s="57" t="e">
        <f>G863+G806</f>
        <v>#REF!</v>
      </c>
      <c r="H956" s="197"/>
      <c r="I956" s="57"/>
      <c r="J956" s="57" t="e">
        <f>J863+J806</f>
        <v>#REF!</v>
      </c>
      <c r="K956" s="57" t="e">
        <f>K863+K806</f>
        <v>#REF!</v>
      </c>
      <c r="L956" s="25"/>
    </row>
    <row r="957" spans="1:12" ht="15">
      <c r="A957" s="1142" t="s">
        <v>88</v>
      </c>
      <c r="B957" s="1142"/>
      <c r="C957" s="1142"/>
      <c r="D957" s="1142"/>
      <c r="E957" s="57" t="e">
        <f>E955</f>
        <v>#REF!</v>
      </c>
      <c r="F957" s="57" t="e">
        <f>F955</f>
        <v>#REF!</v>
      </c>
      <c r="G957" s="57" t="e">
        <f>F956/F958*100</f>
        <v>#REF!</v>
      </c>
      <c r="H957" s="197"/>
      <c r="I957" s="34"/>
      <c r="J957" s="57" t="e">
        <f>K956</f>
        <v>#REF!</v>
      </c>
      <c r="K957" s="373" t="e">
        <f>J957*G957/100</f>
        <v>#REF!</v>
      </c>
      <c r="L957" s="25"/>
    </row>
    <row r="958" spans="1:12" ht="15">
      <c r="A958" s="1142" t="s">
        <v>84</v>
      </c>
      <c r="B958" s="1142"/>
      <c r="C958" s="1142"/>
      <c r="D958" s="1142"/>
      <c r="E958" s="57" t="e">
        <f>E956+E954</f>
        <v>#REF!</v>
      </c>
      <c r="F958" s="57" t="e">
        <f>F956+F954</f>
        <v>#REF!</v>
      </c>
      <c r="G958" s="57" t="e">
        <f>G957+G955</f>
        <v>#REF!</v>
      </c>
      <c r="H958" s="197"/>
      <c r="I958" s="57"/>
      <c r="J958" s="57"/>
      <c r="K958" s="57" t="e">
        <f>K957+K955</f>
        <v>#REF!</v>
      </c>
      <c r="L958" s="25"/>
    </row>
    <row r="959" spans="1:12">
      <c r="A959" s="15"/>
      <c r="B959" s="15"/>
      <c r="C959" s="194"/>
      <c r="D959" s="284"/>
      <c r="E959" s="93"/>
      <c r="F959" s="93"/>
      <c r="G959" s="93"/>
      <c r="H959" s="450"/>
      <c r="I959" s="101"/>
      <c r="J959" s="455"/>
      <c r="K959" s="456"/>
    </row>
    <row r="960" spans="1:12">
      <c r="A960" s="16"/>
      <c r="B960" s="16"/>
      <c r="C960" s="250"/>
      <c r="D960" s="284"/>
      <c r="E960" s="94"/>
      <c r="F960" s="95"/>
      <c r="G960" s="102"/>
      <c r="H960" s="102"/>
      <c r="I960" s="103"/>
      <c r="J960" s="102"/>
      <c r="K960" s="102"/>
    </row>
    <row r="961" spans="1:11">
      <c r="A961" s="1092" t="str">
        <f>A1</f>
        <v xml:space="preserve">कृषि विभाग अन्तरगत सञ्चालित केन्द्रीय स्तरका आयोजना कार्यक्रमहरुको भारित प्रगति </v>
      </c>
      <c r="B961" s="1092"/>
      <c r="C961" s="1092"/>
      <c r="D961" s="1092"/>
      <c r="E961" s="1092"/>
      <c r="F961" s="1092"/>
      <c r="G961" s="1092"/>
      <c r="H961" s="1092"/>
      <c r="I961" s="1092"/>
      <c r="J961" s="1092"/>
      <c r="K961" s="1092"/>
    </row>
    <row r="962" spans="1:11">
      <c r="A962" s="1092" t="str">
        <f>A2</f>
        <v>बजेट शिर्षक अनुसार</v>
      </c>
      <c r="B962" s="1092"/>
      <c r="C962" s="1092"/>
      <c r="D962" s="1092"/>
      <c r="E962" s="1092"/>
      <c r="F962" s="1092"/>
      <c r="G962" s="1092"/>
      <c r="H962" s="1092"/>
      <c r="I962" s="1092"/>
      <c r="J962" s="1092"/>
      <c r="K962" s="1092"/>
    </row>
    <row r="963" spans="1:11">
      <c r="A963" s="1092" t="str">
        <f>A3</f>
        <v xml:space="preserve">आ.व. २०७2/७3 को वार्षिक भारित प्रगति </v>
      </c>
      <c r="B963" s="1092"/>
      <c r="C963" s="1092"/>
      <c r="D963" s="1092"/>
      <c r="E963" s="1092"/>
      <c r="F963" s="1092"/>
      <c r="G963" s="1092"/>
      <c r="H963" s="1092"/>
      <c r="I963" s="1092"/>
      <c r="J963" s="1092"/>
      <c r="K963" s="1092"/>
    </row>
    <row r="964" spans="1:11" ht="18.75">
      <c r="A964" s="1097" t="s">
        <v>85</v>
      </c>
      <c r="B964" s="1097"/>
      <c r="C964" s="1097"/>
      <c r="D964" s="1097"/>
      <c r="E964" s="1097"/>
      <c r="F964" s="1097"/>
      <c r="G964" s="1097"/>
      <c r="H964" s="1097"/>
      <c r="I964" s="1097"/>
      <c r="J964" s="1097"/>
      <c r="K964" s="1097"/>
    </row>
    <row r="965" spans="1:11" ht="58.5">
      <c r="A965" s="112" t="str">
        <f>A5</f>
        <v>क्र.सं.</v>
      </c>
      <c r="B965" s="112" t="str">
        <f>B5</f>
        <v xml:space="preserve"> ब.सि.नं.</v>
      </c>
      <c r="C965" s="112" t="s">
        <v>23</v>
      </c>
      <c r="D965" s="112" t="str">
        <f t="shared" ref="D965:I965" si="86">D5</f>
        <v>आयोजनाको नाम</v>
      </c>
      <c r="E965" s="111" t="str">
        <f t="shared" si="86"/>
        <v>वार्षिक विनियोजित वजेट</v>
      </c>
      <c r="F965" s="111" t="str">
        <f t="shared" si="86"/>
        <v>वार्षिक कार्यक्रम वजेट</v>
      </c>
      <c r="G965" s="112" t="str">
        <f t="shared" si="86"/>
        <v>लक्ष्य भार</v>
      </c>
      <c r="H965" s="111" t="str">
        <f t="shared" si="86"/>
        <v>भारित प्रगति प्रतिशत</v>
      </c>
      <c r="I965" s="111" t="str">
        <f t="shared" si="86"/>
        <v>बिभागको एकमुष्ट कूल प्रगति</v>
      </c>
      <c r="J965" s="112" t="s">
        <v>314</v>
      </c>
      <c r="K965" s="111" t="str">
        <f>K5</f>
        <v>बिभागको एकमुष्ट कूल प्रगति</v>
      </c>
    </row>
    <row r="966" spans="1:11">
      <c r="A966" s="11">
        <v>1</v>
      </c>
      <c r="B966" s="11">
        <v>2</v>
      </c>
      <c r="C966" s="33">
        <v>3</v>
      </c>
      <c r="D966" s="115">
        <v>4</v>
      </c>
      <c r="E966" s="33">
        <v>5</v>
      </c>
      <c r="F966" s="33">
        <v>6</v>
      </c>
      <c r="G966" s="33">
        <v>7</v>
      </c>
      <c r="H966" s="33">
        <v>8</v>
      </c>
      <c r="I966" s="166">
        <v>9</v>
      </c>
      <c r="J966" s="33">
        <v>10</v>
      </c>
      <c r="K966" s="33">
        <v>11</v>
      </c>
    </row>
    <row r="967" spans="1:11" ht="21.75">
      <c r="A967" s="251" t="str">
        <f>A7</f>
        <v>पहिलो प्राथमिकतामा परेका आयोजनाहरु  (P1)</v>
      </c>
      <c r="B967" s="252"/>
      <c r="C967" s="253"/>
      <c r="D967" s="126"/>
      <c r="E967" s="253"/>
      <c r="F967" s="253"/>
      <c r="G967" s="253"/>
      <c r="H967" s="253"/>
      <c r="I967" s="254"/>
      <c r="J967" s="253"/>
      <c r="K967" s="253"/>
    </row>
    <row r="968" spans="1:11" ht="18">
      <c r="A968" s="11">
        <f>'Programe Budget 2073-74'!A882</f>
        <v>1</v>
      </c>
      <c r="B968" s="11" t="str">
        <f>'Programe Budget 2073-74'!B882</f>
        <v>312103-3/4</v>
      </c>
      <c r="C968" s="33">
        <f>'Programe Budget 2073-74'!C882</f>
        <v>59</v>
      </c>
      <c r="D968" s="351" t="str">
        <f>'Programe Budget 2073-74'!D882</f>
        <v>माटो व्यवस्थापन, विशेष कृषि उत्पादन कार्यक्रम</v>
      </c>
      <c r="E968" s="34" t="e">
        <f>E91</f>
        <v>#REF!</v>
      </c>
      <c r="F968" s="34" t="e">
        <f>F91</f>
        <v>#REF!</v>
      </c>
      <c r="G968" s="34" t="e">
        <f t="shared" ref="G968:G984" si="87">F968*100/$F$988</f>
        <v>#REF!</v>
      </c>
      <c r="H968" s="34" t="e">
        <f>I91</f>
        <v>#REF!</v>
      </c>
      <c r="I968" s="34" t="e">
        <f>H968*G968/100</f>
        <v>#REF!</v>
      </c>
      <c r="J968" s="253"/>
      <c r="K968" s="253"/>
    </row>
    <row r="969" spans="1:11">
      <c r="A969" s="11">
        <f>'Programe Budget 2073-74'!A883</f>
        <v>2</v>
      </c>
      <c r="B969" s="11" t="str">
        <f>'Programe Budget 2073-74'!B883</f>
        <v>312104-3/4</v>
      </c>
      <c r="C969" s="33">
        <f>'Programe Budget 2073-74'!C883</f>
        <v>13</v>
      </c>
      <c r="D969" s="129" t="str">
        <f>'Programe Budget 2073-74'!D883</f>
        <v>साना तथा मझौला कृषक आयस्तर बृद्धि आयोजना (१३)</v>
      </c>
      <c r="E969" s="34">
        <f>E107</f>
        <v>707335</v>
      </c>
      <c r="F969" s="34">
        <f>F107</f>
        <v>707335</v>
      </c>
      <c r="G969" s="34" t="e">
        <f t="shared" si="87"/>
        <v>#REF!</v>
      </c>
      <c r="H969" s="34">
        <f>I107</f>
        <v>87.834497684972419</v>
      </c>
      <c r="I969" s="34" t="e">
        <f>H969*G969/100</f>
        <v>#REF!</v>
      </c>
      <c r="J969" s="59"/>
      <c r="K969" s="57"/>
    </row>
    <row r="970" spans="1:11">
      <c r="A970" s="11">
        <f>'Programe Budget 2073-74'!A884</f>
        <v>3</v>
      </c>
      <c r="B970" s="11" t="str">
        <f>'Programe Budget 2073-74'!B884</f>
        <v>312107-3/4</v>
      </c>
      <c r="C970" s="33">
        <f>'Programe Budget 2073-74'!C884</f>
        <v>0</v>
      </c>
      <c r="D970" s="129" t="str">
        <f>'Programe Budget 2073-74'!D884</f>
        <v>बागवानी विकास कार्यक्रम</v>
      </c>
      <c r="E970" s="34" t="e">
        <f>E146</f>
        <v>#REF!</v>
      </c>
      <c r="F970" s="34" t="e">
        <f>F146</f>
        <v>#REF!</v>
      </c>
      <c r="G970" s="34" t="e">
        <f t="shared" si="87"/>
        <v>#REF!</v>
      </c>
      <c r="H970" s="34" t="e">
        <f>I146</f>
        <v>#REF!</v>
      </c>
      <c r="I970" s="34" t="e">
        <f t="shared" ref="I970:I987" si="88">H970*G970/100</f>
        <v>#REF!</v>
      </c>
      <c r="J970" s="59"/>
      <c r="K970" s="57"/>
    </row>
    <row r="971" spans="1:11">
      <c r="A971" s="11">
        <f>'Programe Budget 2073-74'!A885</f>
        <v>4</v>
      </c>
      <c r="B971" s="11" t="str">
        <f>'Programe Budget 2073-74'!B885</f>
        <v>312108-3/4</v>
      </c>
      <c r="C971" s="33">
        <f>'Programe Budget 2073-74'!C885</f>
        <v>32</v>
      </c>
      <c r="D971" s="129" t="str">
        <f>'Programe Budget 2073-74'!D885</f>
        <v>आलु, तरकारी तथा मसला बाली विकास कार्यक्रम</v>
      </c>
      <c r="E971" s="34" t="e">
        <f>E239</f>
        <v>#REF!</v>
      </c>
      <c r="F971" s="34" t="e">
        <f>F239</f>
        <v>#REF!</v>
      </c>
      <c r="G971" s="34" t="e">
        <f t="shared" si="87"/>
        <v>#REF!</v>
      </c>
      <c r="H971" s="34" t="e">
        <f>I239</f>
        <v>#REF!</v>
      </c>
      <c r="I971" s="34" t="e">
        <f>H971*G971/100</f>
        <v>#REF!</v>
      </c>
      <c r="J971" s="59"/>
      <c r="K971" s="57"/>
    </row>
    <row r="972" spans="1:11">
      <c r="A972" s="11">
        <f>'Programe Budget 2073-74'!A886</f>
        <v>4</v>
      </c>
      <c r="B972" s="11" t="str">
        <f>'Programe Budget 2073-74'!B886</f>
        <v>312110-3/4</v>
      </c>
      <c r="C972" s="33">
        <f>'Programe Budget 2073-74'!C886</f>
        <v>13</v>
      </c>
      <c r="D972" s="129" t="str">
        <f>'Programe Budget 2073-74'!D886</f>
        <v xml:space="preserve">मत्स्य विकास कार्यक्रम </v>
      </c>
      <c r="E972" s="34">
        <f>E255</f>
        <v>300108</v>
      </c>
      <c r="F972" s="34">
        <f>F255</f>
        <v>300108</v>
      </c>
      <c r="G972" s="34" t="e">
        <f t="shared" si="87"/>
        <v>#REF!</v>
      </c>
      <c r="H972" s="34">
        <f>I255</f>
        <v>83.547586002372483</v>
      </c>
      <c r="I972" s="34" t="e">
        <f t="shared" si="88"/>
        <v>#REF!</v>
      </c>
      <c r="J972" s="59"/>
      <c r="K972" s="57"/>
    </row>
    <row r="973" spans="1:11">
      <c r="A973" s="11">
        <f>'Programe Budget 2073-74'!A887</f>
        <v>5</v>
      </c>
      <c r="B973" s="11" t="str">
        <f>'Programe Budget 2073-74'!B887</f>
        <v>312112-3/4</v>
      </c>
      <c r="C973" s="33">
        <f>'Programe Budget 2073-74'!C887</f>
        <v>34</v>
      </c>
      <c r="D973" s="129" t="str">
        <f>'Programe Budget 2073-74'!D887</f>
        <v xml:space="preserve">बाली संरक्षण कार्यक्रम </v>
      </c>
      <c r="E973" s="34" t="e">
        <f>E297</f>
        <v>#REF!</v>
      </c>
      <c r="F973" s="34" t="e">
        <f>F297</f>
        <v>#REF!</v>
      </c>
      <c r="G973" s="34" t="e">
        <f t="shared" si="87"/>
        <v>#REF!</v>
      </c>
      <c r="H973" s="34" t="e">
        <f>I297</f>
        <v>#REF!</v>
      </c>
      <c r="I973" s="34" t="e">
        <f t="shared" si="88"/>
        <v>#REF!</v>
      </c>
      <c r="J973" s="59"/>
      <c r="K973" s="57"/>
    </row>
    <row r="974" spans="1:11">
      <c r="A974" s="11">
        <f>'Programe Budget 2073-74'!A888</f>
        <v>6</v>
      </c>
      <c r="B974" s="11" t="str">
        <f>'Programe Budget 2073-74'!B888</f>
        <v>312114-3/4</v>
      </c>
      <c r="C974" s="33">
        <f>'Programe Budget 2073-74'!C888</f>
        <v>78</v>
      </c>
      <c r="D974" s="129" t="str">
        <f>'Programe Budget 2073-74'!D888</f>
        <v xml:space="preserve">बाली विकास कार्यक्रम </v>
      </c>
      <c r="E974" s="34" t="e">
        <f>E377</f>
        <v>#REF!</v>
      </c>
      <c r="F974" s="34" t="e">
        <f>F377</f>
        <v>#REF!</v>
      </c>
      <c r="G974" s="34" t="e">
        <f t="shared" si="87"/>
        <v>#REF!</v>
      </c>
      <c r="H974" s="34" t="e">
        <f>I377</f>
        <v>#REF!</v>
      </c>
      <c r="I974" s="34" t="e">
        <f t="shared" si="88"/>
        <v>#REF!</v>
      </c>
      <c r="J974" s="59"/>
      <c r="K974" s="57"/>
    </row>
    <row r="975" spans="1:11">
      <c r="A975" s="11">
        <f>'Programe Budget 2073-74'!A889</f>
        <v>7</v>
      </c>
      <c r="B975" s="11" t="str">
        <f>'Programe Budget 2073-74'!B889</f>
        <v>312116-3/4</v>
      </c>
      <c r="C975" s="33">
        <f>'Programe Budget 2073-74'!C889</f>
        <v>7</v>
      </c>
      <c r="D975" s="129" t="str">
        <f>'Programe Budget 2073-74'!D889</f>
        <v xml:space="preserve">कृषि प्रसार तथा तालीम कार्यक्रम </v>
      </c>
      <c r="E975" s="34">
        <f>E387</f>
        <v>134448.20000000001</v>
      </c>
      <c r="F975" s="34">
        <f>F387</f>
        <v>134448.20000000001</v>
      </c>
      <c r="G975" s="34" t="e">
        <f t="shared" si="87"/>
        <v>#REF!</v>
      </c>
      <c r="H975" s="34">
        <f>I387</f>
        <v>90.257706388036425</v>
      </c>
      <c r="I975" s="34" t="e">
        <f t="shared" si="88"/>
        <v>#REF!</v>
      </c>
      <c r="J975" s="59"/>
      <c r="K975" s="57"/>
    </row>
    <row r="976" spans="1:11">
      <c r="A976" s="11">
        <f>'Programe Budget 2073-74'!A890</f>
        <v>8</v>
      </c>
      <c r="B976" s="11" t="str">
        <f>'Programe Budget 2073-74'!B890</f>
        <v>312117-3/4</v>
      </c>
      <c r="C976" s="33">
        <f>'Programe Budget 2073-74'!C890</f>
        <v>39</v>
      </c>
      <c r="D976" s="129" t="str">
        <f>'Programe Budget 2073-74'!D890</f>
        <v>समूदाय व्यवस्थित सिंचित कृषि क्षेत्र आयोजना कार्यक्रम</v>
      </c>
      <c r="E976" s="34">
        <f>E425</f>
        <v>53507</v>
      </c>
      <c r="F976" s="34">
        <f>F425</f>
        <v>53507</v>
      </c>
      <c r="G976" s="34" t="e">
        <f t="shared" si="87"/>
        <v>#REF!</v>
      </c>
      <c r="H976" s="34">
        <f>I425</f>
        <v>95.229526977778633</v>
      </c>
      <c r="I976" s="34" t="e">
        <f t="shared" si="88"/>
        <v>#REF!</v>
      </c>
      <c r="J976" s="59"/>
      <c r="K976" s="57"/>
    </row>
    <row r="977" spans="1:11">
      <c r="A977" s="11">
        <f>'Programe Budget 2073-74'!A891</f>
        <v>9</v>
      </c>
      <c r="B977" s="11" t="str">
        <f>'Programe Budget 2073-74'!B891</f>
        <v>312119-3/4</v>
      </c>
      <c r="C977" s="33">
        <f>'Programe Budget 2073-74'!C891</f>
        <v>4</v>
      </c>
      <c r="D977" s="129" t="str">
        <f>'Programe Budget 2073-74'!D891</f>
        <v>कृषि व्यवसाय प्रवर्रधन तथा बजार विकास कार्यक्रम</v>
      </c>
      <c r="E977" s="34">
        <f>E432</f>
        <v>126050</v>
      </c>
      <c r="F977" s="34">
        <f>F432</f>
        <v>126050</v>
      </c>
      <c r="G977" s="34" t="e">
        <f t="shared" si="87"/>
        <v>#REF!</v>
      </c>
      <c r="H977" s="34">
        <f>I432</f>
        <v>75.386010868702883</v>
      </c>
      <c r="I977" s="34" t="e">
        <f t="shared" si="88"/>
        <v>#REF!</v>
      </c>
      <c r="J977" s="59"/>
      <c r="K977" s="57"/>
    </row>
    <row r="978" spans="1:11">
      <c r="A978" s="11">
        <f>'Programe Budget 2073-74'!A892</f>
        <v>10</v>
      </c>
      <c r="B978" s="11" t="str">
        <f>'Programe Budget 2073-74'!B892</f>
        <v>312120-3/4</v>
      </c>
      <c r="C978" s="33">
        <f>'Programe Budget 2073-74'!C892</f>
        <v>82</v>
      </c>
      <c r="D978" s="129" t="str">
        <f>'Programe Budget 2073-74'!D892</f>
        <v>सहकारी खेती, साना सिंचाई तथा मल वीउ ढुवानी कार्यक्रम कृषिर् इन्जिनियरिङ्ग समेत)</v>
      </c>
      <c r="E978" s="34" t="e">
        <f>E518</f>
        <v>#REF!</v>
      </c>
      <c r="F978" s="34" t="e">
        <f>F518</f>
        <v>#REF!</v>
      </c>
      <c r="G978" s="34" t="e">
        <f t="shared" si="87"/>
        <v>#REF!</v>
      </c>
      <c r="H978" s="34" t="e">
        <f>I518</f>
        <v>#REF!</v>
      </c>
      <c r="I978" s="34" t="e">
        <f t="shared" si="88"/>
        <v>#REF!</v>
      </c>
      <c r="J978" s="59"/>
      <c r="K978" s="57"/>
    </row>
    <row r="979" spans="1:11">
      <c r="A979" s="11">
        <f>'Programe Budget 2073-74'!A894</f>
        <v>12</v>
      </c>
      <c r="B979" s="11" t="str">
        <f>'Programe Budget 2073-74'!B894</f>
        <v>312124-3/4</v>
      </c>
      <c r="C979" s="33">
        <f>'Programe Budget 2073-74'!C894</f>
        <v>50</v>
      </c>
      <c r="D979" s="129" t="str">
        <f>'Programe Budget 2073-74'!D894</f>
        <v xml:space="preserve">सिंचाई तथा जलश्रोत ब्यवस्थापन आयोजना, बाली तथा जल ब्यवस्थापन कार्यक्रम </v>
      </c>
      <c r="E979" s="34">
        <f>E571</f>
        <v>181963</v>
      </c>
      <c r="F979" s="34">
        <f>F571</f>
        <v>181963</v>
      </c>
      <c r="G979" s="34" t="e">
        <f t="shared" si="87"/>
        <v>#REF!</v>
      </c>
      <c r="H979" s="34">
        <f>I571</f>
        <v>90.375843715480613</v>
      </c>
      <c r="I979" s="34" t="e">
        <f t="shared" si="88"/>
        <v>#REF!</v>
      </c>
      <c r="J979" s="59"/>
      <c r="K979" s="34"/>
    </row>
    <row r="980" spans="1:11">
      <c r="A980" s="11" t="e">
        <f>'Programe Budget 2073-74'!#REF!</f>
        <v>#REF!</v>
      </c>
      <c r="B980" s="11" t="e">
        <f>'Programe Budget 2073-74'!#REF!</f>
        <v>#REF!</v>
      </c>
      <c r="C980" s="33" t="e">
        <f>'Programe Budget 2073-74'!#REF!</f>
        <v>#REF!</v>
      </c>
      <c r="D980" s="129" t="e">
        <f>'Programe Budget 2073-74'!#REF!</f>
        <v>#REF!</v>
      </c>
      <c r="E980" s="34" t="e">
        <f>E579</f>
        <v>#REF!</v>
      </c>
      <c r="F980" s="34" t="e">
        <f>F579</f>
        <v>#REF!</v>
      </c>
      <c r="G980" s="34" t="e">
        <f t="shared" si="87"/>
        <v>#REF!</v>
      </c>
      <c r="H980" s="34" t="e">
        <f>I579</f>
        <v>#REF!</v>
      </c>
      <c r="I980" s="34" t="e">
        <f t="shared" si="88"/>
        <v>#REF!</v>
      </c>
      <c r="J980" s="59"/>
      <c r="K980" s="218"/>
    </row>
    <row r="981" spans="1:11">
      <c r="A981" s="11">
        <f>'Programe Budget 2073-74'!A895</f>
        <v>13</v>
      </c>
      <c r="B981" s="11" t="str">
        <f>'Programe Budget 2073-74'!B895</f>
        <v>312156-3/4</v>
      </c>
      <c r="C981" s="33">
        <f>'Programe Budget 2073-74'!C895</f>
        <v>1</v>
      </c>
      <c r="D981" s="129" t="str">
        <f>'Programe Budget 2073-74'!D895</f>
        <v>रानीजमरा कुलरिया सिंचाई आयोजना</v>
      </c>
      <c r="E981" s="34">
        <f>E583</f>
        <v>68691</v>
      </c>
      <c r="F981" s="34">
        <f>F583</f>
        <v>68691</v>
      </c>
      <c r="G981" s="34" t="e">
        <f t="shared" si="87"/>
        <v>#REF!</v>
      </c>
      <c r="H981" s="34">
        <f>I583</f>
        <v>91.5</v>
      </c>
      <c r="I981" s="34" t="e">
        <f t="shared" si="88"/>
        <v>#REF!</v>
      </c>
      <c r="J981" s="59"/>
      <c r="K981" s="218"/>
    </row>
    <row r="982" spans="1:11">
      <c r="A982" s="11">
        <f>'Programe Budget 2073-74'!A896</f>
        <v>14</v>
      </c>
      <c r="B982" s="11" t="str">
        <f>'Programe Budget 2073-74'!B896</f>
        <v>312162-3/4</v>
      </c>
      <c r="C982" s="33">
        <f>'Programe Budget 2073-74'!C896</f>
        <v>18</v>
      </c>
      <c r="D982" s="169" t="str">
        <f>'Programe Budget 2073-74'!D896</f>
        <v xml:space="preserve">नेपाल व्यापार एकिकृत रणनिति </v>
      </c>
      <c r="E982" s="34">
        <f>E619</f>
        <v>10670</v>
      </c>
      <c r="F982" s="34" t="e">
        <f>F619</f>
        <v>#REF!</v>
      </c>
      <c r="G982" s="34" t="e">
        <f t="shared" si="87"/>
        <v>#REF!</v>
      </c>
      <c r="H982" s="34" t="e">
        <f>I619</f>
        <v>#REF!</v>
      </c>
      <c r="I982" s="34" t="e">
        <f t="shared" si="88"/>
        <v>#REF!</v>
      </c>
      <c r="J982" s="59"/>
      <c r="K982" s="218"/>
    </row>
    <row r="983" spans="1:11">
      <c r="A983" s="11">
        <f>'Programe Budget 2073-74'!A897</f>
        <v>15</v>
      </c>
      <c r="B983" s="11" t="str">
        <f>'Programe Budget 2073-74'!B897</f>
        <v>32912-3/4</v>
      </c>
      <c r="C983" s="33">
        <f>'Programe Budget 2073-74'!C897</f>
        <v>23</v>
      </c>
      <c r="D983" s="129" t="str">
        <f>D621</f>
        <v xml:space="preserve">राष्ट्रपति चुरे तर्राई मधेस संरक्षण विकास समिती </v>
      </c>
      <c r="E983" s="34" t="e">
        <f>E648</f>
        <v>#REF!</v>
      </c>
      <c r="F983" s="34" t="e">
        <f>F648</f>
        <v>#REF!</v>
      </c>
      <c r="G983" s="34" t="e">
        <f t="shared" si="87"/>
        <v>#REF!</v>
      </c>
      <c r="H983" s="34" t="e">
        <f>I648</f>
        <v>#REF!</v>
      </c>
      <c r="I983" s="34" t="e">
        <f t="shared" si="88"/>
        <v>#REF!</v>
      </c>
      <c r="J983" s="59"/>
      <c r="K983" s="218"/>
    </row>
    <row r="984" spans="1:11" ht="12.75">
      <c r="A984" s="11">
        <f>'Programe Budget 2073-74'!A898</f>
        <v>16</v>
      </c>
      <c r="B984" s="11" t="str">
        <f>'Programe Budget 2073-74'!B898</f>
        <v>312805-3/4</v>
      </c>
      <c r="C984" s="33">
        <f>'Programe Budget 2073-74'!C898</f>
        <v>21</v>
      </c>
      <c r="D984" s="344" t="str">
        <f>'Programe Budget 2073-74'!D898</f>
        <v>घर बंगैचा कार्यक्रम</v>
      </c>
      <c r="E984" s="34">
        <f>E671</f>
        <v>24684.800000000007</v>
      </c>
      <c r="F984" s="34">
        <f>F671</f>
        <v>24684.800000000007</v>
      </c>
      <c r="G984" s="34" t="e">
        <f t="shared" si="87"/>
        <v>#REF!</v>
      </c>
      <c r="H984" s="34">
        <f>I671</f>
        <v>96.139532019704433</v>
      </c>
      <c r="I984" s="34" t="e">
        <f t="shared" si="88"/>
        <v>#REF!</v>
      </c>
      <c r="J984" s="59"/>
      <c r="K984" s="218"/>
    </row>
    <row r="985" spans="1:11" ht="12.75">
      <c r="A985" s="11">
        <f>'Programe Budget 2073-74'!A899</f>
        <v>17</v>
      </c>
      <c r="B985" s="11" t="str">
        <f>'Programe Budget 2073-74'!B899</f>
        <v>602801-3/4</v>
      </c>
      <c r="C985" s="33">
        <f>'Programe Budget 2073-74'!C899</f>
        <v>31</v>
      </c>
      <c r="D985" s="344" t="str">
        <f>'Programe Budget 2073-74'!D899</f>
        <v>राष्ट्रिय पुननिर्माण कोष भुकम्प प्रभावित जिल्लाका लागि राहत कार्यक्रम) -कृषि विभाग) -३१)</v>
      </c>
      <c r="E985" s="34">
        <f>E705</f>
        <v>499950</v>
      </c>
      <c r="F985" s="34">
        <f>F705</f>
        <v>499950</v>
      </c>
      <c r="G985" s="34" t="e">
        <f>G706</f>
        <v>#REF!</v>
      </c>
      <c r="H985" s="34">
        <f>I705</f>
        <v>99.449324332433221</v>
      </c>
      <c r="I985" s="34" t="e">
        <f t="shared" si="88"/>
        <v>#REF!</v>
      </c>
      <c r="J985" s="59"/>
      <c r="K985" s="218"/>
    </row>
    <row r="986" spans="1:11" ht="12.75">
      <c r="A986" s="11" t="e">
        <f>'Programe Budget 2073-74'!#REF!</f>
        <v>#REF!</v>
      </c>
      <c r="B986" s="11" t="e">
        <f>'Programe Budget 2073-74'!#REF!</f>
        <v>#REF!</v>
      </c>
      <c r="C986" s="33" t="e">
        <f>'Programe Budget 2073-74'!#REF!</f>
        <v>#REF!</v>
      </c>
      <c r="D986" s="344" t="e">
        <f>'Programe Budget 2073-74'!#REF!</f>
        <v>#REF!</v>
      </c>
      <c r="E986" s="34" t="e">
        <f>E789</f>
        <v>#REF!</v>
      </c>
      <c r="F986" s="34" t="e">
        <f>F789</f>
        <v>#REF!</v>
      </c>
      <c r="G986" s="34" t="e">
        <f>G790</f>
        <v>#REF!</v>
      </c>
      <c r="H986" s="34" t="e">
        <f>I789</f>
        <v>#REF!</v>
      </c>
      <c r="I986" s="34" t="e">
        <f t="shared" si="88"/>
        <v>#REF!</v>
      </c>
      <c r="J986" s="59"/>
      <c r="K986" s="218"/>
    </row>
    <row r="987" spans="1:11" ht="12.75">
      <c r="A987" s="11" t="e">
        <f>'Programe Budget 2073-74'!#REF!</f>
        <v>#REF!</v>
      </c>
      <c r="B987" s="11" t="e">
        <f>'Programe Budget 2073-74'!#REF!</f>
        <v>#REF!</v>
      </c>
      <c r="C987" s="33" t="e">
        <f>'Programe Budget 2073-74'!#REF!</f>
        <v>#REF!</v>
      </c>
      <c r="D987" s="344" t="e">
        <f>'Programe Budget 2073-74'!#REF!</f>
        <v>#REF!</v>
      </c>
      <c r="E987" s="34" t="e">
        <f>E803</f>
        <v>#REF!</v>
      </c>
      <c r="F987" s="34" t="e">
        <f>F803</f>
        <v>#REF!</v>
      </c>
      <c r="G987" s="34" t="e">
        <f>G804</f>
        <v>#REF!</v>
      </c>
      <c r="H987" s="34" t="e">
        <f>I803</f>
        <v>#REF!</v>
      </c>
      <c r="I987" s="34" t="e">
        <f t="shared" si="88"/>
        <v>#REF!</v>
      </c>
      <c r="J987" s="59"/>
      <c r="K987" s="218"/>
    </row>
    <row r="988" spans="1:11">
      <c r="A988" s="11"/>
      <c r="B988" s="11"/>
      <c r="C988" s="33"/>
      <c r="D988" s="120" t="s">
        <v>462</v>
      </c>
      <c r="E988" s="238" t="e">
        <f>SUM(E968:E987)</f>
        <v>#REF!</v>
      </c>
      <c r="F988" s="238" t="e">
        <f>SUM(F968:F987)</f>
        <v>#REF!</v>
      </c>
      <c r="G988" s="238" t="e">
        <f>SUM(G968:G987)</f>
        <v>#REF!</v>
      </c>
      <c r="H988" s="34"/>
      <c r="I988" s="238" t="e">
        <f>SUM(I968:I987)</f>
        <v>#REF!</v>
      </c>
      <c r="J988" s="57"/>
      <c r="K988" s="218"/>
    </row>
    <row r="989" spans="1:11">
      <c r="A989" s="11"/>
      <c r="B989" s="11"/>
      <c r="C989" s="33"/>
      <c r="D989" s="120" t="s">
        <v>480</v>
      </c>
      <c r="E989" s="21" t="e">
        <f>E1002</f>
        <v>#REF!</v>
      </c>
      <c r="F989" s="21" t="e">
        <f>F1002</f>
        <v>#REF!</v>
      </c>
      <c r="G989" s="238" t="e">
        <f>F988/F989*100</f>
        <v>#REF!</v>
      </c>
      <c r="H989" s="34"/>
      <c r="I989" s="238" t="e">
        <f>I988*G989/100</f>
        <v>#REF!</v>
      </c>
      <c r="J989" s="57" t="e">
        <f>I989</f>
        <v>#REF!</v>
      </c>
      <c r="K989" s="218"/>
    </row>
    <row r="990" spans="1:11" ht="21.75">
      <c r="A990" s="66" t="s">
        <v>71</v>
      </c>
      <c r="B990" s="252"/>
      <c r="C990" s="253"/>
      <c r="D990" s="126"/>
      <c r="E990" s="255"/>
      <c r="F990" s="255"/>
      <c r="G990" s="255"/>
      <c r="H990" s="453"/>
      <c r="I990" s="256"/>
      <c r="J990" s="255"/>
      <c r="K990" s="218"/>
    </row>
    <row r="991" spans="1:11">
      <c r="A991" s="11">
        <f>'Programe Budget 2073-74'!A903</f>
        <v>1</v>
      </c>
      <c r="B991" s="11" t="str">
        <f>'Programe Budget 2073-74'!B903</f>
        <v>312105/3/4</v>
      </c>
      <c r="C991" s="33">
        <v>1</v>
      </c>
      <c r="D991" s="129" t="str">
        <f>'Programe Budget 2073-74'!D903</f>
        <v xml:space="preserve">कृषि विकास आयोजना </v>
      </c>
      <c r="E991" s="34">
        <f>E810</f>
        <v>76137</v>
      </c>
      <c r="F991" s="34">
        <f>F810</f>
        <v>76137</v>
      </c>
      <c r="G991" s="34" t="e">
        <f>F991/$F$995*100</f>
        <v>#REF!</v>
      </c>
      <c r="H991" s="34">
        <f>I811</f>
        <v>89.6</v>
      </c>
      <c r="I991" s="34" t="e">
        <f>G991*H991/100</f>
        <v>#REF!</v>
      </c>
      <c r="J991" s="57"/>
      <c r="K991" s="34"/>
    </row>
    <row r="992" spans="1:11">
      <c r="A992" s="11">
        <f>'Programe Budget 2073-74'!A904</f>
        <v>2</v>
      </c>
      <c r="B992" s="11" t="str">
        <f>'Programe Budget 2073-74'!B904</f>
        <v>312106-3/4</v>
      </c>
      <c r="C992" s="33">
        <f>'Programe Budget 2073-74'!C904</f>
        <v>10</v>
      </c>
      <c r="D992" s="129" t="str">
        <f>'Programe Budget 2073-74'!D904</f>
        <v>रेशम खेती विकास कार्यक्रम</v>
      </c>
      <c r="E992" s="34">
        <f>E824</f>
        <v>75122</v>
      </c>
      <c r="F992" s="34">
        <f>F824</f>
        <v>75122</v>
      </c>
      <c r="G992" s="34" t="e">
        <f>F992/$F$995*100</f>
        <v>#REF!</v>
      </c>
      <c r="H992" s="34">
        <f>I824</f>
        <v>95.356278453715277</v>
      </c>
      <c r="I992" s="34" t="e">
        <f>G992*H992/100</f>
        <v>#REF!</v>
      </c>
      <c r="J992" s="57"/>
      <c r="K992" s="218"/>
    </row>
    <row r="993" spans="1:11">
      <c r="A993" s="11">
        <f>'Programe Budget 2073-74'!A905</f>
        <v>3</v>
      </c>
      <c r="B993" s="11" t="str">
        <f>'Programe Budget 2073-74'!B905</f>
        <v>312113-3/4</v>
      </c>
      <c r="C993" s="33">
        <f>'Programe Budget 2073-74'!C905</f>
        <v>3</v>
      </c>
      <c r="D993" s="129" t="str">
        <f>'Programe Budget 2073-74'!D905</f>
        <v>व्यवसायिक कीट विकास कार्यक्रम</v>
      </c>
      <c r="E993" s="34" t="e">
        <f>E850</f>
        <v>#REF!</v>
      </c>
      <c r="F993" s="34" t="e">
        <f>F850</f>
        <v>#REF!</v>
      </c>
      <c r="G993" s="34" t="e">
        <f>F993/$F$995*100</f>
        <v>#REF!</v>
      </c>
      <c r="H993" s="34" t="e">
        <f>I850</f>
        <v>#REF!</v>
      </c>
      <c r="I993" s="34" t="e">
        <f>G993*H993/100</f>
        <v>#REF!</v>
      </c>
      <c r="J993" s="57"/>
      <c r="K993" s="34"/>
    </row>
    <row r="994" spans="1:11">
      <c r="A994" s="11">
        <f>'Programe Budget 2073-74'!A906</f>
        <v>4</v>
      </c>
      <c r="B994" s="11" t="str">
        <f>'Programe Budget 2073-74'!B906</f>
        <v>312118-3/4</v>
      </c>
      <c r="C994" s="33">
        <f>'Programe Budget 2073-74'!C906</f>
        <v>7</v>
      </c>
      <c r="D994" s="129" t="str">
        <f>'Programe Budget 2073-74'!D906</f>
        <v xml:space="preserve">माटो परिक्षण तथा सेवा सुधार कार्यक्रम </v>
      </c>
      <c r="E994" s="34">
        <f>E860</f>
        <v>73543.100000000006</v>
      </c>
      <c r="F994" s="34">
        <f>F860</f>
        <v>73543.100000000006</v>
      </c>
      <c r="G994" s="34" t="e">
        <f>F994/$F$995*100</f>
        <v>#REF!</v>
      </c>
      <c r="H994" s="34">
        <f>I860</f>
        <v>99.963104628442366</v>
      </c>
      <c r="I994" s="34" t="e">
        <f>G994*H994/100</f>
        <v>#REF!</v>
      </c>
      <c r="J994" s="57"/>
      <c r="K994" s="218"/>
    </row>
    <row r="995" spans="1:11">
      <c r="A995" s="52"/>
      <c r="B995" s="9"/>
      <c r="C995" s="56"/>
      <c r="D995" s="120" t="s">
        <v>420</v>
      </c>
      <c r="E995" s="57" t="e">
        <f>SUM(E991:E994)</f>
        <v>#REF!</v>
      </c>
      <c r="F995" s="57" t="e">
        <f>SUM(F991:F994)</f>
        <v>#REF!</v>
      </c>
      <c r="G995" s="57" t="e">
        <f>SUM(G991:G994)</f>
        <v>#REF!</v>
      </c>
      <c r="H995" s="57"/>
      <c r="I995" s="57" t="e">
        <f>SUM(I991:I994)</f>
        <v>#REF!</v>
      </c>
      <c r="J995" s="57"/>
      <c r="K995" s="218"/>
    </row>
    <row r="996" spans="1:11">
      <c r="A996" s="52"/>
      <c r="B996" s="9"/>
      <c r="C996" s="56"/>
      <c r="D996" s="120" t="s">
        <v>481</v>
      </c>
      <c r="E996" s="57" t="e">
        <f>E1002</f>
        <v>#REF!</v>
      </c>
      <c r="F996" s="57" t="e">
        <f>F1002</f>
        <v>#REF!</v>
      </c>
      <c r="G996" s="57" t="e">
        <f>F995/F996*100</f>
        <v>#REF!</v>
      </c>
      <c r="H996" s="57"/>
      <c r="I996" s="57" t="e">
        <f>G996*I995/100</f>
        <v>#REF!</v>
      </c>
      <c r="J996" s="57" t="e">
        <f>I996</f>
        <v>#REF!</v>
      </c>
      <c r="K996" s="218"/>
    </row>
    <row r="997" spans="1:11" ht="35.25" customHeight="1">
      <c r="A997" s="525" t="s">
        <v>612</v>
      </c>
      <c r="B997" s="252"/>
      <c r="C997" s="253"/>
      <c r="D997" s="126"/>
      <c r="E997" s="256"/>
      <c r="F997" s="256"/>
      <c r="G997" s="256"/>
      <c r="H997" s="454"/>
      <c r="I997" s="256"/>
      <c r="J997" s="256"/>
      <c r="K997" s="34"/>
    </row>
    <row r="998" spans="1:11" s="148" customFormat="1">
      <c r="A998" s="33">
        <f>'Programe Budget 2073-74'!A910</f>
        <v>1</v>
      </c>
      <c r="B998" s="33" t="str">
        <f>'Programe Budget 2073-74'!B910</f>
        <v>312801-3/4</v>
      </c>
      <c r="C998" s="33">
        <f>'Programe Budget 2073-74'!C910</f>
        <v>6</v>
      </c>
      <c r="D998" s="297" t="str">
        <f>'Programe Budget 2073-74'!D910</f>
        <v xml:space="preserve">कर्णाली अञ्चल कृषि विकास आयोजना </v>
      </c>
      <c r="E998" s="34" t="e">
        <f>E874</f>
        <v>#REF!</v>
      </c>
      <c r="F998" s="34" t="e">
        <f>F874</f>
        <v>#REF!</v>
      </c>
      <c r="G998" s="34" t="e">
        <f>F998/$F$1000*100</f>
        <v>#REF!</v>
      </c>
      <c r="H998" s="34" t="e">
        <f>I874</f>
        <v>#REF!</v>
      </c>
      <c r="I998" s="34" t="e">
        <f>G998*H998/100</f>
        <v>#REF!</v>
      </c>
      <c r="J998" s="57"/>
      <c r="K998" s="34"/>
    </row>
    <row r="999" spans="1:11" s="148" customFormat="1">
      <c r="A999" s="33">
        <f>'Programe Budget 2073-74'!A911</f>
        <v>2</v>
      </c>
      <c r="B999" s="33" t="str">
        <f>'Programe Budget 2073-74'!B911</f>
        <v>312802-3/4</v>
      </c>
      <c r="C999" s="33">
        <f>'Programe Budget 2073-74'!C911</f>
        <v>75</v>
      </c>
      <c r="D999" s="297" t="str">
        <f>'Programe Budget 2073-74'!D911</f>
        <v xml:space="preserve">कृषि प्रसार कार्यक्रम </v>
      </c>
      <c r="E999" s="34">
        <f>E952</f>
        <v>2752158</v>
      </c>
      <c r="F999" s="34">
        <f>F952</f>
        <v>1294205.5</v>
      </c>
      <c r="G999" s="34" t="e">
        <f>F999/$F$1000*100</f>
        <v>#REF!</v>
      </c>
      <c r="H999" s="34">
        <f>I952</f>
        <v>97.219110489022029</v>
      </c>
      <c r="I999" s="34" t="e">
        <f>G999*H999/100</f>
        <v>#REF!</v>
      </c>
      <c r="J999" s="57"/>
      <c r="K999" s="218"/>
    </row>
    <row r="1000" spans="1:11">
      <c r="A1000" s="1"/>
      <c r="B1000" s="25"/>
      <c r="C1000" s="56"/>
      <c r="D1000" s="120" t="s">
        <v>350</v>
      </c>
      <c r="E1000" s="57" t="e">
        <f>SUM(E998:E999)</f>
        <v>#REF!</v>
      </c>
      <c r="F1000" s="57" t="e">
        <f>SUM(F998:F999)</f>
        <v>#REF!</v>
      </c>
      <c r="G1000" s="57" t="e">
        <f>SUM(G998:G999)</f>
        <v>#REF!</v>
      </c>
      <c r="H1000" s="34"/>
      <c r="I1000" s="57" t="e">
        <f>SUM(I998:I999)</f>
        <v>#REF!</v>
      </c>
      <c r="J1000" s="57" t="e">
        <f>SUM(G1000*I1000/100)</f>
        <v>#REF!</v>
      </c>
      <c r="K1000" s="34"/>
    </row>
    <row r="1001" spans="1:11" ht="15">
      <c r="A1001" s="1"/>
      <c r="B1001" s="25"/>
      <c r="C1001" s="37"/>
      <c r="D1001" s="12" t="s">
        <v>37</v>
      </c>
      <c r="E1001" s="57" t="e">
        <f>E1000</f>
        <v>#REF!</v>
      </c>
      <c r="F1001" s="57" t="e">
        <f>F1000</f>
        <v>#REF!</v>
      </c>
      <c r="G1001" s="57" t="e">
        <f>SUM(F1001/F1003*100)</f>
        <v>#REF!</v>
      </c>
      <c r="H1001" s="34"/>
      <c r="I1001" s="57"/>
      <c r="J1001" s="57" t="e">
        <f>SUM(J1000)</f>
        <v>#REF!</v>
      </c>
      <c r="K1001" s="373" t="e">
        <f>SUM(J1001*G1001/100)</f>
        <v>#REF!</v>
      </c>
    </row>
    <row r="1002" spans="1:11" ht="15">
      <c r="A1002" s="1"/>
      <c r="B1002" s="25"/>
      <c r="C1002" s="56"/>
      <c r="D1002" s="12" t="s">
        <v>351</v>
      </c>
      <c r="E1002" s="57" t="e">
        <f>E995+E988</f>
        <v>#REF!</v>
      </c>
      <c r="F1002" s="57" t="e">
        <f>F995+F988</f>
        <v>#REF!</v>
      </c>
      <c r="G1002" s="57" t="e">
        <f>SUM(F1002/F1003*100)</f>
        <v>#REF!</v>
      </c>
      <c r="H1002" s="34"/>
      <c r="I1002" s="57"/>
      <c r="J1002" s="57" t="e">
        <f>J996+J989</f>
        <v>#REF!</v>
      </c>
      <c r="K1002" s="57" t="e">
        <f>SUM(J1002*G1002/100)</f>
        <v>#REF!</v>
      </c>
    </row>
    <row r="1003" spans="1:11" s="148" customFormat="1" ht="12.75">
      <c r="A1003" s="72"/>
      <c r="B1003" s="239"/>
      <c r="C1003" s="56"/>
      <c r="D1003" s="527" t="s">
        <v>613</v>
      </c>
      <c r="E1003" s="57" t="e">
        <f>E1002+E1001</f>
        <v>#REF!</v>
      </c>
      <c r="F1003" s="57" t="e">
        <f>F1002+F1001</f>
        <v>#REF!</v>
      </c>
      <c r="G1003" s="57" t="e">
        <f>SUM(G1001+G1002)</f>
        <v>#REF!</v>
      </c>
      <c r="H1003" s="34"/>
      <c r="I1003" s="57"/>
      <c r="J1003" s="57"/>
      <c r="K1003" s="373" t="e">
        <f>SUM(K1002,K1001)</f>
        <v>#REF!</v>
      </c>
    </row>
    <row r="1005" spans="1:11" ht="17.25">
      <c r="D1005" s="526"/>
    </row>
  </sheetData>
  <mergeCells count="12">
    <mergeCell ref="A964:K964"/>
    <mergeCell ref="A1:K1"/>
    <mergeCell ref="A2:K2"/>
    <mergeCell ref="A3:K3"/>
    <mergeCell ref="A954:D954"/>
    <mergeCell ref="A955:D955"/>
    <mergeCell ref="A956:D956"/>
    <mergeCell ref="A957:D957"/>
    <mergeCell ref="A958:D958"/>
    <mergeCell ref="A961:K961"/>
    <mergeCell ref="A962:K962"/>
    <mergeCell ref="A963:K963"/>
  </mergeCells>
  <printOptions horizontalCentered="1"/>
  <pageMargins left="0.2" right="0.2" top="0.75" bottom="0.38" header="0.2" footer="0.2"/>
  <pageSetup paperSize="9" scale="85" orientation="landscape" r:id="rId1"/>
  <headerFooter alignWithMargins="0">
    <oddFooter>&amp;C&amp;"Fontasy Himali,Regular"&amp;P</oddFooter>
  </headerFooter>
  <rowBreaks count="4" manualBreakCount="4">
    <brk id="853" max="16383" man="1"/>
    <brk id="915" max="16383" man="1"/>
    <brk id="946" max="16383" man="1"/>
    <brk id="9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71"/>
  <sheetViews>
    <sheetView view="pageBreakPreview" topLeftCell="A418" zoomScale="91" zoomScaleSheetLayoutView="91" workbookViewId="0">
      <selection activeCell="G962" sqref="G962"/>
    </sheetView>
  </sheetViews>
  <sheetFormatPr defaultColWidth="9.140625" defaultRowHeight="19.5"/>
  <cols>
    <col min="1" max="1" width="5.28515625" style="135" customWidth="1"/>
    <col min="2" max="2" width="13.5703125" style="135" customWidth="1"/>
    <col min="3" max="3" width="6.28515625" style="135" customWidth="1"/>
    <col min="4" max="4" width="44" style="135" customWidth="1"/>
    <col min="5" max="5" width="17.5703125" style="137" customWidth="1"/>
    <col min="6" max="6" width="26" style="137" customWidth="1"/>
    <col min="7" max="7" width="20.28515625" style="137" customWidth="1"/>
    <col min="8" max="8" width="19.28515625" style="137" customWidth="1"/>
    <col min="9" max="9" width="17.85546875" style="137" bestFit="1" customWidth="1"/>
    <col min="10" max="10" width="18.28515625" style="137" customWidth="1"/>
    <col min="11" max="11" width="16.85546875" style="137" customWidth="1"/>
    <col min="12" max="12" width="10.7109375" style="135" customWidth="1"/>
    <col min="13" max="13" width="8.140625" style="135" bestFit="1" customWidth="1"/>
    <col min="14" max="14" width="12.42578125" style="137" hidden="1" customWidth="1"/>
    <col min="15" max="16" width="0" style="73" hidden="1" customWidth="1"/>
    <col min="17" max="16384" width="9.140625" style="73"/>
  </cols>
  <sheetData>
    <row r="1" spans="1:15" s="195" customFormat="1" ht="23.25">
      <c r="A1" s="1157" t="s">
        <v>33</v>
      </c>
      <c r="B1" s="1157"/>
      <c r="C1" s="1157"/>
      <c r="D1" s="1157"/>
      <c r="E1" s="1157"/>
      <c r="F1" s="1157"/>
      <c r="G1" s="1157"/>
      <c r="H1" s="1157"/>
      <c r="I1" s="1157"/>
      <c r="J1" s="1157"/>
      <c r="K1" s="1157"/>
      <c r="L1" s="1157"/>
      <c r="M1" s="1157"/>
      <c r="N1" s="265"/>
    </row>
    <row r="2" spans="1:15" s="195" customFormat="1" ht="23.25">
      <c r="A2" s="1157" t="s">
        <v>482</v>
      </c>
      <c r="B2" s="1158"/>
      <c r="C2" s="1158"/>
      <c r="D2" s="1158"/>
      <c r="E2" s="1158"/>
      <c r="F2" s="1158"/>
      <c r="G2" s="1158"/>
      <c r="H2" s="1158"/>
      <c r="I2" s="1158"/>
      <c r="J2" s="1158"/>
      <c r="K2" s="1158"/>
      <c r="L2" s="1158"/>
      <c r="M2" s="1158"/>
      <c r="N2" s="265"/>
    </row>
    <row r="3" spans="1:15" s="195" customFormat="1" ht="23.25">
      <c r="A3" s="1157" t="s">
        <v>549</v>
      </c>
      <c r="B3" s="1157"/>
      <c r="C3" s="1157"/>
      <c r="D3" s="1157"/>
      <c r="E3" s="1157"/>
      <c r="F3" s="1157"/>
      <c r="G3" s="1157"/>
      <c r="H3" s="1157"/>
      <c r="I3" s="1157"/>
      <c r="J3" s="1157"/>
      <c r="K3" s="1157"/>
      <c r="L3" s="1157"/>
      <c r="M3" s="1157"/>
      <c r="N3" s="265"/>
    </row>
    <row r="4" spans="1:15" s="195" customFormat="1" ht="19.5" customHeight="1">
      <c r="A4" s="266" t="s">
        <v>320</v>
      </c>
      <c r="B4" s="267"/>
      <c r="C4" s="267"/>
      <c r="D4" s="267"/>
      <c r="E4" s="265"/>
      <c r="F4" s="265"/>
      <c r="G4" s="265"/>
      <c r="H4" s="265"/>
      <c r="I4" s="265"/>
      <c r="J4" s="265"/>
      <c r="K4" s="265"/>
      <c r="L4" s="267"/>
      <c r="M4" s="267"/>
      <c r="N4" s="265"/>
    </row>
    <row r="5" spans="1:15" s="76" customFormat="1" ht="44.25" customHeight="1">
      <c r="A5" s="111" t="s">
        <v>21</v>
      </c>
      <c r="B5" s="111" t="s">
        <v>22</v>
      </c>
      <c r="C5" s="112" t="s">
        <v>23</v>
      </c>
      <c r="D5" s="112" t="s">
        <v>24</v>
      </c>
      <c r="E5" s="1159" t="s">
        <v>358</v>
      </c>
      <c r="F5" s="1159" t="s">
        <v>528</v>
      </c>
      <c r="G5" s="1159" t="s">
        <v>529</v>
      </c>
      <c r="H5" s="165" t="s">
        <v>361</v>
      </c>
      <c r="I5" s="165" t="s">
        <v>362</v>
      </c>
      <c r="J5" s="163" t="s">
        <v>365</v>
      </c>
      <c r="K5" s="1160" t="s">
        <v>364</v>
      </c>
      <c r="L5" s="163">
        <v>4</v>
      </c>
      <c r="M5" s="162" t="s">
        <v>366</v>
      </c>
      <c r="N5" s="162" t="s">
        <v>376</v>
      </c>
    </row>
    <row r="6" spans="1:15">
      <c r="A6" s="115"/>
      <c r="B6" s="115"/>
      <c r="C6" s="115"/>
      <c r="D6" s="115"/>
      <c r="E6" s="1159"/>
      <c r="F6" s="1159"/>
      <c r="G6" s="1159"/>
      <c r="H6" s="163" t="s">
        <v>464</v>
      </c>
      <c r="I6" s="163" t="s">
        <v>464</v>
      </c>
      <c r="J6" s="163" t="s">
        <v>464</v>
      </c>
      <c r="K6" s="1161"/>
      <c r="L6" s="115"/>
      <c r="M6" s="115"/>
      <c r="N6" s="162"/>
    </row>
    <row r="7" spans="1:15">
      <c r="A7" s="1149" t="s">
        <v>368</v>
      </c>
      <c r="B7" s="1149"/>
      <c r="C7" s="1149"/>
      <c r="D7" s="1149"/>
      <c r="E7" s="112"/>
      <c r="F7" s="112"/>
      <c r="G7" s="112"/>
      <c r="H7" s="162"/>
      <c r="I7" s="162"/>
      <c r="J7" s="162"/>
      <c r="K7" s="162"/>
      <c r="L7" s="117"/>
      <c r="M7" s="117"/>
      <c r="N7" s="162"/>
    </row>
    <row r="8" spans="1:15" s="70" customFormat="1">
      <c r="A8" s="56">
        <f>'Programe Budget 2073-74'!A8</f>
        <v>1</v>
      </c>
      <c r="B8" s="56" t="str">
        <f>'Programe Budget 2073-74'!B8</f>
        <v>312103-3/4</v>
      </c>
      <c r="C8" s="56">
        <f>'Programe Budget 2073-74'!C8</f>
        <v>1</v>
      </c>
      <c r="D8" s="268" t="str">
        <f>'Programe Budget 2073-74'!D8</f>
        <v>माटो व्यवस्थापन, विशेष कृषि उत्पादन कार्यक्रम</v>
      </c>
      <c r="E8" s="383"/>
      <c r="F8" s="383"/>
      <c r="G8" s="383"/>
      <c r="H8" s="173"/>
      <c r="I8" s="173"/>
      <c r="J8" s="173"/>
      <c r="K8" s="114"/>
      <c r="L8" s="174"/>
      <c r="M8" s="174"/>
      <c r="N8" s="114" t="str">
        <f>'Programe Budget 2073-74'!Q8</f>
        <v>ना</v>
      </c>
    </row>
    <row r="9" spans="1:15">
      <c r="A9" s="131"/>
      <c r="B9" s="131"/>
      <c r="C9" s="11">
        <f>'Programe Budget 2073-74'!C9</f>
        <v>1</v>
      </c>
      <c r="D9" s="117" t="str">
        <f>'Programe Budget 2073-74'!D9</f>
        <v>माटो व्यवस्थापन निर्देशनालय, हरिहरभवन</v>
      </c>
      <c r="E9" s="114">
        <f>'Programe Budget 2073-74'!E9</f>
        <v>310</v>
      </c>
      <c r="F9" s="114">
        <f>'Programe Budget 2073-74'!F9</f>
        <v>0</v>
      </c>
      <c r="G9" s="114">
        <f>E9-F9</f>
        <v>310</v>
      </c>
      <c r="H9" s="114">
        <v>0</v>
      </c>
      <c r="I9" s="114">
        <v>2322.89</v>
      </c>
      <c r="J9" s="114">
        <f t="shared" ref="J9:J40" si="0">I9+H9</f>
        <v>2322.89</v>
      </c>
      <c r="K9" s="114">
        <f>J9/E9*100</f>
        <v>749.31935483870961</v>
      </c>
      <c r="L9" s="174"/>
      <c r="M9" s="174"/>
      <c r="N9" s="114" t="str">
        <f>'Programe Budget 2073-74'!Q9</f>
        <v>नि</v>
      </c>
      <c r="O9" s="225" t="e">
        <f>J9-'Nikasha and kharcha 1st trim'!#REF!</f>
        <v>#REF!</v>
      </c>
    </row>
    <row r="10" spans="1:15">
      <c r="A10" s="131"/>
      <c r="B10" s="131"/>
      <c r="C10" s="11">
        <f>'Programe Budget 2073-74'!C10</f>
        <v>2</v>
      </c>
      <c r="D10" s="117" t="str">
        <f>'Programe Budget 2073-74'!D10</f>
        <v>क्षेत्रीय माटो परिक्षण प्रयोगशाला, झुम्का, सुनसरी</v>
      </c>
      <c r="E10" s="114">
        <f>'Programe Budget 2073-74'!E10</f>
        <v>30</v>
      </c>
      <c r="F10" s="114">
        <f>'Programe Budget 2073-74'!F10</f>
        <v>0</v>
      </c>
      <c r="G10" s="114">
        <f t="shared" ref="G10:G73" si="1">E10-F10</f>
        <v>30</v>
      </c>
      <c r="H10" s="114">
        <v>0</v>
      </c>
      <c r="I10" s="114">
        <v>138.55000000000001</v>
      </c>
      <c r="J10" s="114">
        <f t="shared" si="0"/>
        <v>138.55000000000001</v>
      </c>
      <c r="K10" s="114">
        <f t="shared" ref="K10:K73" si="2">J10/E10*100</f>
        <v>461.83333333333343</v>
      </c>
      <c r="L10" s="174"/>
      <c r="M10" s="174"/>
      <c r="N10" s="114" t="str">
        <f>'Programe Budget 2073-74'!Q10</f>
        <v>नि</v>
      </c>
      <c r="O10" s="225" t="e">
        <f>J10-'Nikasha and kharcha 1st trim'!#REF!</f>
        <v>#REF!</v>
      </c>
    </row>
    <row r="11" spans="1:15">
      <c r="A11" s="131"/>
      <c r="B11" s="131"/>
      <c r="C11" s="11">
        <f>'Programe Budget 2073-74'!C11</f>
        <v>3</v>
      </c>
      <c r="D11" s="117" t="str">
        <f>'Programe Budget 2073-74'!D11</f>
        <v>क्षेत्रीय माटो परिक्षण प्रयोगशाला, हेटौंडा</v>
      </c>
      <c r="E11" s="114">
        <f>'Programe Budget 2073-74'!E11</f>
        <v>36</v>
      </c>
      <c r="F11" s="114">
        <f>'Programe Budget 2073-74'!F11</f>
        <v>0</v>
      </c>
      <c r="G11" s="114">
        <f t="shared" si="1"/>
        <v>36</v>
      </c>
      <c r="H11" s="114">
        <v>0</v>
      </c>
      <c r="I11" s="114">
        <v>245.16</v>
      </c>
      <c r="J11" s="114">
        <f t="shared" si="0"/>
        <v>245.16</v>
      </c>
      <c r="K11" s="114">
        <f t="shared" si="2"/>
        <v>681</v>
      </c>
      <c r="L11" s="174"/>
      <c r="M11" s="174"/>
      <c r="N11" s="114" t="str">
        <f>'Programe Budget 2073-74'!Q11</f>
        <v>नि</v>
      </c>
      <c r="O11" s="225" t="e">
        <f>J11-'Nikasha and kharcha 1st trim'!#REF!</f>
        <v>#REF!</v>
      </c>
    </row>
    <row r="12" spans="1:15">
      <c r="A12" s="131"/>
      <c r="B12" s="131"/>
      <c r="C12" s="11">
        <f>'Programe Budget 2073-74'!C12</f>
        <v>4</v>
      </c>
      <c r="D12" s="117" t="str">
        <f>'Programe Budget 2073-74'!D12</f>
        <v>क्षेत्रीय माटो परिक्षण प्रयोगशाला, पोखरा</v>
      </c>
      <c r="E12" s="114">
        <f>'Programe Budget 2073-74'!E12</f>
        <v>36</v>
      </c>
      <c r="F12" s="114">
        <f>'Programe Budget 2073-74'!F12</f>
        <v>0</v>
      </c>
      <c r="G12" s="114">
        <f t="shared" si="1"/>
        <v>36</v>
      </c>
      <c r="H12" s="114">
        <v>0</v>
      </c>
      <c r="I12" s="114">
        <v>172.72</v>
      </c>
      <c r="J12" s="114">
        <f t="shared" si="0"/>
        <v>172.72</v>
      </c>
      <c r="K12" s="114">
        <f t="shared" si="2"/>
        <v>479.77777777777783</v>
      </c>
      <c r="L12" s="174"/>
      <c r="M12" s="174"/>
      <c r="N12" s="114" t="str">
        <f>'Programe Budget 2073-74'!Q12</f>
        <v>नि</v>
      </c>
      <c r="O12" s="225" t="e">
        <f>J12-'Nikasha and kharcha 1st trim'!#REF!</f>
        <v>#REF!</v>
      </c>
    </row>
    <row r="13" spans="1:15">
      <c r="A13" s="131"/>
      <c r="B13" s="131"/>
      <c r="C13" s="11">
        <f>'Programe Budget 2073-74'!C13</f>
        <v>5</v>
      </c>
      <c r="D13" s="117" t="str">
        <f>'Programe Budget 2073-74'!D13</f>
        <v>क्षेत्रीय माटो परिक्षण प्रयोगशाला, खजुरा, बाँके</v>
      </c>
      <c r="E13" s="114">
        <f>'Programe Budget 2073-74'!E13</f>
        <v>32</v>
      </c>
      <c r="F13" s="114">
        <f>'Programe Budget 2073-74'!F13</f>
        <v>0</v>
      </c>
      <c r="G13" s="114">
        <f t="shared" si="1"/>
        <v>32</v>
      </c>
      <c r="H13" s="114">
        <v>0</v>
      </c>
      <c r="I13" s="114">
        <v>87.5</v>
      </c>
      <c r="J13" s="114">
        <f t="shared" si="0"/>
        <v>87.5</v>
      </c>
      <c r="K13" s="114">
        <f t="shared" si="2"/>
        <v>273.4375</v>
      </c>
      <c r="L13" s="174"/>
      <c r="M13" s="174"/>
      <c r="N13" s="114" t="str">
        <f>'Programe Budget 2073-74'!Q13</f>
        <v>नि</v>
      </c>
      <c r="O13" s="225" t="e">
        <f>J13-'Nikasha and kharcha 1st trim'!#REF!</f>
        <v>#REF!</v>
      </c>
    </row>
    <row r="14" spans="1:15">
      <c r="A14" s="131"/>
      <c r="B14" s="131"/>
      <c r="C14" s="11">
        <f>'Programe Budget 2073-74'!C14</f>
        <v>6</v>
      </c>
      <c r="D14" s="117" t="str">
        <f>'Programe Budget 2073-74'!D14</f>
        <v>क्षेत्रीय माटो परिक्षण प्रयोगशाला, सुन्दरपुर</v>
      </c>
      <c r="E14" s="114">
        <f>'Programe Budget 2073-74'!E14</f>
        <v>36</v>
      </c>
      <c r="F14" s="114">
        <f>'Programe Budget 2073-74'!F14</f>
        <v>0</v>
      </c>
      <c r="G14" s="114">
        <f t="shared" si="1"/>
        <v>36</v>
      </c>
      <c r="H14" s="114">
        <v>0</v>
      </c>
      <c r="I14" s="114">
        <v>90</v>
      </c>
      <c r="J14" s="114">
        <f t="shared" si="0"/>
        <v>90</v>
      </c>
      <c r="K14" s="114">
        <f t="shared" si="2"/>
        <v>250</v>
      </c>
      <c r="L14" s="174"/>
      <c r="M14" s="174"/>
      <c r="N14" s="114" t="str">
        <f>'Programe Budget 2073-74'!Q14</f>
        <v>नि</v>
      </c>
      <c r="O14" s="225" t="e">
        <f>J14-'Nikasha and kharcha 1st trim'!#REF!</f>
        <v>#REF!</v>
      </c>
    </row>
    <row r="15" spans="1:15">
      <c r="A15" s="131"/>
      <c r="B15" s="131"/>
      <c r="C15" s="11">
        <f>'Programe Budget 2073-74'!C15</f>
        <v>7</v>
      </c>
      <c r="D15" s="117" t="str">
        <f>'Programe Budget 2073-74'!D15</f>
        <v>माटो परिक्षण प्रयोगशाला, सुरुङ्गा, झापा</v>
      </c>
      <c r="E15" s="114">
        <f>'Programe Budget 2073-74'!E15</f>
        <v>20</v>
      </c>
      <c r="F15" s="114">
        <f>'Programe Budget 2073-74'!F15</f>
        <v>0</v>
      </c>
      <c r="G15" s="114">
        <f t="shared" si="1"/>
        <v>20</v>
      </c>
      <c r="H15" s="114">
        <v>0</v>
      </c>
      <c r="I15" s="114">
        <v>60</v>
      </c>
      <c r="J15" s="114">
        <f t="shared" si="0"/>
        <v>60</v>
      </c>
      <c r="K15" s="114">
        <f t="shared" si="2"/>
        <v>300</v>
      </c>
      <c r="L15" s="174"/>
      <c r="M15" s="174"/>
      <c r="N15" s="114" t="str">
        <f>'Programe Budget 2073-74'!Q15</f>
        <v>नि</v>
      </c>
      <c r="O15" s="225" t="e">
        <f>J15-'Nikasha and kharcha 1st trim'!#REF!</f>
        <v>#REF!</v>
      </c>
    </row>
    <row r="16" spans="1:15">
      <c r="A16" s="131"/>
      <c r="B16" s="131"/>
      <c r="C16" s="11">
        <f>'Programe Budget 2073-74'!C16</f>
        <v>8</v>
      </c>
      <c r="D16" s="117" t="str">
        <f>'Programe Budget 2073-74'!D16</f>
        <v>जिल्ला कृषि विकास कार्यालय, ताप्लेजुड</v>
      </c>
      <c r="E16" s="114">
        <f>'Programe Budget 2073-74'!E16</f>
        <v>300</v>
      </c>
      <c r="F16" s="114">
        <f>'Programe Budget 2073-74'!F16</f>
        <v>0</v>
      </c>
      <c r="G16" s="114">
        <f t="shared" si="1"/>
        <v>300</v>
      </c>
      <c r="H16" s="114">
        <v>0</v>
      </c>
      <c r="I16" s="114">
        <v>565</v>
      </c>
      <c r="J16" s="114">
        <f t="shared" si="0"/>
        <v>565</v>
      </c>
      <c r="K16" s="114">
        <f t="shared" si="2"/>
        <v>188.33333333333334</v>
      </c>
      <c r="L16" s="174"/>
      <c r="M16" s="174"/>
      <c r="N16" s="114" t="str">
        <f>'Programe Budget 2073-74'!Q16</f>
        <v>वि</v>
      </c>
      <c r="O16" s="225" t="e">
        <f>J16-'Nikasha and kharcha 1st trim'!#REF!</f>
        <v>#REF!</v>
      </c>
    </row>
    <row r="17" spans="1:15">
      <c r="A17" s="131"/>
      <c r="B17" s="131"/>
      <c r="C17" s="11">
        <f>'Programe Budget 2073-74'!C17</f>
        <v>9</v>
      </c>
      <c r="D17" s="117" t="str">
        <f>'Programe Budget 2073-74'!D17</f>
        <v>जिल्ला कृषि विकास कार्यालय, झापा</v>
      </c>
      <c r="E17" s="114">
        <f>'Programe Budget 2073-74'!E17</f>
        <v>1000</v>
      </c>
      <c r="F17" s="114">
        <f>'Programe Budget 2073-74'!F17</f>
        <v>0</v>
      </c>
      <c r="G17" s="114">
        <f t="shared" si="1"/>
        <v>1000</v>
      </c>
      <c r="H17" s="114">
        <v>0</v>
      </c>
      <c r="I17" s="114">
        <v>1979.8</v>
      </c>
      <c r="J17" s="114">
        <f t="shared" si="0"/>
        <v>1979.8</v>
      </c>
      <c r="K17" s="114">
        <f t="shared" si="2"/>
        <v>197.98</v>
      </c>
      <c r="L17" s="174"/>
      <c r="M17" s="174"/>
      <c r="N17" s="114" t="str">
        <f>'Programe Budget 2073-74'!Q17</f>
        <v>वि</v>
      </c>
      <c r="O17" s="225" t="e">
        <f>J17-'Nikasha and kharcha 1st trim'!#REF!</f>
        <v>#REF!</v>
      </c>
    </row>
    <row r="18" spans="1:15">
      <c r="A18" s="131"/>
      <c r="B18" s="131"/>
      <c r="C18" s="11">
        <f>'Programe Budget 2073-74'!C18</f>
        <v>10</v>
      </c>
      <c r="D18" s="117" t="str">
        <f>'Programe Budget 2073-74'!D18</f>
        <v>जिल्ला कृषि विकास कार्यालय, संखुवासभा</v>
      </c>
      <c r="E18" s="114">
        <f>'Programe Budget 2073-74'!E18</f>
        <v>500</v>
      </c>
      <c r="F18" s="114">
        <f>'Programe Budget 2073-74'!F18</f>
        <v>0</v>
      </c>
      <c r="G18" s="114">
        <f t="shared" si="1"/>
        <v>500</v>
      </c>
      <c r="H18" s="114">
        <v>0</v>
      </c>
      <c r="I18" s="114">
        <v>2635</v>
      </c>
      <c r="J18" s="114">
        <f t="shared" si="0"/>
        <v>2635</v>
      </c>
      <c r="K18" s="114">
        <f>J18/E18*100</f>
        <v>527</v>
      </c>
      <c r="L18" s="174"/>
      <c r="M18" s="174"/>
      <c r="N18" s="114" t="str">
        <f>'Programe Budget 2073-74'!Q18</f>
        <v>वि</v>
      </c>
      <c r="O18" s="225" t="e">
        <f>J18-'Nikasha and kharcha 1st trim'!#REF!</f>
        <v>#REF!</v>
      </c>
    </row>
    <row r="19" spans="1:15">
      <c r="A19" s="131"/>
      <c r="B19" s="131"/>
      <c r="C19" s="11">
        <f>'Programe Budget 2073-74'!C19</f>
        <v>11</v>
      </c>
      <c r="D19" s="117" t="str">
        <f>'Programe Budget 2073-74'!D19</f>
        <v>जिल्ला कृषि विकास कार्यालय, तेह्रथुम</v>
      </c>
      <c r="E19" s="114">
        <f>'Programe Budget 2073-74'!E19</f>
        <v>500</v>
      </c>
      <c r="F19" s="114">
        <f>'Programe Budget 2073-74'!F19</f>
        <v>0</v>
      </c>
      <c r="G19" s="114">
        <f t="shared" si="1"/>
        <v>500</v>
      </c>
      <c r="H19" s="114">
        <v>0</v>
      </c>
      <c r="I19" s="114">
        <v>1540</v>
      </c>
      <c r="J19" s="114">
        <f t="shared" si="0"/>
        <v>1540</v>
      </c>
      <c r="K19" s="114">
        <f t="shared" si="2"/>
        <v>308</v>
      </c>
      <c r="L19" s="174"/>
      <c r="M19" s="174"/>
      <c r="N19" s="114" t="str">
        <f>'Programe Budget 2073-74'!Q19</f>
        <v>वि</v>
      </c>
      <c r="O19" s="225" t="e">
        <f>J19-'Nikasha and kharcha 1st trim'!#REF!</f>
        <v>#REF!</v>
      </c>
    </row>
    <row r="20" spans="1:15">
      <c r="A20" s="131"/>
      <c r="B20" s="131"/>
      <c r="C20" s="11">
        <f>'Programe Budget 2073-74'!C20</f>
        <v>12</v>
      </c>
      <c r="D20" s="117" t="str">
        <f>'Programe Budget 2073-74'!D20</f>
        <v>जिल्ला कृषि विकास कार्यालय, धनकुटा</v>
      </c>
      <c r="E20" s="114">
        <f>'Programe Budget 2073-74'!E20</f>
        <v>1500</v>
      </c>
      <c r="F20" s="114">
        <f>'Programe Budget 2073-74'!F20</f>
        <v>0</v>
      </c>
      <c r="G20" s="114">
        <f t="shared" si="1"/>
        <v>1500</v>
      </c>
      <c r="H20" s="114">
        <v>0</v>
      </c>
      <c r="I20" s="114">
        <v>500</v>
      </c>
      <c r="J20" s="114">
        <f t="shared" si="0"/>
        <v>500</v>
      </c>
      <c r="K20" s="114">
        <f t="shared" si="2"/>
        <v>33.333333333333329</v>
      </c>
      <c r="L20" s="174"/>
      <c r="M20" s="174"/>
      <c r="N20" s="114" t="str">
        <f>'Programe Budget 2073-74'!Q20</f>
        <v>वि</v>
      </c>
      <c r="O20" s="225" t="e">
        <f>J20-'Nikasha and kharcha 1st trim'!#REF!</f>
        <v>#REF!</v>
      </c>
    </row>
    <row r="21" spans="1:15">
      <c r="A21" s="131"/>
      <c r="B21" s="131"/>
      <c r="C21" s="11">
        <f>'Programe Budget 2073-74'!C21</f>
        <v>13</v>
      </c>
      <c r="D21" s="117" t="str">
        <f>'Programe Budget 2073-74'!D21</f>
        <v>जिल्ला कृषि विकास कार्यालय, सुनसरी</v>
      </c>
      <c r="E21" s="114">
        <f>'Programe Budget 2073-74'!E21</f>
        <v>2000</v>
      </c>
      <c r="F21" s="114">
        <f>'Programe Budget 2073-74'!F21</f>
        <v>0</v>
      </c>
      <c r="G21" s="114">
        <f t="shared" si="1"/>
        <v>2000</v>
      </c>
      <c r="H21" s="114">
        <v>0</v>
      </c>
      <c r="I21" s="114">
        <v>1325</v>
      </c>
      <c r="J21" s="114">
        <f t="shared" si="0"/>
        <v>1325</v>
      </c>
      <c r="K21" s="114">
        <f t="shared" si="2"/>
        <v>66.25</v>
      </c>
      <c r="L21" s="174"/>
      <c r="M21" s="174"/>
      <c r="N21" s="114" t="str">
        <f>'Programe Budget 2073-74'!Q21</f>
        <v>वि</v>
      </c>
      <c r="O21" s="225" t="e">
        <f>J21-'Nikasha and kharcha 1st trim'!#REF!</f>
        <v>#REF!</v>
      </c>
    </row>
    <row r="22" spans="1:15">
      <c r="A22" s="131"/>
      <c r="B22" s="131"/>
      <c r="C22" s="11">
        <f>'Programe Budget 2073-74'!C22</f>
        <v>14</v>
      </c>
      <c r="D22" s="117" t="str">
        <f>'Programe Budget 2073-74'!D22</f>
        <v>जिल्ला कृषि विकास कार्यालय, मोरङ्ग</v>
      </c>
      <c r="E22" s="114">
        <f>'Programe Budget 2073-74'!E22</f>
        <v>5000</v>
      </c>
      <c r="F22" s="114">
        <f>'Programe Budget 2073-74'!F22</f>
        <v>0</v>
      </c>
      <c r="G22" s="114">
        <f t="shared" si="1"/>
        <v>5000</v>
      </c>
      <c r="H22" s="114">
        <v>0</v>
      </c>
      <c r="I22" s="114">
        <v>1495</v>
      </c>
      <c r="J22" s="114">
        <f t="shared" si="0"/>
        <v>1495</v>
      </c>
      <c r="K22" s="114">
        <f t="shared" si="2"/>
        <v>29.9</v>
      </c>
      <c r="L22" s="174"/>
      <c r="M22" s="174"/>
      <c r="N22" s="114" t="str">
        <f>'Programe Budget 2073-74'!Q22</f>
        <v>वि</v>
      </c>
      <c r="O22" s="225" t="e">
        <f>J22-'Nikasha and kharcha 1st trim'!#REF!</f>
        <v>#REF!</v>
      </c>
    </row>
    <row r="23" spans="1:15">
      <c r="A23" s="131"/>
      <c r="B23" s="131"/>
      <c r="C23" s="11">
        <f>'Programe Budget 2073-74'!C23</f>
        <v>15</v>
      </c>
      <c r="D23" s="117" t="str">
        <f>'Programe Budget 2073-74'!D23</f>
        <v>जिल्ला कृषि विकास कार्यालय, सोलुखुम्बु</v>
      </c>
      <c r="E23" s="114">
        <f>'Programe Budget 2073-74'!E23</f>
        <v>400</v>
      </c>
      <c r="F23" s="114">
        <f>'Programe Budget 2073-74'!F23</f>
        <v>0</v>
      </c>
      <c r="G23" s="114">
        <f t="shared" si="1"/>
        <v>400</v>
      </c>
      <c r="H23" s="114">
        <v>0</v>
      </c>
      <c r="I23" s="114">
        <v>1575</v>
      </c>
      <c r="J23" s="114">
        <f t="shared" si="0"/>
        <v>1575</v>
      </c>
      <c r="K23" s="114">
        <f t="shared" si="2"/>
        <v>393.75</v>
      </c>
      <c r="L23" s="174"/>
      <c r="M23" s="174"/>
      <c r="N23" s="114" t="str">
        <f>'Programe Budget 2073-74'!Q23</f>
        <v>वि</v>
      </c>
      <c r="O23" s="225" t="e">
        <f>J23-'Nikasha and kharcha 1st trim'!#REF!</f>
        <v>#REF!</v>
      </c>
    </row>
    <row r="24" spans="1:15">
      <c r="A24" s="131"/>
      <c r="B24" s="131"/>
      <c r="C24" s="11">
        <f>'Programe Budget 2073-74'!C24</f>
        <v>16</v>
      </c>
      <c r="D24" s="117" t="str">
        <f>'Programe Budget 2073-74'!D24</f>
        <v>जिल्ला कृषि विकास कार्यालय, खोटाङ्ग</v>
      </c>
      <c r="E24" s="114">
        <f>'Programe Budget 2073-74'!E24</f>
        <v>300</v>
      </c>
      <c r="F24" s="114">
        <f>'Programe Budget 2073-74'!F24</f>
        <v>0</v>
      </c>
      <c r="G24" s="114">
        <f t="shared" si="1"/>
        <v>300</v>
      </c>
      <c r="H24" s="114">
        <v>0</v>
      </c>
      <c r="I24" s="114">
        <v>1175</v>
      </c>
      <c r="J24" s="114">
        <f t="shared" si="0"/>
        <v>1175</v>
      </c>
      <c r="K24" s="114">
        <f t="shared" si="2"/>
        <v>391.66666666666663</v>
      </c>
      <c r="L24" s="174"/>
      <c r="M24" s="174"/>
      <c r="N24" s="114" t="str">
        <f>'Programe Budget 2073-74'!Q24</f>
        <v>वि</v>
      </c>
      <c r="O24" s="225" t="e">
        <f>J24-'Nikasha and kharcha 1st trim'!#REF!</f>
        <v>#REF!</v>
      </c>
    </row>
    <row r="25" spans="1:15">
      <c r="A25" s="131"/>
      <c r="B25" s="131"/>
      <c r="C25" s="11">
        <f>'Programe Budget 2073-74'!C25</f>
        <v>17</v>
      </c>
      <c r="D25" s="117" t="str">
        <f>'Programe Budget 2073-74'!D25</f>
        <v>जिल्ला कृषि विकास कार्यालय, ओखलढुङ्गा</v>
      </c>
      <c r="E25" s="114">
        <f>'Programe Budget 2073-74'!E25</f>
        <v>1000</v>
      </c>
      <c r="F25" s="114">
        <f>'Programe Budget 2073-74'!F25</f>
        <v>0</v>
      </c>
      <c r="G25" s="114">
        <f t="shared" si="1"/>
        <v>1000</v>
      </c>
      <c r="H25" s="114">
        <v>0</v>
      </c>
      <c r="I25" s="114">
        <v>6226.9</v>
      </c>
      <c r="J25" s="114">
        <f t="shared" si="0"/>
        <v>6226.9</v>
      </c>
      <c r="K25" s="114">
        <f t="shared" si="2"/>
        <v>622.68999999999994</v>
      </c>
      <c r="L25" s="174"/>
      <c r="M25" s="174"/>
      <c r="N25" s="114" t="str">
        <f>'Programe Budget 2073-74'!Q25</f>
        <v>वि</v>
      </c>
      <c r="O25" s="225" t="e">
        <f>J25-'Nikasha and kharcha 1st trim'!#REF!</f>
        <v>#REF!</v>
      </c>
    </row>
    <row r="26" spans="1:15">
      <c r="A26" s="131"/>
      <c r="B26" s="131"/>
      <c r="C26" s="11">
        <f>'Programe Budget 2073-74'!C26</f>
        <v>18</v>
      </c>
      <c r="D26" s="117" t="str">
        <f>'Programe Budget 2073-74'!D26</f>
        <v>जिल्ला कृषि विकास कार्यालय, उदयपुर</v>
      </c>
      <c r="E26" s="114">
        <f>'Programe Budget 2073-74'!E26</f>
        <v>500</v>
      </c>
      <c r="F26" s="114">
        <f>'Programe Budget 2073-74'!F26</f>
        <v>0</v>
      </c>
      <c r="G26" s="114">
        <f t="shared" si="1"/>
        <v>500</v>
      </c>
      <c r="H26" s="114">
        <v>0</v>
      </c>
      <c r="I26" s="114">
        <v>3280</v>
      </c>
      <c r="J26" s="114">
        <f t="shared" si="0"/>
        <v>3280</v>
      </c>
      <c r="K26" s="114">
        <f t="shared" si="2"/>
        <v>656</v>
      </c>
      <c r="L26" s="174"/>
      <c r="M26" s="174"/>
      <c r="N26" s="114" t="str">
        <f>'Programe Budget 2073-74'!Q26</f>
        <v>वि</v>
      </c>
      <c r="O26" s="225" t="e">
        <f>J26-'Nikasha and kharcha 1st trim'!#REF!</f>
        <v>#REF!</v>
      </c>
    </row>
    <row r="27" spans="1:15">
      <c r="A27" s="131"/>
      <c r="B27" s="131"/>
      <c r="C27" s="11">
        <f>'Programe Budget 2073-74'!C27</f>
        <v>19</v>
      </c>
      <c r="D27" s="117" t="str">
        <f>'Programe Budget 2073-74'!D27</f>
        <v>जिल्ला कृषि विकास कार्यालय, सप्तरी</v>
      </c>
      <c r="E27" s="114">
        <f>'Programe Budget 2073-74'!E27</f>
        <v>1250</v>
      </c>
      <c r="F27" s="114">
        <f>'Programe Budget 2073-74'!F27</f>
        <v>0</v>
      </c>
      <c r="G27" s="114">
        <f t="shared" si="1"/>
        <v>1250</v>
      </c>
      <c r="H27" s="114">
        <v>0</v>
      </c>
      <c r="I27" s="114">
        <v>715</v>
      </c>
      <c r="J27" s="114">
        <f t="shared" si="0"/>
        <v>715</v>
      </c>
      <c r="K27" s="114">
        <f t="shared" si="2"/>
        <v>57.199999999999996</v>
      </c>
      <c r="L27" s="174"/>
      <c r="M27" s="174"/>
      <c r="N27" s="114" t="str">
        <f>'Programe Budget 2073-74'!Q27</f>
        <v>वि</v>
      </c>
      <c r="O27" s="225" t="e">
        <f>J27-'Nikasha and kharcha 1st trim'!#REF!</f>
        <v>#REF!</v>
      </c>
    </row>
    <row r="28" spans="1:15">
      <c r="A28" s="131"/>
      <c r="B28" s="131"/>
      <c r="C28" s="11">
        <f>'Programe Budget 2073-74'!C28</f>
        <v>20</v>
      </c>
      <c r="D28" s="117" t="str">
        <f>'Programe Budget 2073-74'!D28</f>
        <v>जिल्ला कृषि विकास कार्यालय, सिराह</v>
      </c>
      <c r="E28" s="114">
        <f>'Programe Budget 2073-74'!E28</f>
        <v>3000</v>
      </c>
      <c r="F28" s="114">
        <f>'Programe Budget 2073-74'!F28</f>
        <v>0</v>
      </c>
      <c r="G28" s="114">
        <f t="shared" si="1"/>
        <v>3000</v>
      </c>
      <c r="H28" s="114">
        <v>0</v>
      </c>
      <c r="I28" s="114">
        <v>2900</v>
      </c>
      <c r="J28" s="114">
        <f t="shared" si="0"/>
        <v>2900</v>
      </c>
      <c r="K28" s="114">
        <f t="shared" si="2"/>
        <v>96.666666666666671</v>
      </c>
      <c r="L28" s="174"/>
      <c r="M28" s="174"/>
      <c r="N28" s="114" t="str">
        <f>'Programe Budget 2073-74'!Q28</f>
        <v>वि</v>
      </c>
      <c r="O28" s="225" t="e">
        <f>J28-'Nikasha and kharcha 1st trim'!#REF!</f>
        <v>#REF!</v>
      </c>
    </row>
    <row r="29" spans="1:15">
      <c r="A29" s="131"/>
      <c r="B29" s="131"/>
      <c r="C29" s="11">
        <f>'Programe Budget 2073-74'!C29</f>
        <v>21</v>
      </c>
      <c r="D29" s="117" t="str">
        <f>'Programe Budget 2073-74'!D29</f>
        <v>जिल्ला कृषि विकास कार्यालय, दोलखा</v>
      </c>
      <c r="E29" s="114">
        <f>'Programe Budget 2073-74'!E29</f>
        <v>2000</v>
      </c>
      <c r="F29" s="114">
        <f>'Programe Budget 2073-74'!F29</f>
        <v>0</v>
      </c>
      <c r="G29" s="114">
        <f t="shared" si="1"/>
        <v>2000</v>
      </c>
      <c r="H29" s="114">
        <v>0</v>
      </c>
      <c r="I29" s="114">
        <v>760</v>
      </c>
      <c r="J29" s="114">
        <f t="shared" si="0"/>
        <v>760</v>
      </c>
      <c r="K29" s="114">
        <f t="shared" si="2"/>
        <v>38</v>
      </c>
      <c r="L29" s="174"/>
      <c r="M29" s="174"/>
      <c r="N29" s="114" t="str">
        <f>'Programe Budget 2073-74'!Q29</f>
        <v>का</v>
      </c>
      <c r="O29" s="225" t="e">
        <f>J29-'Nikasha and kharcha 1st trim'!#REF!</f>
        <v>#REF!</v>
      </c>
    </row>
    <row r="30" spans="1:15">
      <c r="A30" s="131"/>
      <c r="B30" s="131"/>
      <c r="C30" s="11">
        <f>'Programe Budget 2073-74'!C30</f>
        <v>22</v>
      </c>
      <c r="D30" s="117" t="str">
        <f>'Programe Budget 2073-74'!D30</f>
        <v>जिल्ला कृषि विकास कार्यालय, रामेछाप</v>
      </c>
      <c r="E30" s="114">
        <f>'Programe Budget 2073-74'!E30</f>
        <v>500</v>
      </c>
      <c r="F30" s="114">
        <f>'Programe Budget 2073-74'!F30</f>
        <v>0</v>
      </c>
      <c r="G30" s="114">
        <f t="shared" si="1"/>
        <v>500</v>
      </c>
      <c r="H30" s="114">
        <v>0</v>
      </c>
      <c r="I30" s="114">
        <v>541</v>
      </c>
      <c r="J30" s="114">
        <f t="shared" si="0"/>
        <v>541</v>
      </c>
      <c r="K30" s="114">
        <f t="shared" si="2"/>
        <v>108.2</v>
      </c>
      <c r="L30" s="174"/>
      <c r="M30" s="174"/>
      <c r="N30" s="114" t="str">
        <f>'Programe Budget 2073-74'!Q30</f>
        <v>का</v>
      </c>
      <c r="O30" s="225" t="e">
        <f>J30-'Nikasha and kharcha 1st trim'!#REF!</f>
        <v>#REF!</v>
      </c>
    </row>
    <row r="31" spans="1:15">
      <c r="A31" s="131"/>
      <c r="B31" s="131"/>
      <c r="C31" s="11">
        <f>'Programe Budget 2073-74'!C31</f>
        <v>23</v>
      </c>
      <c r="D31" s="117" t="str">
        <f>'Programe Budget 2073-74'!D31</f>
        <v>जिल्ला कृषि विकास कार्यालय, सिन्धुली</v>
      </c>
      <c r="E31" s="114">
        <f>'Programe Budget 2073-74'!E31</f>
        <v>500</v>
      </c>
      <c r="F31" s="114">
        <f>'Programe Budget 2073-74'!F31</f>
        <v>0</v>
      </c>
      <c r="G31" s="114">
        <f t="shared" si="1"/>
        <v>500</v>
      </c>
      <c r="H31" s="114">
        <v>0</v>
      </c>
      <c r="I31" s="114">
        <v>1627</v>
      </c>
      <c r="J31" s="114">
        <f t="shared" si="0"/>
        <v>1627</v>
      </c>
      <c r="K31" s="114">
        <f t="shared" si="2"/>
        <v>325.39999999999998</v>
      </c>
      <c r="L31" s="174"/>
      <c r="M31" s="174"/>
      <c r="N31" s="114" t="str">
        <f>'Programe Budget 2073-74'!Q31</f>
        <v>का</v>
      </c>
      <c r="O31" s="225" t="e">
        <f>J31-'Nikasha and kharcha 1st trim'!#REF!</f>
        <v>#REF!</v>
      </c>
    </row>
    <row r="32" spans="1:15">
      <c r="A32" s="131"/>
      <c r="B32" s="131"/>
      <c r="C32" s="11">
        <f>'Programe Budget 2073-74'!C32</f>
        <v>24</v>
      </c>
      <c r="D32" s="117" t="str">
        <f>'Programe Budget 2073-74'!D32</f>
        <v>जिल्ला कृषि विकास कार्यालय, धनुषा</v>
      </c>
      <c r="E32" s="114">
        <f>'Programe Budget 2073-74'!E32</f>
        <v>2500</v>
      </c>
      <c r="F32" s="114">
        <f>'Programe Budget 2073-74'!F32</f>
        <v>0</v>
      </c>
      <c r="G32" s="114">
        <f t="shared" si="1"/>
        <v>2500</v>
      </c>
      <c r="H32" s="114">
        <v>0</v>
      </c>
      <c r="I32" s="114">
        <v>2922</v>
      </c>
      <c r="J32" s="114">
        <f t="shared" si="0"/>
        <v>2922</v>
      </c>
      <c r="K32" s="114">
        <f t="shared" si="2"/>
        <v>116.88000000000001</v>
      </c>
      <c r="L32" s="174"/>
      <c r="M32" s="174"/>
      <c r="N32" s="114" t="str">
        <f>'Programe Budget 2073-74'!Q32</f>
        <v>का</v>
      </c>
      <c r="O32" s="225" t="e">
        <f>J32-'Nikasha and kharcha 1st trim'!#REF!</f>
        <v>#REF!</v>
      </c>
    </row>
    <row r="33" spans="1:15">
      <c r="A33" s="131"/>
      <c r="B33" s="131"/>
      <c r="C33" s="11">
        <f>'Programe Budget 2073-74'!C33</f>
        <v>25</v>
      </c>
      <c r="D33" s="117" t="str">
        <f>'Programe Budget 2073-74'!D33</f>
        <v>जिल्ला कृषि विकास कार्यालय, महोत्तरी</v>
      </c>
      <c r="E33" s="114">
        <f>'Programe Budget 2073-74'!E33</f>
        <v>2000</v>
      </c>
      <c r="F33" s="114">
        <f>'Programe Budget 2073-74'!F33</f>
        <v>0</v>
      </c>
      <c r="G33" s="114">
        <f t="shared" si="1"/>
        <v>2000</v>
      </c>
      <c r="H33" s="114">
        <v>0</v>
      </c>
      <c r="I33" s="114">
        <v>2650</v>
      </c>
      <c r="J33" s="114">
        <f t="shared" si="0"/>
        <v>2650</v>
      </c>
      <c r="K33" s="114">
        <f t="shared" si="2"/>
        <v>132.5</v>
      </c>
      <c r="L33" s="174"/>
      <c r="M33" s="174"/>
      <c r="N33" s="114" t="str">
        <f>'Programe Budget 2073-74'!Q33</f>
        <v>का</v>
      </c>
      <c r="O33" s="225" t="e">
        <f>J33-'Nikasha and kharcha 1st trim'!#REF!</f>
        <v>#REF!</v>
      </c>
    </row>
    <row r="34" spans="1:15">
      <c r="A34" s="131"/>
      <c r="B34" s="131"/>
      <c r="C34" s="11">
        <f>'Programe Budget 2073-74'!C34</f>
        <v>26</v>
      </c>
      <c r="D34" s="117" t="str">
        <f>'Programe Budget 2073-74'!D34</f>
        <v>जिल्ला कृषि विकास कार्यालय, धादिङ्ग</v>
      </c>
      <c r="E34" s="114">
        <f>'Programe Budget 2073-74'!E34</f>
        <v>500</v>
      </c>
      <c r="F34" s="114">
        <f>'Programe Budget 2073-74'!F34</f>
        <v>0</v>
      </c>
      <c r="G34" s="114">
        <f t="shared" si="1"/>
        <v>500</v>
      </c>
      <c r="H34" s="114">
        <v>0</v>
      </c>
      <c r="I34" s="114">
        <v>2482.4</v>
      </c>
      <c r="J34" s="114">
        <f t="shared" si="0"/>
        <v>2482.4</v>
      </c>
      <c r="K34" s="114">
        <f t="shared" si="2"/>
        <v>496.48</v>
      </c>
      <c r="L34" s="174"/>
      <c r="M34" s="174"/>
      <c r="N34" s="114" t="str">
        <f>'Programe Budget 2073-74'!Q34</f>
        <v>का</v>
      </c>
      <c r="O34" s="225" t="e">
        <f>J34-'Nikasha and kharcha 1st trim'!#REF!</f>
        <v>#REF!</v>
      </c>
    </row>
    <row r="35" spans="1:15">
      <c r="A35" s="131"/>
      <c r="B35" s="131"/>
      <c r="C35" s="11">
        <f>'Programe Budget 2073-74'!C35</f>
        <v>27</v>
      </c>
      <c r="D35" s="117" t="str">
        <f>'Programe Budget 2073-74'!D35</f>
        <v>जिल्ला कृषि विकास कार्यालय, सिन्धुपालाञ्चोक</v>
      </c>
      <c r="E35" s="114">
        <f>'Programe Budget 2073-74'!E35</f>
        <v>500</v>
      </c>
      <c r="F35" s="114">
        <f>'Programe Budget 2073-74'!F35</f>
        <v>0</v>
      </c>
      <c r="G35" s="114">
        <f t="shared" si="1"/>
        <v>500</v>
      </c>
      <c r="H35" s="114">
        <v>0</v>
      </c>
      <c r="I35" s="114">
        <v>2145</v>
      </c>
      <c r="J35" s="114">
        <f t="shared" si="0"/>
        <v>2145</v>
      </c>
      <c r="K35" s="114">
        <f t="shared" si="2"/>
        <v>429</v>
      </c>
      <c r="L35" s="174"/>
      <c r="M35" s="174"/>
      <c r="N35" s="114" t="str">
        <f>'Programe Budget 2073-74'!Q35</f>
        <v>का</v>
      </c>
      <c r="O35" s="225" t="e">
        <f>J35-'Nikasha and kharcha 1st trim'!#REF!</f>
        <v>#REF!</v>
      </c>
    </row>
    <row r="36" spans="1:15">
      <c r="A36" s="131"/>
      <c r="B36" s="131"/>
      <c r="C36" s="11">
        <f>'Programe Budget 2073-74'!C36</f>
        <v>28</v>
      </c>
      <c r="D36" s="117" t="str">
        <f>'Programe Budget 2073-74'!D36</f>
        <v>जिल्ला कृषि विकास कार्यालय, काभ्रेपलाञ्चोक</v>
      </c>
      <c r="E36" s="114">
        <f>'Programe Budget 2073-74'!E36</f>
        <v>3000</v>
      </c>
      <c r="F36" s="114">
        <f>'Programe Budget 2073-74'!F36</f>
        <v>0</v>
      </c>
      <c r="G36" s="114">
        <f t="shared" si="1"/>
        <v>3000</v>
      </c>
      <c r="H36" s="114">
        <v>0</v>
      </c>
      <c r="I36" s="114">
        <v>722</v>
      </c>
      <c r="J36" s="114">
        <f t="shared" si="0"/>
        <v>722</v>
      </c>
      <c r="K36" s="114">
        <f t="shared" si="2"/>
        <v>24.066666666666666</v>
      </c>
      <c r="L36" s="174"/>
      <c r="M36" s="174"/>
      <c r="N36" s="114" t="str">
        <f>'Programe Budget 2073-74'!Q36</f>
        <v>का</v>
      </c>
      <c r="O36" s="225" t="e">
        <f>J36-'Nikasha and kharcha 1st trim'!#REF!</f>
        <v>#REF!</v>
      </c>
    </row>
    <row r="37" spans="1:15">
      <c r="A37" s="131"/>
      <c r="B37" s="131"/>
      <c r="C37" s="11">
        <f>'Programe Budget 2073-74'!C37</f>
        <v>29</v>
      </c>
      <c r="D37" s="117" t="str">
        <f>'Programe Budget 2073-74'!D37</f>
        <v>जिल्ला कृषि विकास कार्यालय, काठमाण्डौं</v>
      </c>
      <c r="E37" s="114">
        <f>'Programe Budget 2073-74'!E37</f>
        <v>10000</v>
      </c>
      <c r="F37" s="114">
        <f>'Programe Budget 2073-74'!F37</f>
        <v>0</v>
      </c>
      <c r="G37" s="114">
        <f t="shared" si="1"/>
        <v>10000</v>
      </c>
      <c r="H37" s="114">
        <v>0</v>
      </c>
      <c r="I37" s="114">
        <v>2085</v>
      </c>
      <c r="J37" s="114">
        <f t="shared" si="0"/>
        <v>2085</v>
      </c>
      <c r="K37" s="114">
        <f t="shared" si="2"/>
        <v>20.849999999999998</v>
      </c>
      <c r="L37" s="174"/>
      <c r="M37" s="174"/>
      <c r="N37" s="114" t="str">
        <f>'Programe Budget 2073-74'!Q37</f>
        <v>का</v>
      </c>
      <c r="O37" s="225" t="e">
        <f>J37-'Nikasha and kharcha 1st trim'!#REF!</f>
        <v>#REF!</v>
      </c>
    </row>
    <row r="38" spans="1:15">
      <c r="A38" s="131"/>
      <c r="B38" s="131"/>
      <c r="C38" s="11">
        <f>'Programe Budget 2073-74'!C38</f>
        <v>30</v>
      </c>
      <c r="D38" s="117" t="str">
        <f>'Programe Budget 2073-74'!D38</f>
        <v>जिल्ला कृषि विकास कार्यालय, भक्तपुर</v>
      </c>
      <c r="E38" s="114">
        <f>'Programe Budget 2073-74'!E38</f>
        <v>1000</v>
      </c>
      <c r="F38" s="114">
        <f>'Programe Budget 2073-74'!F38</f>
        <v>0</v>
      </c>
      <c r="G38" s="114">
        <f t="shared" si="1"/>
        <v>1000</v>
      </c>
      <c r="H38" s="114">
        <v>0</v>
      </c>
      <c r="I38" s="114">
        <v>964</v>
      </c>
      <c r="J38" s="114">
        <f t="shared" si="0"/>
        <v>964</v>
      </c>
      <c r="K38" s="114">
        <f t="shared" si="2"/>
        <v>96.399999999999991</v>
      </c>
      <c r="L38" s="174"/>
      <c r="M38" s="174"/>
      <c r="N38" s="114" t="str">
        <f>'Programe Budget 2073-74'!Q38</f>
        <v>का</v>
      </c>
      <c r="O38" s="225" t="e">
        <f>J38-'Nikasha and kharcha 1st trim'!#REF!</f>
        <v>#REF!</v>
      </c>
    </row>
    <row r="39" spans="1:15">
      <c r="A39" s="131"/>
      <c r="B39" s="131"/>
      <c r="C39" s="11">
        <f>'Programe Budget 2073-74'!C39</f>
        <v>31</v>
      </c>
      <c r="D39" s="117" t="str">
        <f>'Programe Budget 2073-74'!D39</f>
        <v>जिल्ला कृषि विकास कार्यालय, चितवन</v>
      </c>
      <c r="E39" s="114">
        <f>'Programe Budget 2073-74'!E39</f>
        <v>1000</v>
      </c>
      <c r="F39" s="114">
        <f>'Programe Budget 2073-74'!F39</f>
        <v>0</v>
      </c>
      <c r="G39" s="114">
        <f t="shared" si="1"/>
        <v>1000</v>
      </c>
      <c r="H39" s="114">
        <v>0</v>
      </c>
      <c r="I39" s="114">
        <v>1357.3</v>
      </c>
      <c r="J39" s="114">
        <f t="shared" si="0"/>
        <v>1357.3</v>
      </c>
      <c r="K39" s="114">
        <f t="shared" si="2"/>
        <v>135.72999999999999</v>
      </c>
      <c r="L39" s="174"/>
      <c r="M39" s="174"/>
      <c r="N39" s="114" t="str">
        <f>'Programe Budget 2073-74'!Q39</f>
        <v>का</v>
      </c>
      <c r="O39" s="225" t="e">
        <f>J39-'Nikasha and kharcha 1st trim'!#REF!</f>
        <v>#REF!</v>
      </c>
    </row>
    <row r="40" spans="1:15">
      <c r="A40" s="131"/>
      <c r="B40" s="131"/>
      <c r="C40" s="11">
        <f>'Programe Budget 2073-74'!C40</f>
        <v>32</v>
      </c>
      <c r="D40" s="117" t="str">
        <f>'Programe Budget 2073-74'!D40</f>
        <v>जिल्ला कृषि विकास कार्यालय, मकवानपुर</v>
      </c>
      <c r="E40" s="114">
        <f>'Programe Budget 2073-74'!E40</f>
        <v>500</v>
      </c>
      <c r="F40" s="114">
        <f>'Programe Budget 2073-74'!F40</f>
        <v>0</v>
      </c>
      <c r="G40" s="114">
        <f t="shared" si="1"/>
        <v>500</v>
      </c>
      <c r="H40" s="114">
        <v>0</v>
      </c>
      <c r="I40" s="114">
        <v>2370</v>
      </c>
      <c r="J40" s="114">
        <f t="shared" si="0"/>
        <v>2370</v>
      </c>
      <c r="K40" s="114">
        <f t="shared" si="2"/>
        <v>474</v>
      </c>
      <c r="L40" s="174"/>
      <c r="M40" s="174"/>
      <c r="N40" s="114" t="str">
        <f>'Programe Budget 2073-74'!Q40</f>
        <v>का</v>
      </c>
      <c r="O40" s="225" t="e">
        <f>J40-'Nikasha and kharcha 1st trim'!#REF!</f>
        <v>#REF!</v>
      </c>
    </row>
    <row r="41" spans="1:15">
      <c r="A41" s="131"/>
      <c r="B41" s="131"/>
      <c r="C41" s="11">
        <f>'Programe Budget 2073-74'!C41</f>
        <v>33</v>
      </c>
      <c r="D41" s="117" t="str">
        <f>'Programe Budget 2073-74'!D41</f>
        <v>जिल्ला कृषि विकास कार्यालय, गोरखा</v>
      </c>
      <c r="E41" s="114">
        <f>'Programe Budget 2073-74'!E41</f>
        <v>1500</v>
      </c>
      <c r="F41" s="114">
        <f>'Programe Budget 2073-74'!F41</f>
        <v>0</v>
      </c>
      <c r="G41" s="114">
        <f t="shared" si="1"/>
        <v>1500</v>
      </c>
      <c r="H41" s="114">
        <v>0</v>
      </c>
      <c r="I41" s="114">
        <v>2975</v>
      </c>
      <c r="J41" s="114">
        <f t="shared" ref="J41:J72" si="3">I41+H41</f>
        <v>2975</v>
      </c>
      <c r="K41" s="114">
        <f t="shared" si="2"/>
        <v>198.33333333333334</v>
      </c>
      <c r="L41" s="174"/>
      <c r="M41" s="174"/>
      <c r="N41" s="114" t="str">
        <f>'Programe Budget 2073-74'!Q41</f>
        <v>का</v>
      </c>
      <c r="O41" s="225" t="e">
        <f>J41-'Nikasha and kharcha 1st trim'!#REF!</f>
        <v>#REF!</v>
      </c>
    </row>
    <row r="42" spans="1:15">
      <c r="A42" s="131"/>
      <c r="B42" s="131"/>
      <c r="C42" s="11">
        <f>'Programe Budget 2073-74'!C42</f>
        <v>34</v>
      </c>
      <c r="D42" s="117" t="str">
        <f>'Programe Budget 2073-74'!D42</f>
        <v>जिल्ला कृषि विकास कार्यालय, लमजुङ्ग</v>
      </c>
      <c r="E42" s="114">
        <f>'Programe Budget 2073-74'!E42</f>
        <v>1000</v>
      </c>
      <c r="F42" s="114">
        <f>'Programe Budget 2073-74'!F42</f>
        <v>0</v>
      </c>
      <c r="G42" s="114">
        <f t="shared" si="1"/>
        <v>1000</v>
      </c>
      <c r="H42" s="114">
        <v>0</v>
      </c>
      <c r="I42" s="114">
        <v>6499.33</v>
      </c>
      <c r="J42" s="114">
        <f t="shared" si="3"/>
        <v>6499.33</v>
      </c>
      <c r="K42" s="114">
        <f t="shared" si="2"/>
        <v>649.93299999999999</v>
      </c>
      <c r="L42" s="174"/>
      <c r="M42" s="174"/>
      <c r="N42" s="114" t="str">
        <f>'Programe Budget 2073-74'!Q42</f>
        <v>का</v>
      </c>
      <c r="O42" s="225" t="e">
        <f>J42-'Nikasha and kharcha 1st trim'!#REF!</f>
        <v>#REF!</v>
      </c>
    </row>
    <row r="43" spans="1:15">
      <c r="A43" s="131"/>
      <c r="B43" s="131"/>
      <c r="C43" s="11">
        <f>'Programe Budget 2073-74'!C43</f>
        <v>35</v>
      </c>
      <c r="D43" s="117" t="str">
        <f>'Programe Budget 2073-74'!D43</f>
        <v>जिल्ला कृषि विकास कार्यालय, कास्की</v>
      </c>
      <c r="E43" s="114">
        <f>'Programe Budget 2073-74'!E43</f>
        <v>3000</v>
      </c>
      <c r="F43" s="114">
        <f>'Programe Budget 2073-74'!F43</f>
        <v>0</v>
      </c>
      <c r="G43" s="114">
        <f t="shared" si="1"/>
        <v>3000</v>
      </c>
      <c r="H43" s="114">
        <v>0</v>
      </c>
      <c r="I43" s="114">
        <v>1494</v>
      </c>
      <c r="J43" s="114">
        <f t="shared" si="3"/>
        <v>1494</v>
      </c>
      <c r="K43" s="114">
        <f t="shared" si="2"/>
        <v>49.8</v>
      </c>
      <c r="L43" s="174"/>
      <c r="M43" s="174"/>
      <c r="N43" s="114" t="str">
        <f>'Programe Budget 2073-74'!Q43</f>
        <v>का</v>
      </c>
      <c r="O43" s="225" t="e">
        <f>J43-'Nikasha and kharcha 1st trim'!#REF!</f>
        <v>#REF!</v>
      </c>
    </row>
    <row r="44" spans="1:15">
      <c r="A44" s="131"/>
      <c r="B44" s="131"/>
      <c r="C44" s="11">
        <f>'Programe Budget 2073-74'!C44</f>
        <v>36</v>
      </c>
      <c r="D44" s="117" t="str">
        <f>'Programe Budget 2073-74'!D44</f>
        <v>जिल्ला कृषि विकास कार्यालय, स्याङ्गजा</v>
      </c>
      <c r="E44" s="114">
        <f>'Programe Budget 2073-74'!E44</f>
        <v>1000</v>
      </c>
      <c r="F44" s="114">
        <f>'Programe Budget 2073-74'!F44</f>
        <v>0</v>
      </c>
      <c r="G44" s="114">
        <f t="shared" si="1"/>
        <v>1000</v>
      </c>
      <c r="H44" s="114">
        <v>0</v>
      </c>
      <c r="I44" s="114">
        <v>441.37</v>
      </c>
      <c r="J44" s="114">
        <f t="shared" si="3"/>
        <v>441.37</v>
      </c>
      <c r="K44" s="114">
        <f t="shared" si="2"/>
        <v>44.137</v>
      </c>
      <c r="L44" s="174"/>
      <c r="M44" s="174"/>
      <c r="N44" s="114" t="str">
        <f>'Programe Budget 2073-74'!Q44</f>
        <v>का</v>
      </c>
      <c r="O44" s="225" t="e">
        <f>J44-'Nikasha and kharcha 1st trim'!#REF!</f>
        <v>#REF!</v>
      </c>
    </row>
    <row r="45" spans="1:15">
      <c r="A45" s="131"/>
      <c r="B45" s="131"/>
      <c r="C45" s="11">
        <f>'Programe Budget 2073-74'!C45</f>
        <v>37</v>
      </c>
      <c r="D45" s="117" t="str">
        <f>'Programe Budget 2073-74'!D45</f>
        <v>जिल्ला कृषि विकास कार्यालय, पर्वत</v>
      </c>
      <c r="E45" s="114">
        <f>'Programe Budget 2073-74'!E45</f>
        <v>500</v>
      </c>
      <c r="F45" s="114">
        <f>'Programe Budget 2073-74'!F45</f>
        <v>0</v>
      </c>
      <c r="G45" s="114">
        <f t="shared" si="1"/>
        <v>500</v>
      </c>
      <c r="H45" s="114">
        <v>0</v>
      </c>
      <c r="I45" s="114">
        <v>1781.75</v>
      </c>
      <c r="J45" s="114">
        <f t="shared" si="3"/>
        <v>1781.75</v>
      </c>
      <c r="K45" s="114">
        <f t="shared" si="2"/>
        <v>356.34999999999997</v>
      </c>
      <c r="L45" s="174"/>
      <c r="M45" s="174"/>
      <c r="N45" s="114" t="str">
        <f>'Programe Budget 2073-74'!Q45</f>
        <v>का</v>
      </c>
      <c r="O45" s="225" t="e">
        <f>J45-'Nikasha and kharcha 1st trim'!#REF!</f>
        <v>#REF!</v>
      </c>
    </row>
    <row r="46" spans="1:15">
      <c r="A46" s="131"/>
      <c r="B46" s="131"/>
      <c r="C46" s="11">
        <f>'Programe Budget 2073-74'!C46</f>
        <v>38</v>
      </c>
      <c r="D46" s="117" t="str">
        <f>'Programe Budget 2073-74'!D46</f>
        <v>जिल्ला कृषि विकास कार्यालय, मुस्ताड</v>
      </c>
      <c r="E46" s="114">
        <f>'Programe Budget 2073-74'!E46</f>
        <v>200</v>
      </c>
      <c r="F46" s="114">
        <f>'Programe Budget 2073-74'!F46</f>
        <v>0</v>
      </c>
      <c r="G46" s="114">
        <f t="shared" si="1"/>
        <v>200</v>
      </c>
      <c r="H46" s="114">
        <v>0</v>
      </c>
      <c r="I46" s="114">
        <v>4470</v>
      </c>
      <c r="J46" s="114">
        <f t="shared" si="3"/>
        <v>4470</v>
      </c>
      <c r="K46" s="114">
        <f t="shared" si="2"/>
        <v>2235</v>
      </c>
      <c r="L46" s="174"/>
      <c r="M46" s="174"/>
      <c r="N46" s="114" t="str">
        <f>'Programe Budget 2073-74'!Q46</f>
        <v>का</v>
      </c>
      <c r="O46" s="225" t="e">
        <f>J46-'Nikasha and kharcha 1st trim'!#REF!</f>
        <v>#REF!</v>
      </c>
    </row>
    <row r="47" spans="1:15">
      <c r="A47" s="131"/>
      <c r="B47" s="131"/>
      <c r="C47" s="11">
        <f>'Programe Budget 2073-74'!C47</f>
        <v>39</v>
      </c>
      <c r="D47" s="117" t="str">
        <f>'Programe Budget 2073-74'!D47</f>
        <v>जिल्ला कृषि विकास कार्यालय, अर्घाखाँची</v>
      </c>
      <c r="E47" s="114">
        <f>'Programe Budget 2073-74'!E47</f>
        <v>200</v>
      </c>
      <c r="F47" s="114">
        <f>'Programe Budget 2073-74'!F47</f>
        <v>0</v>
      </c>
      <c r="G47" s="114">
        <f t="shared" si="1"/>
        <v>200</v>
      </c>
      <c r="H47" s="114">
        <v>0</v>
      </c>
      <c r="I47" s="114">
        <v>4022.2</v>
      </c>
      <c r="J47" s="114">
        <f t="shared" si="3"/>
        <v>4022.2</v>
      </c>
      <c r="K47" s="114">
        <f t="shared" si="2"/>
        <v>2011.1000000000001</v>
      </c>
      <c r="L47" s="174"/>
      <c r="M47" s="174"/>
      <c r="N47" s="114" t="str">
        <f>'Programe Budget 2073-74'!Q47</f>
        <v>का</v>
      </c>
      <c r="O47" s="225" t="e">
        <f>J47-'Nikasha and kharcha 1st trim'!#REF!</f>
        <v>#REF!</v>
      </c>
    </row>
    <row r="48" spans="1:15">
      <c r="A48" s="131"/>
      <c r="B48" s="131"/>
      <c r="C48" s="11">
        <f>'Programe Budget 2073-74'!C48</f>
        <v>40</v>
      </c>
      <c r="D48" s="117" t="str">
        <f>'Programe Budget 2073-74'!D48</f>
        <v>जिल्ला कृषि विकास कार्यालय, पाल्पा</v>
      </c>
      <c r="E48" s="114">
        <f>'Programe Budget 2073-74'!E48</f>
        <v>400</v>
      </c>
      <c r="F48" s="114">
        <f>'Programe Budget 2073-74'!F48</f>
        <v>0</v>
      </c>
      <c r="G48" s="114">
        <f t="shared" si="1"/>
        <v>400</v>
      </c>
      <c r="H48" s="114">
        <v>0</v>
      </c>
      <c r="I48" s="114">
        <v>260</v>
      </c>
      <c r="J48" s="114">
        <f t="shared" si="3"/>
        <v>260</v>
      </c>
      <c r="K48" s="114">
        <f t="shared" si="2"/>
        <v>65</v>
      </c>
      <c r="L48" s="174"/>
      <c r="M48" s="174"/>
      <c r="N48" s="114" t="str">
        <f>'Programe Budget 2073-74'!Q48</f>
        <v>का</v>
      </c>
      <c r="O48" s="225" t="e">
        <f>J48-'Nikasha and kharcha 1st trim'!#REF!</f>
        <v>#REF!</v>
      </c>
    </row>
    <row r="49" spans="1:15">
      <c r="A49" s="131"/>
      <c r="B49" s="131"/>
      <c r="C49" s="11">
        <f>'Programe Budget 2073-74'!C49</f>
        <v>41</v>
      </c>
      <c r="D49" s="117" t="str">
        <f>'Programe Budget 2073-74'!D49</f>
        <v>जिल्ला कृषि विकास कार्यालय, नवलपरासी</v>
      </c>
      <c r="E49" s="114">
        <f>'Programe Budget 2073-74'!E49</f>
        <v>1000</v>
      </c>
      <c r="F49" s="114">
        <f>'Programe Budget 2073-74'!F49</f>
        <v>0</v>
      </c>
      <c r="G49" s="114">
        <f t="shared" si="1"/>
        <v>1000</v>
      </c>
      <c r="H49" s="114">
        <v>0</v>
      </c>
      <c r="I49" s="114">
        <v>281.5</v>
      </c>
      <c r="J49" s="114">
        <f t="shared" si="3"/>
        <v>281.5</v>
      </c>
      <c r="K49" s="114">
        <f t="shared" si="2"/>
        <v>28.15</v>
      </c>
      <c r="L49" s="174"/>
      <c r="M49" s="174"/>
      <c r="N49" s="114" t="str">
        <f>'Programe Budget 2073-74'!Q49</f>
        <v>का</v>
      </c>
      <c r="O49" s="225" t="e">
        <f>J49-'Nikasha and kharcha 1st trim'!#REF!</f>
        <v>#REF!</v>
      </c>
    </row>
    <row r="50" spans="1:15">
      <c r="A50" s="131"/>
      <c r="B50" s="131"/>
      <c r="C50" s="11">
        <f>'Programe Budget 2073-74'!C50</f>
        <v>42</v>
      </c>
      <c r="D50" s="117" t="str">
        <f>'Programe Budget 2073-74'!D50</f>
        <v>जिल्ला कृषि विकास कार्यालय, रूपन्देही</v>
      </c>
      <c r="E50" s="114">
        <f>'Programe Budget 2073-74'!E50</f>
        <v>1000</v>
      </c>
      <c r="F50" s="114">
        <f>'Programe Budget 2073-74'!F50</f>
        <v>0</v>
      </c>
      <c r="G50" s="114">
        <f t="shared" si="1"/>
        <v>1000</v>
      </c>
      <c r="H50" s="114">
        <v>0</v>
      </c>
      <c r="I50" s="114">
        <v>1255.8</v>
      </c>
      <c r="J50" s="114">
        <f t="shared" si="3"/>
        <v>1255.8</v>
      </c>
      <c r="K50" s="114">
        <f t="shared" si="2"/>
        <v>125.58</v>
      </c>
      <c r="L50" s="174"/>
      <c r="M50" s="174"/>
      <c r="N50" s="114" t="str">
        <f>'Programe Budget 2073-74'!Q50</f>
        <v>का</v>
      </c>
      <c r="O50" s="225" t="e">
        <f>J50-'Nikasha and kharcha 1st trim'!#REF!</f>
        <v>#REF!</v>
      </c>
    </row>
    <row r="51" spans="1:15">
      <c r="A51" s="131"/>
      <c r="B51" s="131"/>
      <c r="C51" s="11">
        <f>'Programe Budget 2073-74'!C51</f>
        <v>43</v>
      </c>
      <c r="D51" s="117" t="str">
        <f>'Programe Budget 2073-74'!D51</f>
        <v>जिल्ला कृषि विकास कार्यालय, कपिलबस्तु</v>
      </c>
      <c r="E51" s="114">
        <f>'Programe Budget 2073-74'!E51</f>
        <v>1000</v>
      </c>
      <c r="F51" s="114">
        <f>'Programe Budget 2073-74'!F51</f>
        <v>0</v>
      </c>
      <c r="G51" s="114">
        <f t="shared" si="1"/>
        <v>1000</v>
      </c>
      <c r="H51" s="114">
        <v>0</v>
      </c>
      <c r="I51" s="114">
        <v>2961</v>
      </c>
      <c r="J51" s="114">
        <f t="shared" si="3"/>
        <v>2961</v>
      </c>
      <c r="K51" s="114">
        <f t="shared" si="2"/>
        <v>296.09999999999997</v>
      </c>
      <c r="L51" s="174"/>
      <c r="M51" s="174"/>
      <c r="N51" s="114" t="str">
        <f>'Programe Budget 2073-74'!Q51</f>
        <v>प</v>
      </c>
      <c r="O51" s="225" t="e">
        <f>J51-'Nikasha and kharcha 1st trim'!#REF!</f>
        <v>#REF!</v>
      </c>
    </row>
    <row r="52" spans="1:15">
      <c r="A52" s="131"/>
      <c r="B52" s="131"/>
      <c r="C52" s="11">
        <f>'Programe Budget 2073-74'!C52</f>
        <v>44</v>
      </c>
      <c r="D52" s="117" t="str">
        <f>'Programe Budget 2073-74'!D52</f>
        <v>जिल्ला कृषि विकास कार्यालय, रूकुम</v>
      </c>
      <c r="E52" s="114">
        <f>'Programe Budget 2073-74'!E52</f>
        <v>200</v>
      </c>
      <c r="F52" s="114">
        <f>'Programe Budget 2073-74'!F52</f>
        <v>0</v>
      </c>
      <c r="G52" s="114">
        <f t="shared" si="1"/>
        <v>200</v>
      </c>
      <c r="H52" s="114">
        <v>0</v>
      </c>
      <c r="I52" s="114">
        <v>3060</v>
      </c>
      <c r="J52" s="114">
        <f t="shared" si="3"/>
        <v>3060</v>
      </c>
      <c r="K52" s="114">
        <f t="shared" si="2"/>
        <v>1530</v>
      </c>
      <c r="L52" s="174"/>
      <c r="M52" s="174"/>
      <c r="N52" s="114" t="str">
        <f>'Programe Budget 2073-74'!Q52</f>
        <v>प</v>
      </c>
      <c r="O52" s="225" t="e">
        <f>J52-'Nikasha and kharcha 1st trim'!#REF!</f>
        <v>#REF!</v>
      </c>
    </row>
    <row r="53" spans="1:15">
      <c r="A53" s="131"/>
      <c r="B53" s="131"/>
      <c r="C53" s="11">
        <f>'Programe Budget 2073-74'!C53</f>
        <v>45</v>
      </c>
      <c r="D53" s="117" t="str">
        <f>'Programe Budget 2073-74'!D53</f>
        <v>जिल्ला कृषि विकास कार्यालय, प्यूठान</v>
      </c>
      <c r="E53" s="114">
        <f>'Programe Budget 2073-74'!E53</f>
        <v>1000</v>
      </c>
      <c r="F53" s="114">
        <f>'Programe Budget 2073-74'!F53</f>
        <v>0</v>
      </c>
      <c r="G53" s="114">
        <f t="shared" si="1"/>
        <v>1000</v>
      </c>
      <c r="H53" s="114">
        <v>0</v>
      </c>
      <c r="I53" s="114">
        <v>0</v>
      </c>
      <c r="J53" s="114">
        <f t="shared" si="3"/>
        <v>0</v>
      </c>
      <c r="K53" s="114">
        <f t="shared" si="2"/>
        <v>0</v>
      </c>
      <c r="L53" s="174"/>
      <c r="M53" s="174"/>
      <c r="N53" s="114" t="str">
        <f>'Programe Budget 2073-74'!Q53</f>
        <v>प</v>
      </c>
      <c r="O53" s="225" t="e">
        <f>J53-'Nikasha and kharcha 1st trim'!#REF!</f>
        <v>#REF!</v>
      </c>
    </row>
    <row r="54" spans="1:15">
      <c r="A54" s="131"/>
      <c r="B54" s="131"/>
      <c r="C54" s="11">
        <f>'Programe Budget 2073-74'!C54</f>
        <v>46</v>
      </c>
      <c r="D54" s="117" t="str">
        <f>'Programe Budget 2073-74'!D54</f>
        <v>जिल्ला कृषि विकास कार्यालय, दाङ्ग</v>
      </c>
      <c r="E54" s="114">
        <f>'Programe Budget 2073-74'!E54</f>
        <v>2000</v>
      </c>
      <c r="F54" s="114">
        <f>'Programe Budget 2073-74'!F54</f>
        <v>0</v>
      </c>
      <c r="G54" s="114">
        <f t="shared" si="1"/>
        <v>2000</v>
      </c>
      <c r="H54" s="114">
        <v>0</v>
      </c>
      <c r="I54" s="114">
        <v>1590</v>
      </c>
      <c r="J54" s="114">
        <f t="shared" si="3"/>
        <v>1590</v>
      </c>
      <c r="K54" s="114">
        <f t="shared" si="2"/>
        <v>79.5</v>
      </c>
      <c r="L54" s="174"/>
      <c r="M54" s="174"/>
      <c r="N54" s="114" t="str">
        <f>'Programe Budget 2073-74'!Q54</f>
        <v>प</v>
      </c>
      <c r="O54" s="225" t="e">
        <f>J54-'Nikasha and kharcha 1st trim'!#REF!</f>
        <v>#REF!</v>
      </c>
    </row>
    <row r="55" spans="1:15">
      <c r="A55" s="131"/>
      <c r="B55" s="131"/>
      <c r="C55" s="11">
        <f>'Programe Budget 2073-74'!C55</f>
        <v>47</v>
      </c>
      <c r="D55" s="117" t="str">
        <f>'Programe Budget 2073-74'!D55</f>
        <v>जिल्ला कृषि विकास कार्यालय, दैलेख</v>
      </c>
      <c r="E55" s="114">
        <f>'Programe Budget 2073-74'!E55</f>
        <v>1000</v>
      </c>
      <c r="F55" s="114">
        <f>'Programe Budget 2073-74'!F55</f>
        <v>0</v>
      </c>
      <c r="G55" s="114">
        <f t="shared" si="1"/>
        <v>1000</v>
      </c>
      <c r="H55" s="114">
        <v>0</v>
      </c>
      <c r="I55" s="114">
        <v>4590</v>
      </c>
      <c r="J55" s="114">
        <f t="shared" si="3"/>
        <v>4590</v>
      </c>
      <c r="K55" s="114">
        <f t="shared" si="2"/>
        <v>459</v>
      </c>
      <c r="L55" s="174"/>
      <c r="M55" s="174"/>
      <c r="N55" s="114" t="str">
        <f>'Programe Budget 2073-74'!Q55</f>
        <v>प</v>
      </c>
      <c r="O55" s="225" t="e">
        <f>J55-'Nikasha and kharcha 1st trim'!#REF!</f>
        <v>#REF!</v>
      </c>
    </row>
    <row r="56" spans="1:15">
      <c r="A56" s="131"/>
      <c r="B56" s="131"/>
      <c r="C56" s="11">
        <f>'Programe Budget 2073-74'!C56</f>
        <v>48</v>
      </c>
      <c r="D56" s="117" t="str">
        <f>'Programe Budget 2073-74'!D56</f>
        <v>जिल्ला कृषि विकास कार्यालय, सर्ुर्खेत</v>
      </c>
      <c r="E56" s="114">
        <f>'Programe Budget 2073-74'!E56</f>
        <v>1500</v>
      </c>
      <c r="F56" s="114">
        <f>'Programe Budget 2073-74'!F56</f>
        <v>0</v>
      </c>
      <c r="G56" s="114">
        <f t="shared" si="1"/>
        <v>1500</v>
      </c>
      <c r="H56" s="114">
        <v>0</v>
      </c>
      <c r="I56" s="114">
        <v>1135</v>
      </c>
      <c r="J56" s="114">
        <f t="shared" si="3"/>
        <v>1135</v>
      </c>
      <c r="K56" s="114">
        <f t="shared" si="2"/>
        <v>75.666666666666671</v>
      </c>
      <c r="L56" s="174"/>
      <c r="M56" s="174"/>
      <c r="N56" s="114" t="str">
        <f>'Programe Budget 2073-74'!Q56</f>
        <v>प</v>
      </c>
      <c r="O56" s="225" t="e">
        <f>J56-'Nikasha and kharcha 1st trim'!#REF!</f>
        <v>#REF!</v>
      </c>
    </row>
    <row r="57" spans="1:15">
      <c r="A57" s="131"/>
      <c r="B57" s="131"/>
      <c r="C57" s="11">
        <f>'Programe Budget 2073-74'!C57</f>
        <v>49</v>
      </c>
      <c r="D57" s="117" t="str">
        <f>'Programe Budget 2073-74'!D57</f>
        <v>जिल्ला कृषि विकास कार्यालय, बाँके</v>
      </c>
      <c r="E57" s="114">
        <f>'Programe Budget 2073-74'!E57</f>
        <v>1000</v>
      </c>
      <c r="F57" s="114">
        <f>'Programe Budget 2073-74'!F57</f>
        <v>0</v>
      </c>
      <c r="G57" s="114">
        <f t="shared" si="1"/>
        <v>1000</v>
      </c>
      <c r="H57" s="114">
        <v>0</v>
      </c>
      <c r="I57" s="114">
        <v>1850</v>
      </c>
      <c r="J57" s="114">
        <f t="shared" si="3"/>
        <v>1850</v>
      </c>
      <c r="K57" s="114">
        <f t="shared" si="2"/>
        <v>185</v>
      </c>
      <c r="L57" s="174"/>
      <c r="M57" s="174"/>
      <c r="N57" s="114" t="str">
        <f>'Programe Budget 2073-74'!Q57</f>
        <v>प</v>
      </c>
      <c r="O57" s="225" t="e">
        <f>J57-'Nikasha and kharcha 1st trim'!#REF!</f>
        <v>#REF!</v>
      </c>
    </row>
    <row r="58" spans="1:15">
      <c r="A58" s="131"/>
      <c r="B58" s="131"/>
      <c r="C58" s="11">
        <f>'Programe Budget 2073-74'!C58</f>
        <v>50</v>
      </c>
      <c r="D58" s="117" t="str">
        <f>'Programe Budget 2073-74'!D58</f>
        <v>जिल्ला कृषि विकास कार्यालय, जुम्ला</v>
      </c>
      <c r="E58" s="114">
        <f>'Programe Budget 2073-74'!E58</f>
        <v>2000</v>
      </c>
      <c r="F58" s="114">
        <f>'Programe Budget 2073-74'!F58</f>
        <v>0</v>
      </c>
      <c r="G58" s="114">
        <f t="shared" si="1"/>
        <v>2000</v>
      </c>
      <c r="H58" s="114">
        <v>0</v>
      </c>
      <c r="I58" s="114">
        <v>1166.9000000000001</v>
      </c>
      <c r="J58" s="114">
        <f t="shared" si="3"/>
        <v>1166.9000000000001</v>
      </c>
      <c r="K58" s="114">
        <f t="shared" si="2"/>
        <v>58.344999999999999</v>
      </c>
      <c r="L58" s="174"/>
      <c r="M58" s="174"/>
      <c r="N58" s="114" t="str">
        <f>'Programe Budget 2073-74'!Q58</f>
        <v>प</v>
      </c>
      <c r="O58" s="225" t="e">
        <f>J58-'Nikasha and kharcha 1st trim'!#REF!</f>
        <v>#REF!</v>
      </c>
    </row>
    <row r="59" spans="1:15">
      <c r="A59" s="131"/>
      <c r="B59" s="131"/>
      <c r="C59" s="11">
        <f>'Programe Budget 2073-74'!C59</f>
        <v>51</v>
      </c>
      <c r="D59" s="117" t="str">
        <f>'Programe Budget 2073-74'!D59</f>
        <v xml:space="preserve">जिल्ला कृषि विकास कार्यालय, बझाङ्ग </v>
      </c>
      <c r="E59" s="114">
        <f>'Programe Budget 2073-74'!E59</f>
        <v>500</v>
      </c>
      <c r="F59" s="114">
        <f>'Programe Budget 2073-74'!F59</f>
        <v>0</v>
      </c>
      <c r="G59" s="114">
        <f t="shared" si="1"/>
        <v>500</v>
      </c>
      <c r="H59" s="114">
        <v>0</v>
      </c>
      <c r="I59" s="114">
        <v>130</v>
      </c>
      <c r="J59" s="114">
        <f t="shared" si="3"/>
        <v>130</v>
      </c>
      <c r="K59" s="114">
        <f t="shared" si="2"/>
        <v>26</v>
      </c>
      <c r="L59" s="174"/>
      <c r="M59" s="174"/>
      <c r="N59" s="114" t="str">
        <f>'Programe Budget 2073-74'!Q59</f>
        <v>प</v>
      </c>
      <c r="O59" s="225" t="e">
        <f>J59-'Nikasha and kharcha 1st trim'!#REF!</f>
        <v>#REF!</v>
      </c>
    </row>
    <row r="60" spans="1:15">
      <c r="A60" s="131"/>
      <c r="B60" s="131"/>
      <c r="C60" s="11">
        <f>'Programe Budget 2073-74'!C60</f>
        <v>52</v>
      </c>
      <c r="D60" s="117" t="str">
        <f>'Programe Budget 2073-74'!D60</f>
        <v>जिल्ला कृषि विकास कार्यालय, बाजुरा</v>
      </c>
      <c r="E60" s="114">
        <f>'Programe Budget 2073-74'!E60</f>
        <v>200</v>
      </c>
      <c r="F60" s="114">
        <f>'Programe Budget 2073-74'!F60</f>
        <v>0</v>
      </c>
      <c r="G60" s="114">
        <f t="shared" si="1"/>
        <v>200</v>
      </c>
      <c r="H60" s="114">
        <v>0</v>
      </c>
      <c r="I60" s="114">
        <v>1681.75</v>
      </c>
      <c r="J60" s="114">
        <f t="shared" si="3"/>
        <v>1681.75</v>
      </c>
      <c r="K60" s="114">
        <f t="shared" si="2"/>
        <v>840.875</v>
      </c>
      <c r="L60" s="174"/>
      <c r="M60" s="174"/>
      <c r="N60" s="114" t="str">
        <f>'Programe Budget 2073-74'!Q60</f>
        <v>प</v>
      </c>
      <c r="O60" s="225" t="e">
        <f>J60-'Nikasha and kharcha 1st trim'!#REF!</f>
        <v>#REF!</v>
      </c>
    </row>
    <row r="61" spans="1:15">
      <c r="A61" s="131"/>
      <c r="B61" s="131"/>
      <c r="C61" s="11">
        <f>'Programe Budget 2073-74'!C61</f>
        <v>53</v>
      </c>
      <c r="D61" s="117" t="str">
        <f>'Programe Budget 2073-74'!D61</f>
        <v>जिल्ला कृषि विकास कार्यालय, अछाम</v>
      </c>
      <c r="E61" s="114">
        <f>'Programe Budget 2073-74'!E61</f>
        <v>500</v>
      </c>
      <c r="F61" s="114">
        <f>'Programe Budget 2073-74'!F61</f>
        <v>0</v>
      </c>
      <c r="G61" s="114">
        <f t="shared" si="1"/>
        <v>500</v>
      </c>
      <c r="H61" s="114">
        <v>0</v>
      </c>
      <c r="I61" s="114">
        <v>1590</v>
      </c>
      <c r="J61" s="114">
        <f t="shared" si="3"/>
        <v>1590</v>
      </c>
      <c r="K61" s="114">
        <f t="shared" si="2"/>
        <v>318</v>
      </c>
      <c r="L61" s="174"/>
      <c r="M61" s="174"/>
      <c r="N61" s="114" t="str">
        <f>'Programe Budget 2073-74'!Q61</f>
        <v>प</v>
      </c>
      <c r="O61" s="225" t="e">
        <f>J61-'Nikasha and kharcha 1st trim'!#REF!</f>
        <v>#REF!</v>
      </c>
    </row>
    <row r="62" spans="1:15">
      <c r="A62" s="131"/>
      <c r="B62" s="131"/>
      <c r="C62" s="11">
        <f>'Programe Budget 2073-74'!C62</f>
        <v>54</v>
      </c>
      <c r="D62" s="117" t="str">
        <f>'Programe Budget 2073-74'!D62</f>
        <v>जिल्ला कृषि विकास कार्यालय, कैलाली</v>
      </c>
      <c r="E62" s="114">
        <f>'Programe Budget 2073-74'!E62</f>
        <v>2000</v>
      </c>
      <c r="F62" s="114">
        <f>'Programe Budget 2073-74'!F62</f>
        <v>0</v>
      </c>
      <c r="G62" s="114">
        <f t="shared" si="1"/>
        <v>2000</v>
      </c>
      <c r="H62" s="114">
        <v>0</v>
      </c>
      <c r="I62" s="114">
        <v>2860</v>
      </c>
      <c r="J62" s="114">
        <f t="shared" si="3"/>
        <v>2860</v>
      </c>
      <c r="K62" s="114">
        <f t="shared" si="2"/>
        <v>143</v>
      </c>
      <c r="L62" s="174"/>
      <c r="M62" s="174"/>
      <c r="N62" s="114" t="str">
        <f>'Programe Budget 2073-74'!Q62</f>
        <v>प</v>
      </c>
      <c r="O62" s="225" t="e">
        <f>J62-'Nikasha and kharcha 1st trim'!#REF!</f>
        <v>#REF!</v>
      </c>
    </row>
    <row r="63" spans="1:15">
      <c r="A63" s="131"/>
      <c r="B63" s="131"/>
      <c r="C63" s="11">
        <f>'Programe Budget 2073-74'!C63</f>
        <v>55</v>
      </c>
      <c r="D63" s="117" t="str">
        <f>'Programe Budget 2073-74'!D63</f>
        <v>जिल्ला कृषि विकास कार्यालय, दार्चुला</v>
      </c>
      <c r="E63" s="114">
        <f>'Programe Budget 2073-74'!E63</f>
        <v>300</v>
      </c>
      <c r="F63" s="114">
        <f>'Programe Budget 2073-74'!F63</f>
        <v>0</v>
      </c>
      <c r="G63" s="114">
        <f t="shared" si="1"/>
        <v>300</v>
      </c>
      <c r="H63" s="114">
        <v>0</v>
      </c>
      <c r="I63" s="114">
        <v>1511.75</v>
      </c>
      <c r="J63" s="114">
        <f t="shared" si="3"/>
        <v>1511.75</v>
      </c>
      <c r="K63" s="114">
        <f t="shared" si="2"/>
        <v>503.91666666666663</v>
      </c>
      <c r="L63" s="174"/>
      <c r="M63" s="174"/>
      <c r="N63" s="114" t="str">
        <f>'Programe Budget 2073-74'!Q63</f>
        <v>प</v>
      </c>
      <c r="O63" s="225" t="e">
        <f>J63-'Nikasha and kharcha 1st trim'!#REF!</f>
        <v>#REF!</v>
      </c>
    </row>
    <row r="64" spans="1:15">
      <c r="A64" s="131"/>
      <c r="B64" s="131"/>
      <c r="C64" s="11">
        <f>'Programe Budget 2073-74'!C67</f>
        <v>59</v>
      </c>
      <c r="D64" s="117" t="str">
        <f>'Programe Budget 2073-74'!D67</f>
        <v>जिल्ला कृषि विकास कार्यालय, कन्चनपुर</v>
      </c>
      <c r="E64" s="114">
        <f>'Programe Budget 2073-74'!E67</f>
        <v>3000</v>
      </c>
      <c r="F64" s="114">
        <f>'Programe Budget 2073-74'!F67</f>
        <v>0</v>
      </c>
      <c r="G64" s="114">
        <f t="shared" si="1"/>
        <v>3000</v>
      </c>
      <c r="H64" s="114">
        <v>0</v>
      </c>
      <c r="I64" s="114">
        <v>2037</v>
      </c>
      <c r="J64" s="114">
        <f t="shared" si="3"/>
        <v>2037</v>
      </c>
      <c r="K64" s="114">
        <f t="shared" si="2"/>
        <v>67.900000000000006</v>
      </c>
      <c r="L64" s="174"/>
      <c r="M64" s="174"/>
      <c r="N64" s="114" t="str">
        <f>'Programe Budget 2073-74'!Q67</f>
        <v>प</v>
      </c>
      <c r="O64" s="225" t="e">
        <f>J64-'Nikasha and kharcha 1st trim'!#REF!</f>
        <v>#REF!</v>
      </c>
    </row>
    <row r="65" spans="1:15">
      <c r="A65" s="131"/>
      <c r="B65" s="131"/>
      <c r="C65" s="11" t="e">
        <f>'Programe Budget 2073-74'!#REF!</f>
        <v>#REF!</v>
      </c>
      <c r="D65" s="117" t="e">
        <f>'Programe Budget 2073-74'!#REF!</f>
        <v>#REF!</v>
      </c>
      <c r="E65" s="114" t="e">
        <f>'Programe Budget 2073-74'!#REF!</f>
        <v>#REF!</v>
      </c>
      <c r="F65" s="114" t="e">
        <f>'Programe Budget 2073-74'!#REF!</f>
        <v>#REF!</v>
      </c>
      <c r="G65" s="114" t="e">
        <f t="shared" si="1"/>
        <v>#REF!</v>
      </c>
      <c r="H65" s="114">
        <v>0</v>
      </c>
      <c r="I65" s="114">
        <v>3374</v>
      </c>
      <c r="J65" s="114">
        <f t="shared" si="3"/>
        <v>3374</v>
      </c>
      <c r="K65" s="114" t="e">
        <f t="shared" si="2"/>
        <v>#REF!</v>
      </c>
      <c r="L65" s="174"/>
      <c r="M65" s="174"/>
      <c r="N65" s="114" t="e">
        <f>'Programe Budget 2073-74'!#REF!</f>
        <v>#REF!</v>
      </c>
      <c r="O65" s="225" t="e">
        <f>J65-'Nikasha and kharcha 1st trim'!#REF!</f>
        <v>#REF!</v>
      </c>
    </row>
    <row r="66" spans="1:15">
      <c r="A66" s="131"/>
      <c r="B66" s="131"/>
      <c r="C66" s="11" t="e">
        <f>'Programe Budget 2073-74'!#REF!</f>
        <v>#REF!</v>
      </c>
      <c r="D66" s="117" t="e">
        <f>'Programe Budget 2073-74'!#REF!</f>
        <v>#REF!</v>
      </c>
      <c r="E66" s="114" t="e">
        <f>'Programe Budget 2073-74'!#REF!</f>
        <v>#REF!</v>
      </c>
      <c r="F66" s="114" t="e">
        <f>'Programe Budget 2073-74'!#REF!</f>
        <v>#REF!</v>
      </c>
      <c r="G66" s="114" t="e">
        <f t="shared" si="1"/>
        <v>#REF!</v>
      </c>
      <c r="H66" s="114">
        <v>0</v>
      </c>
      <c r="I66" s="114">
        <v>0</v>
      </c>
      <c r="J66" s="114">
        <f t="shared" si="3"/>
        <v>0</v>
      </c>
      <c r="K66" s="114" t="e">
        <f t="shared" si="2"/>
        <v>#REF!</v>
      </c>
      <c r="L66" s="174"/>
      <c r="M66" s="174"/>
      <c r="N66" s="114" t="e">
        <f>'Programe Budget 2073-74'!#REF!</f>
        <v>#REF!</v>
      </c>
      <c r="O66" s="225" t="e">
        <f>J66-'Nikasha and kharcha 1st trim'!#REF!</f>
        <v>#REF!</v>
      </c>
    </row>
    <row r="67" spans="1:15">
      <c r="A67" s="131"/>
      <c r="B67" s="131"/>
      <c r="C67" s="11" t="e">
        <f>'Programe Budget 2073-74'!#REF!</f>
        <v>#REF!</v>
      </c>
      <c r="D67" s="117" t="e">
        <f>'Programe Budget 2073-74'!#REF!</f>
        <v>#REF!</v>
      </c>
      <c r="E67" s="114" t="e">
        <f>'Programe Budget 2073-74'!#REF!</f>
        <v>#REF!</v>
      </c>
      <c r="F67" s="114" t="e">
        <f>'Programe Budget 2073-74'!#REF!</f>
        <v>#REF!</v>
      </c>
      <c r="G67" s="114" t="e">
        <f t="shared" si="1"/>
        <v>#REF!</v>
      </c>
      <c r="H67" s="114">
        <v>0</v>
      </c>
      <c r="I67" s="114">
        <v>1140</v>
      </c>
      <c r="J67" s="114">
        <f t="shared" si="3"/>
        <v>1140</v>
      </c>
      <c r="K67" s="114" t="e">
        <f t="shared" si="2"/>
        <v>#REF!</v>
      </c>
      <c r="L67" s="174"/>
      <c r="M67" s="174"/>
      <c r="N67" s="114" t="e">
        <f>'Programe Budget 2073-74'!#REF!</f>
        <v>#REF!</v>
      </c>
      <c r="O67" s="225" t="e">
        <f>J67-'Nikasha and kharcha 1st trim'!#REF!</f>
        <v>#REF!</v>
      </c>
    </row>
    <row r="68" spans="1:15">
      <c r="A68" s="131"/>
      <c r="B68" s="131"/>
      <c r="C68" s="11" t="e">
        <f>'Programe Budget 2073-74'!#REF!</f>
        <v>#REF!</v>
      </c>
      <c r="D68" s="117" t="e">
        <f>'Programe Budget 2073-74'!#REF!</f>
        <v>#REF!</v>
      </c>
      <c r="E68" s="114" t="e">
        <f>'Programe Budget 2073-74'!#REF!</f>
        <v>#REF!</v>
      </c>
      <c r="F68" s="114" t="e">
        <f>'Programe Budget 2073-74'!#REF!</f>
        <v>#REF!</v>
      </c>
      <c r="G68" s="114" t="e">
        <f t="shared" si="1"/>
        <v>#REF!</v>
      </c>
      <c r="H68" s="114">
        <v>0</v>
      </c>
      <c r="I68" s="114">
        <v>1590</v>
      </c>
      <c r="J68" s="114">
        <f t="shared" si="3"/>
        <v>1590</v>
      </c>
      <c r="K68" s="114" t="e">
        <f t="shared" si="2"/>
        <v>#REF!</v>
      </c>
      <c r="L68" s="174"/>
      <c r="M68" s="174"/>
      <c r="N68" s="114" t="e">
        <f>'Programe Budget 2073-74'!#REF!</f>
        <v>#REF!</v>
      </c>
      <c r="O68" s="225" t="e">
        <f>J68-'Nikasha and kharcha 1st trim'!#REF!</f>
        <v>#REF!</v>
      </c>
    </row>
    <row r="69" spans="1:15">
      <c r="A69" s="131"/>
      <c r="B69" s="131"/>
      <c r="C69" s="11" t="e">
        <f>'Programe Budget 2073-74'!#REF!</f>
        <v>#REF!</v>
      </c>
      <c r="D69" s="117" t="e">
        <f>'Programe Budget 2073-74'!#REF!</f>
        <v>#REF!</v>
      </c>
      <c r="E69" s="114" t="e">
        <f>'Programe Budget 2073-74'!#REF!</f>
        <v>#REF!</v>
      </c>
      <c r="F69" s="114" t="e">
        <f>'Programe Budget 2073-74'!#REF!</f>
        <v>#REF!</v>
      </c>
      <c r="G69" s="114" t="e">
        <f t="shared" si="1"/>
        <v>#REF!</v>
      </c>
      <c r="H69" s="114">
        <v>0</v>
      </c>
      <c r="I69" s="114">
        <v>300</v>
      </c>
      <c r="J69" s="114">
        <f t="shared" si="3"/>
        <v>300</v>
      </c>
      <c r="K69" s="114" t="e">
        <f t="shared" si="2"/>
        <v>#REF!</v>
      </c>
      <c r="L69" s="174"/>
      <c r="M69" s="174"/>
      <c r="N69" s="114" t="e">
        <f>'Programe Budget 2073-74'!#REF!</f>
        <v>#REF!</v>
      </c>
      <c r="O69" s="225" t="e">
        <f>J69-'Nikasha and kharcha 1st trim'!#REF!</f>
        <v>#REF!</v>
      </c>
    </row>
    <row r="70" spans="1:15">
      <c r="A70" s="131"/>
      <c r="B70" s="131"/>
      <c r="C70" s="11" t="e">
        <f>'Programe Budget 2073-74'!#REF!</f>
        <v>#REF!</v>
      </c>
      <c r="D70" s="117" t="e">
        <f>'Programe Budget 2073-74'!#REF!</f>
        <v>#REF!</v>
      </c>
      <c r="E70" s="114" t="e">
        <f>'Programe Budget 2073-74'!#REF!</f>
        <v>#REF!</v>
      </c>
      <c r="F70" s="114" t="e">
        <f>'Programe Budget 2073-74'!#REF!</f>
        <v>#REF!</v>
      </c>
      <c r="G70" s="114" t="e">
        <f t="shared" si="1"/>
        <v>#REF!</v>
      </c>
      <c r="H70" s="114">
        <v>0</v>
      </c>
      <c r="I70" s="114">
        <v>766.7</v>
      </c>
      <c r="J70" s="114">
        <f t="shared" si="3"/>
        <v>766.7</v>
      </c>
      <c r="K70" s="114" t="e">
        <f t="shared" si="2"/>
        <v>#REF!</v>
      </c>
      <c r="L70" s="174"/>
      <c r="M70" s="174"/>
      <c r="N70" s="114" t="e">
        <f>'Programe Budget 2073-74'!#REF!</f>
        <v>#REF!</v>
      </c>
      <c r="O70" s="225" t="e">
        <f>J70-'Nikasha and kharcha 1st trim'!#REF!</f>
        <v>#REF!</v>
      </c>
    </row>
    <row r="71" spans="1:15">
      <c r="A71" s="131"/>
      <c r="B71" s="131"/>
      <c r="C71" s="11" t="e">
        <f>'Programe Budget 2073-74'!#REF!</f>
        <v>#REF!</v>
      </c>
      <c r="D71" s="117" t="e">
        <f>'Programe Budget 2073-74'!#REF!</f>
        <v>#REF!</v>
      </c>
      <c r="E71" s="114" t="e">
        <f>'Programe Budget 2073-74'!#REF!</f>
        <v>#REF!</v>
      </c>
      <c r="F71" s="114" t="e">
        <f>'Programe Budget 2073-74'!#REF!</f>
        <v>#REF!</v>
      </c>
      <c r="G71" s="114" t="e">
        <f t="shared" si="1"/>
        <v>#REF!</v>
      </c>
      <c r="H71" s="114">
        <v>0</v>
      </c>
      <c r="I71" s="114">
        <v>2786.1</v>
      </c>
      <c r="J71" s="114">
        <f t="shared" si="3"/>
        <v>2786.1</v>
      </c>
      <c r="K71" s="114" t="e">
        <f t="shared" si="2"/>
        <v>#REF!</v>
      </c>
      <c r="L71" s="174"/>
      <c r="M71" s="174"/>
      <c r="N71" s="114" t="e">
        <f>'Programe Budget 2073-74'!#REF!</f>
        <v>#REF!</v>
      </c>
      <c r="O71" s="225" t="e">
        <f>J71-'Nikasha and kharcha 1st trim'!#REF!</f>
        <v>#REF!</v>
      </c>
    </row>
    <row r="72" spans="1:15">
      <c r="A72" s="131"/>
      <c r="B72" s="131"/>
      <c r="C72" s="11" t="e">
        <f>'Programe Budget 2073-74'!#REF!</f>
        <v>#REF!</v>
      </c>
      <c r="D72" s="117" t="e">
        <f>'Programe Budget 2073-74'!#REF!</f>
        <v>#REF!</v>
      </c>
      <c r="E72" s="114" t="e">
        <f>'Programe Budget 2073-74'!#REF!</f>
        <v>#REF!</v>
      </c>
      <c r="F72" s="114" t="e">
        <f>'Programe Budget 2073-74'!#REF!</f>
        <v>#REF!</v>
      </c>
      <c r="G72" s="114" t="e">
        <f t="shared" si="1"/>
        <v>#REF!</v>
      </c>
      <c r="H72" s="114">
        <v>0</v>
      </c>
      <c r="I72" s="114">
        <v>2087.69</v>
      </c>
      <c r="J72" s="114">
        <f t="shared" si="3"/>
        <v>2087.69</v>
      </c>
      <c r="K72" s="114" t="e">
        <f t="shared" si="2"/>
        <v>#REF!</v>
      </c>
      <c r="L72" s="174"/>
      <c r="M72" s="174"/>
      <c r="N72" s="114" t="e">
        <f>'Programe Budget 2073-74'!#REF!</f>
        <v>#REF!</v>
      </c>
      <c r="O72" s="225" t="e">
        <f>J72-'Nikasha and kharcha 1st trim'!#REF!</f>
        <v>#REF!</v>
      </c>
    </row>
    <row r="73" spans="1:15">
      <c r="A73" s="131"/>
      <c r="B73" s="131"/>
      <c r="C73" s="11" t="e">
        <f>'Programe Budget 2073-74'!#REF!</f>
        <v>#REF!</v>
      </c>
      <c r="D73" s="117" t="e">
        <f>'Programe Budget 2073-74'!#REF!</f>
        <v>#REF!</v>
      </c>
      <c r="E73" s="114" t="e">
        <f>'Programe Budget 2073-74'!#REF!</f>
        <v>#REF!</v>
      </c>
      <c r="F73" s="114" t="e">
        <f>'Programe Budget 2073-74'!#REF!</f>
        <v>#REF!</v>
      </c>
      <c r="G73" s="114" t="e">
        <f t="shared" si="1"/>
        <v>#REF!</v>
      </c>
      <c r="H73" s="114">
        <v>0</v>
      </c>
      <c r="I73" s="114">
        <v>1590</v>
      </c>
      <c r="J73" s="114">
        <f t="shared" ref="J73:J90" si="4">I73+H73</f>
        <v>1590</v>
      </c>
      <c r="K73" s="114" t="e">
        <f t="shared" si="2"/>
        <v>#REF!</v>
      </c>
      <c r="L73" s="174"/>
      <c r="M73" s="174"/>
      <c r="N73" s="114" t="e">
        <f>'Programe Budget 2073-74'!#REF!</f>
        <v>#REF!</v>
      </c>
      <c r="O73" s="225" t="e">
        <f>J73-'Nikasha and kharcha 1st trim'!#REF!</f>
        <v>#REF!</v>
      </c>
    </row>
    <row r="74" spans="1:15">
      <c r="A74" s="131"/>
      <c r="B74" s="131"/>
      <c r="C74" s="11" t="e">
        <f>'Programe Budget 2073-74'!#REF!</f>
        <v>#REF!</v>
      </c>
      <c r="D74" s="117" t="e">
        <f>'Programe Budget 2073-74'!#REF!</f>
        <v>#REF!</v>
      </c>
      <c r="E74" s="114" t="e">
        <f>'Programe Budget 2073-74'!#REF!</f>
        <v>#REF!</v>
      </c>
      <c r="F74" s="114" t="e">
        <f>'Programe Budget 2073-74'!#REF!</f>
        <v>#REF!</v>
      </c>
      <c r="G74" s="114" t="e">
        <f t="shared" ref="G74:G90" si="5">E74-F74</f>
        <v>#REF!</v>
      </c>
      <c r="H74" s="114">
        <v>0</v>
      </c>
      <c r="I74" s="114">
        <v>3090</v>
      </c>
      <c r="J74" s="114">
        <f t="shared" si="4"/>
        <v>3090</v>
      </c>
      <c r="K74" s="114" t="e">
        <f t="shared" ref="K74:K137" si="6">J74/E74*100</f>
        <v>#REF!</v>
      </c>
      <c r="L74" s="174"/>
      <c r="M74" s="174"/>
      <c r="N74" s="114" t="e">
        <f>'Programe Budget 2073-74'!#REF!</f>
        <v>#REF!</v>
      </c>
      <c r="O74" s="225" t="e">
        <f>J74-'Nikasha and kharcha 1st trim'!#REF!</f>
        <v>#REF!</v>
      </c>
    </row>
    <row r="75" spans="1:15">
      <c r="A75" s="131"/>
      <c r="B75" s="131"/>
      <c r="C75" s="11" t="e">
        <f>'Programe Budget 2073-74'!#REF!</f>
        <v>#REF!</v>
      </c>
      <c r="D75" s="117" t="e">
        <f>'Programe Budget 2073-74'!#REF!</f>
        <v>#REF!</v>
      </c>
      <c r="E75" s="114" t="e">
        <f>'Programe Budget 2073-74'!#REF!</f>
        <v>#REF!</v>
      </c>
      <c r="F75" s="114" t="e">
        <f>'Programe Budget 2073-74'!#REF!</f>
        <v>#REF!</v>
      </c>
      <c r="G75" s="114" t="e">
        <f t="shared" si="5"/>
        <v>#REF!</v>
      </c>
      <c r="H75" s="114">
        <v>0</v>
      </c>
      <c r="I75" s="114">
        <v>115.5</v>
      </c>
      <c r="J75" s="114">
        <f t="shared" si="4"/>
        <v>115.5</v>
      </c>
      <c r="K75" s="114" t="e">
        <f t="shared" si="6"/>
        <v>#REF!</v>
      </c>
      <c r="L75" s="174"/>
      <c r="M75" s="174"/>
      <c r="N75" s="114" t="e">
        <f>'Programe Budget 2073-74'!#REF!</f>
        <v>#REF!</v>
      </c>
      <c r="O75" s="225" t="e">
        <f>J75-'Nikasha and kharcha 1st trim'!#REF!</f>
        <v>#REF!</v>
      </c>
    </row>
    <row r="76" spans="1:15">
      <c r="A76" s="131"/>
      <c r="B76" s="131"/>
      <c r="C76" s="11" t="e">
        <f>'Programe Budget 2073-74'!#REF!</f>
        <v>#REF!</v>
      </c>
      <c r="D76" s="117" t="e">
        <f>'Programe Budget 2073-74'!#REF!</f>
        <v>#REF!</v>
      </c>
      <c r="E76" s="114" t="e">
        <f>'Programe Budget 2073-74'!#REF!</f>
        <v>#REF!</v>
      </c>
      <c r="F76" s="114" t="e">
        <f>'Programe Budget 2073-74'!#REF!</f>
        <v>#REF!</v>
      </c>
      <c r="G76" s="114" t="e">
        <f t="shared" si="5"/>
        <v>#REF!</v>
      </c>
      <c r="H76" s="114">
        <v>0</v>
      </c>
      <c r="I76" s="114">
        <v>694.6</v>
      </c>
      <c r="J76" s="114">
        <f t="shared" si="4"/>
        <v>694.6</v>
      </c>
      <c r="K76" s="114" t="e">
        <f t="shared" si="6"/>
        <v>#REF!</v>
      </c>
      <c r="L76" s="174"/>
      <c r="M76" s="174"/>
      <c r="N76" s="114" t="e">
        <f>'Programe Budget 2073-74'!#REF!</f>
        <v>#REF!</v>
      </c>
      <c r="O76" s="225" t="e">
        <f>J76-'Nikasha and kharcha 1st trim'!#REF!</f>
        <v>#REF!</v>
      </c>
    </row>
    <row r="77" spans="1:15">
      <c r="A77" s="131"/>
      <c r="B77" s="131"/>
      <c r="C77" s="11" t="e">
        <f>'Programe Budget 2073-74'!#REF!</f>
        <v>#REF!</v>
      </c>
      <c r="D77" s="117" t="e">
        <f>'Programe Budget 2073-74'!#REF!</f>
        <v>#REF!</v>
      </c>
      <c r="E77" s="114" t="e">
        <f>'Programe Budget 2073-74'!#REF!</f>
        <v>#REF!</v>
      </c>
      <c r="F77" s="114" t="e">
        <f>'Programe Budget 2073-74'!#REF!</f>
        <v>#REF!</v>
      </c>
      <c r="G77" s="114" t="e">
        <f t="shared" si="5"/>
        <v>#REF!</v>
      </c>
      <c r="H77" s="114">
        <v>0</v>
      </c>
      <c r="I77" s="114">
        <v>270</v>
      </c>
      <c r="J77" s="114">
        <f t="shared" si="4"/>
        <v>270</v>
      </c>
      <c r="K77" s="114" t="e">
        <f t="shared" si="6"/>
        <v>#REF!</v>
      </c>
      <c r="L77" s="174"/>
      <c r="M77" s="174"/>
      <c r="N77" s="114" t="e">
        <f>'Programe Budget 2073-74'!#REF!</f>
        <v>#REF!</v>
      </c>
      <c r="O77" s="225" t="e">
        <f>J77-'Nikasha and kharcha 1st trim'!#REF!</f>
        <v>#REF!</v>
      </c>
    </row>
    <row r="78" spans="1:15">
      <c r="A78" s="131"/>
      <c r="B78" s="131"/>
      <c r="C78" s="11" t="e">
        <f>'Programe Budget 2073-74'!#REF!</f>
        <v>#REF!</v>
      </c>
      <c r="D78" s="117" t="e">
        <f>'Programe Budget 2073-74'!#REF!</f>
        <v>#REF!</v>
      </c>
      <c r="E78" s="114" t="e">
        <f>'Programe Budget 2073-74'!#REF!</f>
        <v>#REF!</v>
      </c>
      <c r="F78" s="114" t="e">
        <f>'Programe Budget 2073-74'!#REF!</f>
        <v>#REF!</v>
      </c>
      <c r="G78" s="114" t="e">
        <f t="shared" si="5"/>
        <v>#REF!</v>
      </c>
      <c r="H78" s="114">
        <v>0</v>
      </c>
      <c r="I78" s="114">
        <v>0</v>
      </c>
      <c r="J78" s="114">
        <f t="shared" si="4"/>
        <v>0</v>
      </c>
      <c r="K78" s="114">
        <v>0</v>
      </c>
      <c r="L78" s="174"/>
      <c r="M78" s="174"/>
      <c r="N78" s="114" t="e">
        <f>'Programe Budget 2073-74'!#REF!</f>
        <v>#REF!</v>
      </c>
      <c r="O78" s="225" t="e">
        <f>J78-'Nikasha and kharcha 1st trim'!#REF!</f>
        <v>#REF!</v>
      </c>
    </row>
    <row r="79" spans="1:15">
      <c r="A79" s="131"/>
      <c r="B79" s="131"/>
      <c r="C79" s="11" t="e">
        <f>'Programe Budget 2073-74'!#REF!</f>
        <v>#REF!</v>
      </c>
      <c r="D79" s="117" t="e">
        <f>'Programe Budget 2073-74'!#REF!</f>
        <v>#REF!</v>
      </c>
      <c r="E79" s="114" t="e">
        <f>'Programe Budget 2073-74'!#REF!</f>
        <v>#REF!</v>
      </c>
      <c r="F79" s="114" t="e">
        <f>'Programe Budget 2073-74'!#REF!</f>
        <v>#REF!</v>
      </c>
      <c r="G79" s="114" t="e">
        <f t="shared" si="5"/>
        <v>#REF!</v>
      </c>
      <c r="H79" s="114">
        <v>0</v>
      </c>
      <c r="I79" s="114">
        <v>0</v>
      </c>
      <c r="J79" s="114">
        <f t="shared" si="4"/>
        <v>0</v>
      </c>
      <c r="K79" s="114" t="e">
        <f t="shared" si="6"/>
        <v>#REF!</v>
      </c>
      <c r="L79" s="174"/>
      <c r="M79" s="174"/>
      <c r="N79" s="114" t="e">
        <f>'Programe Budget 2073-74'!#REF!</f>
        <v>#REF!</v>
      </c>
      <c r="O79" s="225" t="e">
        <f>J79-'Nikasha and kharcha 1st trim'!#REF!</f>
        <v>#REF!</v>
      </c>
    </row>
    <row r="80" spans="1:15">
      <c r="A80" s="131"/>
      <c r="B80" s="131"/>
      <c r="C80" s="11" t="e">
        <f>'Programe Budget 2073-74'!#REF!</f>
        <v>#REF!</v>
      </c>
      <c r="D80" s="117" t="e">
        <f>'Programe Budget 2073-74'!#REF!</f>
        <v>#REF!</v>
      </c>
      <c r="E80" s="114" t="e">
        <f>'Programe Budget 2073-74'!#REF!</f>
        <v>#REF!</v>
      </c>
      <c r="F80" s="114" t="e">
        <f>'Programe Budget 2073-74'!#REF!</f>
        <v>#REF!</v>
      </c>
      <c r="G80" s="114" t="e">
        <f t="shared" si="5"/>
        <v>#REF!</v>
      </c>
      <c r="H80" s="114">
        <v>0</v>
      </c>
      <c r="I80" s="114">
        <v>0</v>
      </c>
      <c r="J80" s="114">
        <f t="shared" si="4"/>
        <v>0</v>
      </c>
      <c r="K80" s="114" t="e">
        <f t="shared" si="6"/>
        <v>#REF!</v>
      </c>
      <c r="L80" s="174"/>
      <c r="M80" s="174"/>
      <c r="N80" s="114" t="e">
        <f>'Programe Budget 2073-74'!#REF!</f>
        <v>#REF!</v>
      </c>
      <c r="O80" s="225" t="e">
        <f>J80-'Nikasha and kharcha 1st trim'!#REF!</f>
        <v>#REF!</v>
      </c>
    </row>
    <row r="81" spans="1:15">
      <c r="A81" s="131"/>
      <c r="B81" s="131"/>
      <c r="C81" s="11" t="e">
        <f>'Programe Budget 2073-74'!#REF!</f>
        <v>#REF!</v>
      </c>
      <c r="D81" s="117" t="e">
        <f>'Programe Budget 2073-74'!#REF!</f>
        <v>#REF!</v>
      </c>
      <c r="E81" s="114" t="e">
        <f>'Programe Budget 2073-74'!#REF!</f>
        <v>#REF!</v>
      </c>
      <c r="F81" s="114" t="e">
        <f>'Programe Budget 2073-74'!#REF!</f>
        <v>#REF!</v>
      </c>
      <c r="G81" s="114" t="e">
        <f t="shared" si="5"/>
        <v>#REF!</v>
      </c>
      <c r="H81" s="114">
        <v>0</v>
      </c>
      <c r="I81" s="114">
        <v>120</v>
      </c>
      <c r="J81" s="114">
        <f t="shared" si="4"/>
        <v>120</v>
      </c>
      <c r="K81" s="114" t="e">
        <f t="shared" si="6"/>
        <v>#REF!</v>
      </c>
      <c r="L81" s="174"/>
      <c r="M81" s="174"/>
      <c r="N81" s="114" t="e">
        <f>'Programe Budget 2073-74'!#REF!</f>
        <v>#REF!</v>
      </c>
      <c r="O81" s="225" t="e">
        <f>J81-'Nikasha and kharcha 1st trim'!#REF!</f>
        <v>#REF!</v>
      </c>
    </row>
    <row r="82" spans="1:15">
      <c r="A82" s="131"/>
      <c r="B82" s="131"/>
      <c r="C82" s="11" t="e">
        <f>'Programe Budget 2073-74'!#REF!</f>
        <v>#REF!</v>
      </c>
      <c r="D82" s="117" t="e">
        <f>'Programe Budget 2073-74'!#REF!</f>
        <v>#REF!</v>
      </c>
      <c r="E82" s="114" t="e">
        <f>'Programe Budget 2073-74'!#REF!</f>
        <v>#REF!</v>
      </c>
      <c r="F82" s="114" t="e">
        <f>'Programe Budget 2073-74'!#REF!</f>
        <v>#REF!</v>
      </c>
      <c r="G82" s="114" t="e">
        <f t="shared" si="5"/>
        <v>#REF!</v>
      </c>
      <c r="H82" s="114">
        <v>0</v>
      </c>
      <c r="I82" s="114">
        <v>683</v>
      </c>
      <c r="J82" s="114">
        <f t="shared" si="4"/>
        <v>683</v>
      </c>
      <c r="K82" s="114" t="e">
        <f t="shared" si="6"/>
        <v>#REF!</v>
      </c>
      <c r="L82" s="174"/>
      <c r="M82" s="174"/>
      <c r="N82" s="114" t="e">
        <f>'Programe Budget 2073-74'!#REF!</f>
        <v>#REF!</v>
      </c>
      <c r="O82" s="225" t="e">
        <f>J82-'Nikasha and kharcha 1st trim'!#REF!</f>
        <v>#REF!</v>
      </c>
    </row>
    <row r="83" spans="1:15">
      <c r="A83" s="131"/>
      <c r="B83" s="131"/>
      <c r="C83" s="11" t="e">
        <f>'Programe Budget 2073-74'!#REF!</f>
        <v>#REF!</v>
      </c>
      <c r="D83" s="117" t="e">
        <f>'Programe Budget 2073-74'!#REF!</f>
        <v>#REF!</v>
      </c>
      <c r="E83" s="114" t="e">
        <f>'Programe Budget 2073-74'!#REF!</f>
        <v>#REF!</v>
      </c>
      <c r="F83" s="114" t="e">
        <f>'Programe Budget 2073-74'!#REF!</f>
        <v>#REF!</v>
      </c>
      <c r="G83" s="114" t="e">
        <f t="shared" si="5"/>
        <v>#REF!</v>
      </c>
      <c r="H83" s="114">
        <v>0</v>
      </c>
      <c r="I83" s="114">
        <v>132.5</v>
      </c>
      <c r="J83" s="114">
        <f t="shared" si="4"/>
        <v>132.5</v>
      </c>
      <c r="K83" s="114" t="e">
        <f t="shared" si="6"/>
        <v>#REF!</v>
      </c>
      <c r="L83" s="174"/>
      <c r="M83" s="174"/>
      <c r="N83" s="114" t="e">
        <f>'Programe Budget 2073-74'!#REF!</f>
        <v>#REF!</v>
      </c>
      <c r="O83" s="225" t="e">
        <f>J83-'Nikasha and kharcha 1st trim'!#REF!</f>
        <v>#REF!</v>
      </c>
    </row>
    <row r="84" spans="1:15">
      <c r="A84" s="131"/>
      <c r="B84" s="131"/>
      <c r="C84" s="11" t="e">
        <f>'Programe Budget 2073-74'!#REF!</f>
        <v>#REF!</v>
      </c>
      <c r="D84" s="117" t="e">
        <f>'Programe Budget 2073-74'!#REF!</f>
        <v>#REF!</v>
      </c>
      <c r="E84" s="114" t="e">
        <f>'Programe Budget 2073-74'!#REF!</f>
        <v>#REF!</v>
      </c>
      <c r="F84" s="114" t="e">
        <f>'Programe Budget 2073-74'!#REF!</f>
        <v>#REF!</v>
      </c>
      <c r="G84" s="114" t="e">
        <f t="shared" si="5"/>
        <v>#REF!</v>
      </c>
      <c r="H84" s="114">
        <v>0</v>
      </c>
      <c r="I84" s="114">
        <v>2050.56</v>
      </c>
      <c r="J84" s="114">
        <f t="shared" si="4"/>
        <v>2050.56</v>
      </c>
      <c r="K84" s="114" t="e">
        <f t="shared" si="6"/>
        <v>#REF!</v>
      </c>
      <c r="L84" s="174"/>
      <c r="M84" s="174"/>
      <c r="N84" s="114" t="e">
        <f>'Programe Budget 2073-74'!#REF!</f>
        <v>#REF!</v>
      </c>
      <c r="O84" s="225" t="e">
        <f>J84-'Nikasha and kharcha 1st trim'!#REF!</f>
        <v>#REF!</v>
      </c>
    </row>
    <row r="85" spans="1:15">
      <c r="A85" s="131"/>
      <c r="B85" s="131"/>
      <c r="C85" s="11" t="e">
        <f>'Programe Budget 2073-74'!#REF!</f>
        <v>#REF!</v>
      </c>
      <c r="D85" s="117" t="e">
        <f>'Programe Budget 2073-74'!#REF!</f>
        <v>#REF!</v>
      </c>
      <c r="E85" s="114" t="e">
        <f>'Programe Budget 2073-74'!#REF!</f>
        <v>#REF!</v>
      </c>
      <c r="F85" s="114" t="e">
        <f>'Programe Budget 2073-74'!#REF!</f>
        <v>#REF!</v>
      </c>
      <c r="G85" s="114" t="e">
        <f t="shared" si="5"/>
        <v>#REF!</v>
      </c>
      <c r="H85" s="114">
        <v>0</v>
      </c>
      <c r="I85" s="114">
        <v>1740</v>
      </c>
      <c r="J85" s="114">
        <f t="shared" si="4"/>
        <v>1740</v>
      </c>
      <c r="K85" s="114" t="e">
        <f t="shared" si="6"/>
        <v>#REF!</v>
      </c>
      <c r="L85" s="174"/>
      <c r="M85" s="174"/>
      <c r="N85" s="114" t="e">
        <f>'Programe Budget 2073-74'!#REF!</f>
        <v>#REF!</v>
      </c>
      <c r="O85" s="225" t="e">
        <f>J85-'Nikasha and kharcha 1st trim'!#REF!</f>
        <v>#REF!</v>
      </c>
    </row>
    <row r="86" spans="1:15">
      <c r="A86" s="131"/>
      <c r="B86" s="131"/>
      <c r="C86" s="11" t="e">
        <f>'Programe Budget 2073-74'!#REF!</f>
        <v>#REF!</v>
      </c>
      <c r="D86" s="117" t="e">
        <f>'Programe Budget 2073-74'!#REF!</f>
        <v>#REF!</v>
      </c>
      <c r="E86" s="114" t="e">
        <f>'Programe Budget 2073-74'!#REF!</f>
        <v>#REF!</v>
      </c>
      <c r="F86" s="114" t="e">
        <f>'Programe Budget 2073-74'!#REF!</f>
        <v>#REF!</v>
      </c>
      <c r="G86" s="114" t="e">
        <f t="shared" si="5"/>
        <v>#REF!</v>
      </c>
      <c r="H86" s="114">
        <v>0</v>
      </c>
      <c r="I86" s="114">
        <v>4650</v>
      </c>
      <c r="J86" s="114">
        <f t="shared" si="4"/>
        <v>4650</v>
      </c>
      <c r="K86" s="114" t="e">
        <f t="shared" si="6"/>
        <v>#REF!</v>
      </c>
      <c r="L86" s="174"/>
      <c r="M86" s="174"/>
      <c r="N86" s="114" t="e">
        <f>'Programe Budget 2073-74'!#REF!</f>
        <v>#REF!</v>
      </c>
      <c r="O86" s="225" t="e">
        <f>J86-'Nikasha and kharcha 1st trim'!#REF!</f>
        <v>#REF!</v>
      </c>
    </row>
    <row r="87" spans="1:15">
      <c r="A87" s="131"/>
      <c r="B87" s="131"/>
      <c r="C87" s="11" t="e">
        <f>'Programe Budget 2073-74'!#REF!</f>
        <v>#REF!</v>
      </c>
      <c r="D87" s="117" t="e">
        <f>'Programe Budget 2073-74'!#REF!</f>
        <v>#REF!</v>
      </c>
      <c r="E87" s="114" t="e">
        <f>'Programe Budget 2073-74'!#REF!</f>
        <v>#REF!</v>
      </c>
      <c r="F87" s="114" t="e">
        <f>'Programe Budget 2073-74'!#REF!</f>
        <v>#REF!</v>
      </c>
      <c r="G87" s="114" t="e">
        <f t="shared" si="5"/>
        <v>#REF!</v>
      </c>
      <c r="H87" s="114">
        <v>0</v>
      </c>
      <c r="I87" s="114">
        <v>10</v>
      </c>
      <c r="J87" s="114">
        <f t="shared" si="4"/>
        <v>10</v>
      </c>
      <c r="K87" s="114" t="e">
        <f t="shared" si="6"/>
        <v>#REF!</v>
      </c>
      <c r="L87" s="174"/>
      <c r="M87" s="174"/>
      <c r="N87" s="114" t="e">
        <f>'Programe Budget 2073-74'!#REF!</f>
        <v>#REF!</v>
      </c>
      <c r="O87" s="225" t="e">
        <f>J87-'Nikasha and kharcha 1st trim'!#REF!</f>
        <v>#REF!</v>
      </c>
    </row>
    <row r="88" spans="1:15">
      <c r="A88" s="131"/>
      <c r="B88" s="131"/>
      <c r="C88" s="11" t="e">
        <f>'Programe Budget 2073-74'!#REF!</f>
        <v>#REF!</v>
      </c>
      <c r="D88" s="117" t="e">
        <f>'Programe Budget 2073-74'!#REF!</f>
        <v>#REF!</v>
      </c>
      <c r="E88" s="114" t="e">
        <f>'Programe Budget 2073-74'!#REF!</f>
        <v>#REF!</v>
      </c>
      <c r="F88" s="114" t="e">
        <f>'Programe Budget 2073-74'!#REF!</f>
        <v>#REF!</v>
      </c>
      <c r="G88" s="114" t="e">
        <f t="shared" si="5"/>
        <v>#REF!</v>
      </c>
      <c r="H88" s="114">
        <v>0</v>
      </c>
      <c r="I88" s="114">
        <v>500</v>
      </c>
      <c r="J88" s="114">
        <f t="shared" si="4"/>
        <v>500</v>
      </c>
      <c r="K88" s="114" t="e">
        <f t="shared" si="6"/>
        <v>#REF!</v>
      </c>
      <c r="L88" s="174"/>
      <c r="M88" s="174"/>
      <c r="N88" s="114" t="e">
        <f>'Programe Budget 2073-74'!#REF!</f>
        <v>#REF!</v>
      </c>
      <c r="O88" s="225" t="e">
        <f>J88-'Nikasha and kharcha 1st trim'!#REF!</f>
        <v>#REF!</v>
      </c>
    </row>
    <row r="89" spans="1:15">
      <c r="A89" s="131"/>
      <c r="B89" s="131"/>
      <c r="C89" s="11" t="e">
        <f>'Programe Budget 2073-74'!#REF!</f>
        <v>#REF!</v>
      </c>
      <c r="D89" s="117" t="e">
        <f>'Programe Budget 2073-74'!#REF!</f>
        <v>#REF!</v>
      </c>
      <c r="E89" s="114" t="e">
        <f>'Programe Budget 2073-74'!#REF!</f>
        <v>#REF!</v>
      </c>
      <c r="F89" s="114" t="e">
        <f>'Programe Budget 2073-74'!#REF!</f>
        <v>#REF!</v>
      </c>
      <c r="G89" s="114" t="e">
        <f t="shared" si="5"/>
        <v>#REF!</v>
      </c>
      <c r="H89" s="114">
        <v>0</v>
      </c>
      <c r="I89" s="114">
        <v>1925</v>
      </c>
      <c r="J89" s="114">
        <f t="shared" si="4"/>
        <v>1925</v>
      </c>
      <c r="K89" s="114" t="e">
        <f t="shared" si="6"/>
        <v>#REF!</v>
      </c>
      <c r="L89" s="174"/>
      <c r="M89" s="174"/>
      <c r="N89" s="114" t="e">
        <f>'Programe Budget 2073-74'!#REF!</f>
        <v>#REF!</v>
      </c>
      <c r="O89" s="225" t="e">
        <f>J89-'Nikasha and kharcha 1st trim'!#REF!</f>
        <v>#REF!</v>
      </c>
    </row>
    <row r="90" spans="1:15">
      <c r="A90" s="131"/>
      <c r="B90" s="131"/>
      <c r="C90" s="11" t="e">
        <f>'Programe Budget 2073-74'!#REF!</f>
        <v>#REF!</v>
      </c>
      <c r="D90" s="117" t="e">
        <f>'Programe Budget 2073-74'!#REF!</f>
        <v>#REF!</v>
      </c>
      <c r="E90" s="114" t="e">
        <f>'Programe Budget 2073-74'!#REF!</f>
        <v>#REF!</v>
      </c>
      <c r="F90" s="114" t="e">
        <f>'Programe Budget 2073-74'!#REF!</f>
        <v>#REF!</v>
      </c>
      <c r="G90" s="114" t="e">
        <f t="shared" si="5"/>
        <v>#REF!</v>
      </c>
      <c r="H90" s="114">
        <v>0</v>
      </c>
      <c r="I90" s="114">
        <v>4484.2</v>
      </c>
      <c r="J90" s="114">
        <f t="shared" si="4"/>
        <v>4484.2</v>
      </c>
      <c r="K90" s="114" t="e">
        <f t="shared" si="6"/>
        <v>#REF!</v>
      </c>
      <c r="L90" s="174"/>
      <c r="M90" s="174"/>
      <c r="N90" s="114" t="e">
        <f>'Programe Budget 2073-74'!#REF!</f>
        <v>#REF!</v>
      </c>
      <c r="O90" s="225" t="e">
        <f>J90-'Nikasha and kharcha 1st trim'!#REF!</f>
        <v>#REF!</v>
      </c>
    </row>
    <row r="91" spans="1:15">
      <c r="A91" s="131"/>
      <c r="B91" s="131"/>
      <c r="C91" s="11">
        <f>'Programe Budget 2073-74'!C68</f>
        <v>59</v>
      </c>
      <c r="D91" s="138" t="str">
        <f>'Programe Budget 2073-74'!D68</f>
        <v>विशेष कृषि उत्पादन कार्यक्रमको जम्मा</v>
      </c>
      <c r="E91" s="173" t="e">
        <f t="shared" ref="E91:J91" si="7">SUM(E9:E90)</f>
        <v>#REF!</v>
      </c>
      <c r="F91" s="173" t="e">
        <f t="shared" si="7"/>
        <v>#REF!</v>
      </c>
      <c r="G91" s="173" t="e">
        <f t="shared" si="7"/>
        <v>#REF!</v>
      </c>
      <c r="H91" s="173">
        <f t="shared" si="7"/>
        <v>0</v>
      </c>
      <c r="I91" s="173">
        <f t="shared" si="7"/>
        <v>133398.42000000001</v>
      </c>
      <c r="J91" s="173">
        <f t="shared" si="7"/>
        <v>133398.42000000001</v>
      </c>
      <c r="K91" s="114" t="e">
        <f>J91/E91*100</f>
        <v>#REF!</v>
      </c>
      <c r="L91" s="174"/>
      <c r="M91" s="174"/>
      <c r="N91" s="114">
        <f>'Programe Budget 2073-74'!Q68</f>
        <v>0</v>
      </c>
      <c r="O91" s="225" t="e">
        <f>J91-'Nikasha and kharcha 1st trim'!#REF!</f>
        <v>#REF!</v>
      </c>
    </row>
    <row r="92" spans="1:15" s="70" customFormat="1" ht="39">
      <c r="A92" s="155">
        <f>'Programe Budget 2073-74'!A69</f>
        <v>2</v>
      </c>
      <c r="B92" s="231" t="str">
        <f>'Programe Budget 2073-74'!B69</f>
        <v>312104-3/4</v>
      </c>
      <c r="C92" s="116"/>
      <c r="D92" s="123" t="str">
        <f>'Programe Budget 2073-74'!D69</f>
        <v>साना तथा मझौला कृषक आयस्तर बृद्धि आयोजना (१३)</v>
      </c>
      <c r="E92" s="384"/>
      <c r="F92" s="384"/>
      <c r="G92" s="384"/>
      <c r="H92" s="114"/>
      <c r="I92" s="173"/>
      <c r="J92" s="114"/>
      <c r="K92" s="114"/>
      <c r="L92" s="174"/>
      <c r="M92" s="138"/>
      <c r="N92" s="114" t="str">
        <f>'Programe Budget 2073-74'!Q69</f>
        <v>ना</v>
      </c>
      <c r="O92" s="225" t="e">
        <f>J92-'Nikasha and kharcha 1st trim'!#REF!</f>
        <v>#REF!</v>
      </c>
    </row>
    <row r="93" spans="1:15">
      <c r="A93" s="155"/>
      <c r="B93" s="231"/>
      <c r="C93" s="116">
        <f>'Programe Budget 2073-74'!C70</f>
        <v>1</v>
      </c>
      <c r="D93" s="117" t="str">
        <f>'Programe Budget 2073-74'!D70</f>
        <v>साना तथा मझौला कृषक आयस्तर वृद्धि आयोजना</v>
      </c>
      <c r="E93" s="114">
        <f>'Programe Budget 2073-74'!E70</f>
        <v>701883</v>
      </c>
      <c r="F93" s="114">
        <f>'Programe Budget 2073-74'!F70</f>
        <v>8000</v>
      </c>
      <c r="G93" s="114">
        <f>E93-F93</f>
        <v>693883</v>
      </c>
      <c r="H93" s="226">
        <v>1194</v>
      </c>
      <c r="I93" s="226">
        <v>390233</v>
      </c>
      <c r="J93" s="114">
        <f t="shared" ref="J93:J105" si="8">I93+H93</f>
        <v>391427</v>
      </c>
      <c r="K93" s="114">
        <f t="shared" si="6"/>
        <v>55.768126596598009</v>
      </c>
      <c r="L93" s="174"/>
      <c r="M93" s="117"/>
      <c r="N93" s="114" t="str">
        <f>'Programe Budget 2073-74'!Q70</f>
        <v>नि</v>
      </c>
      <c r="O93" s="225" t="e">
        <f>J93-'Nikasha and kharcha 1st trim'!#REF!</f>
        <v>#REF!</v>
      </c>
    </row>
    <row r="94" spans="1:15" s="202" customFormat="1">
      <c r="A94" s="155"/>
      <c r="B94" s="171"/>
      <c r="C94" s="116">
        <f>'Programe Budget 2073-74'!C71</f>
        <v>2</v>
      </c>
      <c r="D94" s="117" t="str">
        <f>'Programe Budget 2073-74'!D71</f>
        <v>क्षेत्रीय कृषि निर्देशनालय, सुर्खेत</v>
      </c>
      <c r="E94" s="114">
        <f>'Programe Budget 2073-74'!E71</f>
        <v>496</v>
      </c>
      <c r="F94" s="114">
        <f>'Programe Budget 2073-74'!F71</f>
        <v>0</v>
      </c>
      <c r="G94" s="114">
        <f t="shared" ref="G94:G105" si="9">E94-F94</f>
        <v>496</v>
      </c>
      <c r="H94" s="114">
        <v>0</v>
      </c>
      <c r="I94" s="114">
        <v>500</v>
      </c>
      <c r="J94" s="114">
        <f t="shared" si="8"/>
        <v>500</v>
      </c>
      <c r="K94" s="114">
        <f t="shared" si="6"/>
        <v>100.80645161290323</v>
      </c>
      <c r="L94" s="174"/>
      <c r="M94" s="117"/>
      <c r="N94" s="114" t="str">
        <f>'Programe Budget 2073-74'!Q71</f>
        <v>सु</v>
      </c>
      <c r="O94" s="225" t="e">
        <f>J94-'Nikasha and kharcha 1st trim'!#REF!</f>
        <v>#REF!</v>
      </c>
    </row>
    <row r="95" spans="1:15" s="202" customFormat="1">
      <c r="A95" s="155"/>
      <c r="B95" s="171"/>
      <c r="C95" s="116">
        <f>'Programe Budget 2073-74'!C72</f>
        <v>3</v>
      </c>
      <c r="D95" s="117" t="str">
        <f>'Programe Budget 2073-74'!D72</f>
        <v>क्षेत्रीय कृषि निर्देशनालय, दिपायल</v>
      </c>
      <c r="E95" s="114">
        <f>'Programe Budget 2073-74'!E72</f>
        <v>496</v>
      </c>
      <c r="F95" s="114">
        <f>'Programe Budget 2073-74'!F72</f>
        <v>0</v>
      </c>
      <c r="G95" s="114">
        <f t="shared" si="9"/>
        <v>496</v>
      </c>
      <c r="H95" s="114">
        <v>0</v>
      </c>
      <c r="I95" s="114">
        <v>450</v>
      </c>
      <c r="J95" s="114">
        <f t="shared" si="8"/>
        <v>450</v>
      </c>
      <c r="K95" s="114">
        <f t="shared" si="6"/>
        <v>90.725806451612897</v>
      </c>
      <c r="L95" s="174"/>
      <c r="M95" s="117"/>
      <c r="N95" s="114" t="str">
        <f>'Programe Budget 2073-74'!Q72</f>
        <v>दि</v>
      </c>
      <c r="O95" s="225" t="e">
        <f>J95-'Nikasha and kharcha 1st trim'!#REF!</f>
        <v>#REF!</v>
      </c>
    </row>
    <row r="96" spans="1:15" s="202" customFormat="1">
      <c r="A96" s="155"/>
      <c r="B96" s="171"/>
      <c r="C96" s="116">
        <f>'Programe Budget 2073-74'!C73</f>
        <v>4</v>
      </c>
      <c r="D96" s="117" t="str">
        <f>'Programe Budget 2073-74'!D73</f>
        <v>जिल्ला कृषि विकास कार्यालय, दाङ्ग</v>
      </c>
      <c r="E96" s="114">
        <f>'Programe Budget 2073-74'!E73</f>
        <v>446</v>
      </c>
      <c r="F96" s="114">
        <f>'Programe Budget 2073-74'!F73</f>
        <v>0</v>
      </c>
      <c r="G96" s="114">
        <f t="shared" si="9"/>
        <v>446</v>
      </c>
      <c r="H96" s="114">
        <v>0</v>
      </c>
      <c r="I96" s="114">
        <v>401</v>
      </c>
      <c r="J96" s="114">
        <f t="shared" si="8"/>
        <v>401</v>
      </c>
      <c r="K96" s="114">
        <f t="shared" si="6"/>
        <v>89.91031390134529</v>
      </c>
      <c r="L96" s="174"/>
      <c r="M96" s="117"/>
      <c r="N96" s="114" t="str">
        <f>'Programe Budget 2073-74'!Q73</f>
        <v>सु</v>
      </c>
      <c r="O96" s="225" t="e">
        <f>J96-'Nikasha and kharcha 1st trim'!#REF!</f>
        <v>#REF!</v>
      </c>
    </row>
    <row r="97" spans="1:15" s="202" customFormat="1">
      <c r="A97" s="155"/>
      <c r="B97" s="171"/>
      <c r="C97" s="116">
        <f>'Programe Budget 2073-74'!C74</f>
        <v>5</v>
      </c>
      <c r="D97" s="117" t="str">
        <f>'Programe Budget 2073-74'!D74</f>
        <v>जिल्ला कृषि विकास कार्यालय, सर्ुर्खेत</v>
      </c>
      <c r="E97" s="114">
        <f>'Programe Budget 2073-74'!E74</f>
        <v>446</v>
      </c>
      <c r="F97" s="114">
        <f>'Programe Budget 2073-74'!F74</f>
        <v>0</v>
      </c>
      <c r="G97" s="114">
        <f t="shared" si="9"/>
        <v>446</v>
      </c>
      <c r="H97" s="114">
        <v>0</v>
      </c>
      <c r="I97" s="114">
        <v>450</v>
      </c>
      <c r="J97" s="114">
        <f t="shared" si="8"/>
        <v>450</v>
      </c>
      <c r="K97" s="114">
        <f t="shared" si="6"/>
        <v>100.89686098654708</v>
      </c>
      <c r="L97" s="174"/>
      <c r="M97" s="117"/>
      <c r="N97" s="114" t="str">
        <f>'Programe Budget 2073-74'!Q74</f>
        <v>सु</v>
      </c>
      <c r="O97" s="225" t="e">
        <f>J97-'Nikasha and kharcha 1st trim'!#REF!</f>
        <v>#REF!</v>
      </c>
    </row>
    <row r="98" spans="1:15" s="202" customFormat="1">
      <c r="A98" s="155"/>
      <c r="B98" s="171"/>
      <c r="C98" s="116">
        <f>'Programe Budget 2073-74'!C75</f>
        <v>6</v>
      </c>
      <c r="D98" s="117" t="str">
        <f>'Programe Budget 2073-74'!D75</f>
        <v>जिल्ला कृषि विकास कार्यालय, दैलेख</v>
      </c>
      <c r="E98" s="114">
        <f>'Programe Budget 2073-74'!E75</f>
        <v>446</v>
      </c>
      <c r="F98" s="114">
        <f>'Programe Budget 2073-74'!F75</f>
        <v>0</v>
      </c>
      <c r="G98" s="114">
        <f t="shared" si="9"/>
        <v>446</v>
      </c>
      <c r="H98" s="114">
        <v>0</v>
      </c>
      <c r="I98" s="114">
        <v>318</v>
      </c>
      <c r="J98" s="114">
        <f t="shared" si="8"/>
        <v>318</v>
      </c>
      <c r="K98" s="114">
        <f t="shared" si="6"/>
        <v>71.300448430493262</v>
      </c>
      <c r="L98" s="174"/>
      <c r="M98" s="117"/>
      <c r="N98" s="114" t="str">
        <f>'Programe Budget 2073-74'!Q75</f>
        <v>सु</v>
      </c>
      <c r="O98" s="225" t="e">
        <f>J98-'Nikasha and kharcha 1st trim'!#REF!</f>
        <v>#REF!</v>
      </c>
    </row>
    <row r="99" spans="1:15" s="202" customFormat="1">
      <c r="A99" s="155"/>
      <c r="B99" s="171"/>
      <c r="C99" s="116">
        <f>'Programe Budget 2073-74'!C76</f>
        <v>7</v>
      </c>
      <c r="D99" s="117" t="str">
        <f>'Programe Budget 2073-74'!D76</f>
        <v>जिल्ला कृषि विकास कार्यालय, बर्दिया</v>
      </c>
      <c r="E99" s="114">
        <f>'Programe Budget 2073-74'!E76</f>
        <v>446</v>
      </c>
      <c r="F99" s="114">
        <f>'Programe Budget 2073-74'!F76</f>
        <v>0</v>
      </c>
      <c r="G99" s="114">
        <f t="shared" si="9"/>
        <v>446</v>
      </c>
      <c r="H99" s="114">
        <v>0</v>
      </c>
      <c r="I99" s="114">
        <v>440</v>
      </c>
      <c r="J99" s="114">
        <f t="shared" si="8"/>
        <v>440</v>
      </c>
      <c r="K99" s="114">
        <f t="shared" si="6"/>
        <v>98.654708520179369</v>
      </c>
      <c r="L99" s="174"/>
      <c r="M99" s="117"/>
      <c r="N99" s="114" t="str">
        <f>'Programe Budget 2073-74'!Q76</f>
        <v>सु</v>
      </c>
      <c r="O99" s="225" t="e">
        <f>J99-'Nikasha and kharcha 1st trim'!#REF!</f>
        <v>#REF!</v>
      </c>
    </row>
    <row r="100" spans="1:15" s="202" customFormat="1">
      <c r="A100" s="155"/>
      <c r="B100" s="171"/>
      <c r="C100" s="116">
        <f>'Programe Budget 2073-74'!C77</f>
        <v>8</v>
      </c>
      <c r="D100" s="117" t="str">
        <f>'Programe Budget 2073-74'!D77</f>
        <v>जिल्ला कृषि विकास कार्यालय, बाँके</v>
      </c>
      <c r="E100" s="114">
        <f>'Programe Budget 2073-74'!E77</f>
        <v>446</v>
      </c>
      <c r="F100" s="114">
        <f>'Programe Budget 2073-74'!F77</f>
        <v>0</v>
      </c>
      <c r="G100" s="114">
        <f t="shared" si="9"/>
        <v>446</v>
      </c>
      <c r="H100" s="114">
        <v>0</v>
      </c>
      <c r="I100" s="114">
        <v>427</v>
      </c>
      <c r="J100" s="114">
        <f t="shared" si="8"/>
        <v>427</v>
      </c>
      <c r="K100" s="114">
        <f t="shared" si="6"/>
        <v>95.739910313901348</v>
      </c>
      <c r="L100" s="174"/>
      <c r="M100" s="117"/>
      <c r="N100" s="114" t="str">
        <f>'Programe Budget 2073-74'!Q77</f>
        <v>सु</v>
      </c>
      <c r="O100" s="225" t="e">
        <f>J100-'Nikasha and kharcha 1st trim'!#REF!</f>
        <v>#REF!</v>
      </c>
    </row>
    <row r="101" spans="1:15" s="202" customFormat="1">
      <c r="A101" s="155"/>
      <c r="B101" s="171"/>
      <c r="C101" s="116">
        <f>'Programe Budget 2073-74'!C78</f>
        <v>9</v>
      </c>
      <c r="D101" s="117" t="str">
        <f>'Programe Budget 2073-74'!D78</f>
        <v>जिल्ला कृषि विकास कार्यालय, कैलाली</v>
      </c>
      <c r="E101" s="114">
        <f>'Programe Budget 2073-74'!E78</f>
        <v>446</v>
      </c>
      <c r="F101" s="114">
        <f>'Programe Budget 2073-74'!F78</f>
        <v>0</v>
      </c>
      <c r="G101" s="114">
        <f t="shared" si="9"/>
        <v>446</v>
      </c>
      <c r="H101" s="114">
        <v>0</v>
      </c>
      <c r="I101" s="114">
        <v>450</v>
      </c>
      <c r="J101" s="114">
        <f t="shared" si="8"/>
        <v>450</v>
      </c>
      <c r="K101" s="114">
        <f t="shared" si="6"/>
        <v>100.89686098654708</v>
      </c>
      <c r="L101" s="174"/>
      <c r="M101" s="117"/>
      <c r="N101" s="114" t="str">
        <f>'Programe Budget 2073-74'!Q78</f>
        <v>दि</v>
      </c>
      <c r="O101" s="225" t="e">
        <f>J101-'Nikasha and kharcha 1st trim'!#REF!</f>
        <v>#REF!</v>
      </c>
    </row>
    <row r="102" spans="1:15" s="202" customFormat="1">
      <c r="A102" s="155"/>
      <c r="B102" s="171"/>
      <c r="C102" s="116">
        <f>'Programe Budget 2073-74'!C79</f>
        <v>10</v>
      </c>
      <c r="D102" s="117" t="str">
        <f>'Programe Budget 2073-74'!D79</f>
        <v>जिल्ला कृषि विकास कार्यालय, डडेलधुरा</v>
      </c>
      <c r="E102" s="114">
        <f>'Programe Budget 2073-74'!E79</f>
        <v>446</v>
      </c>
      <c r="F102" s="114">
        <f>'Programe Budget 2073-74'!F79</f>
        <v>0</v>
      </c>
      <c r="G102" s="114">
        <f t="shared" si="9"/>
        <v>446</v>
      </c>
      <c r="H102" s="114">
        <v>0</v>
      </c>
      <c r="I102" s="114">
        <v>420</v>
      </c>
      <c r="J102" s="114">
        <f t="shared" si="8"/>
        <v>420</v>
      </c>
      <c r="K102" s="114">
        <f t="shared" si="6"/>
        <v>94.170403587443957</v>
      </c>
      <c r="L102" s="174"/>
      <c r="M102" s="117"/>
      <c r="N102" s="114" t="str">
        <f>'Programe Budget 2073-74'!Q79</f>
        <v>दि</v>
      </c>
      <c r="O102" s="225" t="e">
        <f>J102-'Nikasha and kharcha 1st trim'!#REF!</f>
        <v>#REF!</v>
      </c>
    </row>
    <row r="103" spans="1:15" s="202" customFormat="1">
      <c r="A103" s="155"/>
      <c r="B103" s="171"/>
      <c r="C103" s="116">
        <f>'Programe Budget 2073-74'!C80</f>
        <v>11</v>
      </c>
      <c r="D103" s="117" t="str">
        <f>'Programe Budget 2073-74'!D80</f>
        <v>जिल्ला कृषि विकास कार्यालय, डोटी</v>
      </c>
      <c r="E103" s="114">
        <f>'Programe Budget 2073-74'!E80</f>
        <v>446</v>
      </c>
      <c r="F103" s="114">
        <f>'Programe Budget 2073-74'!F80</f>
        <v>0</v>
      </c>
      <c r="G103" s="114">
        <f t="shared" si="9"/>
        <v>446</v>
      </c>
      <c r="H103" s="114">
        <v>0</v>
      </c>
      <c r="I103" s="114">
        <v>405</v>
      </c>
      <c r="J103" s="114">
        <f t="shared" si="8"/>
        <v>405</v>
      </c>
      <c r="K103" s="114">
        <f t="shared" si="6"/>
        <v>90.807174887892373</v>
      </c>
      <c r="L103" s="174"/>
      <c r="M103" s="117"/>
      <c r="N103" s="114" t="str">
        <f>'Programe Budget 2073-74'!Q80</f>
        <v>दि</v>
      </c>
      <c r="O103" s="225" t="e">
        <f>J103-'Nikasha and kharcha 1st trim'!#REF!</f>
        <v>#REF!</v>
      </c>
    </row>
    <row r="104" spans="1:15" s="202" customFormat="1">
      <c r="A104" s="155"/>
      <c r="B104" s="171"/>
      <c r="C104" s="116">
        <f>'Programe Budget 2073-74'!C81</f>
        <v>12</v>
      </c>
      <c r="D104" s="117" t="str">
        <f>'Programe Budget 2073-74'!D81</f>
        <v>जिल्ला कृषि विकास कार्यालय, बैतडी</v>
      </c>
      <c r="E104" s="114">
        <f>'Programe Budget 2073-74'!E81</f>
        <v>446</v>
      </c>
      <c r="F104" s="114">
        <f>'Programe Budget 2073-74'!F81</f>
        <v>0</v>
      </c>
      <c r="G104" s="114">
        <f t="shared" si="9"/>
        <v>446</v>
      </c>
      <c r="H104" s="114">
        <v>0</v>
      </c>
      <c r="I104" s="114">
        <v>416</v>
      </c>
      <c r="J104" s="114">
        <f t="shared" si="8"/>
        <v>416</v>
      </c>
      <c r="K104" s="114">
        <f t="shared" si="6"/>
        <v>93.27354260089686</v>
      </c>
      <c r="L104" s="174"/>
      <c r="M104" s="117"/>
      <c r="N104" s="114" t="str">
        <f>'Programe Budget 2073-74'!Q81</f>
        <v>दि</v>
      </c>
      <c r="O104" s="225" t="e">
        <f>J104-'Nikasha and kharcha 1st trim'!#REF!</f>
        <v>#REF!</v>
      </c>
    </row>
    <row r="105" spans="1:15" s="202" customFormat="1">
      <c r="A105" s="155"/>
      <c r="B105" s="171"/>
      <c r="C105" s="116">
        <f>'Programe Budget 2073-74'!C82</f>
        <v>13</v>
      </c>
      <c r="D105" s="117" t="str">
        <f>'Programe Budget 2073-74'!D82</f>
        <v>जिल्ला कृषि विकास कार्यालय, दार्चुला</v>
      </c>
      <c r="E105" s="114">
        <f>'Programe Budget 2073-74'!E82</f>
        <v>446</v>
      </c>
      <c r="F105" s="114">
        <f>'Programe Budget 2073-74'!F82</f>
        <v>0</v>
      </c>
      <c r="G105" s="114">
        <f t="shared" si="9"/>
        <v>446</v>
      </c>
      <c r="H105" s="114">
        <v>0</v>
      </c>
      <c r="I105" s="114">
        <v>307.39999999999998</v>
      </c>
      <c r="J105" s="114">
        <f t="shared" si="8"/>
        <v>307.39999999999998</v>
      </c>
      <c r="K105" s="114">
        <f t="shared" si="6"/>
        <v>68.923766816143498</v>
      </c>
      <c r="L105" s="174"/>
      <c r="M105" s="117"/>
      <c r="N105" s="114" t="str">
        <f>'Programe Budget 2073-74'!Q82</f>
        <v>दि</v>
      </c>
      <c r="O105" s="225" t="e">
        <f>J105-'Nikasha and kharcha 1st trim'!#REF!</f>
        <v>#REF!</v>
      </c>
    </row>
    <row r="106" spans="1:15">
      <c r="A106" s="155"/>
      <c r="B106" s="155"/>
      <c r="C106" s="116">
        <f>'Programe Budget 2073-74'!C83</f>
        <v>13</v>
      </c>
      <c r="D106" s="125" t="str">
        <f>'Programe Budget 2073-74'!D83</f>
        <v>14 कार्यालयहरूको जम्मा</v>
      </c>
      <c r="E106" s="173">
        <f t="shared" ref="E106:J106" si="10">SUM(E93:E105)</f>
        <v>707335</v>
      </c>
      <c r="F106" s="173">
        <f t="shared" si="10"/>
        <v>8000</v>
      </c>
      <c r="G106" s="173">
        <f t="shared" si="10"/>
        <v>699335</v>
      </c>
      <c r="H106" s="173">
        <f t="shared" si="10"/>
        <v>1194</v>
      </c>
      <c r="I106" s="173">
        <f t="shared" si="10"/>
        <v>395217.4</v>
      </c>
      <c r="J106" s="173">
        <f t="shared" si="10"/>
        <v>396411.4</v>
      </c>
      <c r="K106" s="114">
        <f t="shared" si="6"/>
        <v>56.042949945923795</v>
      </c>
      <c r="L106" s="175"/>
      <c r="M106" s="117"/>
      <c r="N106" s="114">
        <f>'Programe Budget 2073-74'!Q83</f>
        <v>0</v>
      </c>
      <c r="O106" s="225" t="e">
        <f>J106-'Nikasha and kharcha 1st trim'!#REF!</f>
        <v>#REF!</v>
      </c>
    </row>
    <row r="107" spans="1:15">
      <c r="A107" s="116">
        <f>'Programe Budget 2073-74'!A84</f>
        <v>3</v>
      </c>
      <c r="B107" s="116" t="str">
        <f>'Programe Budget 2073-74'!B84</f>
        <v>312107-3/4</v>
      </c>
      <c r="C107" s="264">
        <f>'Programe Budget 2073-74'!C84</f>
        <v>3</v>
      </c>
      <c r="D107" s="120" t="str">
        <f>'Programe Budget 2073-74'!D84</f>
        <v>बागवानी विकास कार्यक्रम</v>
      </c>
      <c r="E107" s="162"/>
      <c r="F107" s="162"/>
      <c r="G107" s="114"/>
      <c r="H107" s="33"/>
      <c r="I107" s="114"/>
      <c r="J107" s="114"/>
      <c r="K107" s="114"/>
      <c r="L107" s="175"/>
      <c r="M107" s="203"/>
      <c r="N107" s="114" t="str">
        <f>'Programe Budget 2073-74'!Q84</f>
        <v>ना</v>
      </c>
      <c r="O107" s="225" t="e">
        <f>J107-'Nikasha and kharcha 1st trim'!#REF!</f>
        <v>#REF!</v>
      </c>
    </row>
    <row r="108" spans="1:15">
      <c r="A108" s="155"/>
      <c r="B108" s="231"/>
      <c r="C108" s="116">
        <f>'Programe Budget 2073-74'!C85</f>
        <v>1</v>
      </c>
      <c r="D108" s="129" t="str">
        <f>'Programe Budget 2073-74'!D85</f>
        <v>फलफूल विकास निर्देशनालय, किर्तीपुर, काठमाण्डौं</v>
      </c>
      <c r="E108" s="114">
        <f>'Programe Budget 2073-74'!E85</f>
        <v>17671</v>
      </c>
      <c r="F108" s="114">
        <f>'Programe Budget 2073-74'!F85</f>
        <v>1178</v>
      </c>
      <c r="G108" s="114">
        <f>E108-F108</f>
        <v>16493</v>
      </c>
      <c r="H108" s="114">
        <v>191</v>
      </c>
      <c r="I108" s="114">
        <v>9689.7999999999993</v>
      </c>
      <c r="J108" s="114">
        <f t="shared" ref="J108:J143" si="11">I108+H108</f>
        <v>9880.7999999999993</v>
      </c>
      <c r="K108" s="114">
        <f t="shared" si="6"/>
        <v>55.915341520004525</v>
      </c>
      <c r="L108" s="175"/>
      <c r="M108" s="203"/>
      <c r="N108" s="114" t="str">
        <f>'Programe Budget 2073-74'!Q85</f>
        <v>नि</v>
      </c>
      <c r="O108" s="225" t="e">
        <f>J108-'Nikasha and kharcha 1st trim'!#REF!</f>
        <v>#REF!</v>
      </c>
    </row>
    <row r="109" spans="1:15">
      <c r="A109" s="155"/>
      <c r="B109" s="231"/>
      <c r="C109" s="116">
        <f>'Programe Budget 2073-74'!C86</f>
        <v>2</v>
      </c>
      <c r="D109" s="129" t="str">
        <f>'Programe Budget 2073-74'!D86</f>
        <v>राष्ट्रिय सुन्तलाजात फलफूल विकास कार्यक्रम, किर्तीपुर</v>
      </c>
      <c r="E109" s="114">
        <f>'Programe Budget 2073-74'!E86</f>
        <v>13814</v>
      </c>
      <c r="F109" s="114">
        <f>'Programe Budget 2073-74'!F86</f>
        <v>250</v>
      </c>
      <c r="G109" s="114">
        <f t="shared" ref="G109:G143" si="12">E109-F109</f>
        <v>13564</v>
      </c>
      <c r="H109" s="114">
        <v>170</v>
      </c>
      <c r="I109" s="114">
        <v>10838</v>
      </c>
      <c r="J109" s="114">
        <f t="shared" si="11"/>
        <v>11008</v>
      </c>
      <c r="K109" s="114">
        <f t="shared" si="6"/>
        <v>79.687273780222966</v>
      </c>
      <c r="L109" s="175"/>
      <c r="M109" s="203"/>
      <c r="N109" s="114" t="str">
        <f>'Programe Budget 2073-74'!Q86</f>
        <v>नि</v>
      </c>
      <c r="O109" s="225" t="e">
        <f>J109-'Nikasha and kharcha 1st trim'!#REF!</f>
        <v>#REF!</v>
      </c>
    </row>
    <row r="110" spans="1:15">
      <c r="A110" s="155"/>
      <c r="B110" s="155"/>
      <c r="C110" s="116">
        <f>'Programe Budget 2073-74'!C87</f>
        <v>3</v>
      </c>
      <c r="D110" s="129" t="str">
        <f>'Programe Budget 2073-74'!D87</f>
        <v>कफि तथा चिया विकास शाखा, किर्तिपुर</v>
      </c>
      <c r="E110" s="114">
        <f>'Programe Budget 2073-74'!E87</f>
        <v>7228</v>
      </c>
      <c r="F110" s="114">
        <f>'Programe Budget 2073-74'!F87</f>
        <v>100</v>
      </c>
      <c r="G110" s="114">
        <f t="shared" si="12"/>
        <v>7128</v>
      </c>
      <c r="H110" s="114">
        <v>6062</v>
      </c>
      <c r="I110" s="114">
        <v>18981</v>
      </c>
      <c r="J110" s="114">
        <f t="shared" si="11"/>
        <v>25043</v>
      </c>
      <c r="K110" s="114">
        <f t="shared" si="6"/>
        <v>346.47205312672941</v>
      </c>
      <c r="L110" s="175"/>
      <c r="M110" s="203"/>
      <c r="N110" s="114" t="str">
        <f>'Programe Budget 2073-74'!Q87</f>
        <v>नि</v>
      </c>
      <c r="O110" s="225" t="e">
        <f>J110-'Nikasha and kharcha 1st trim'!#REF!</f>
        <v>#REF!</v>
      </c>
    </row>
    <row r="111" spans="1:15">
      <c r="A111" s="155"/>
      <c r="B111" s="155"/>
      <c r="C111" s="116">
        <f>'Programe Budget 2073-74'!C88</f>
        <v>4</v>
      </c>
      <c r="D111" s="129" t="str">
        <f>'Programe Budget 2073-74'!D88</f>
        <v>केन्द्रीय वागवानी केन्द्र, किर्तीपुर</v>
      </c>
      <c r="E111" s="114">
        <f>'Programe Budget 2073-74'!E88</f>
        <v>29457</v>
      </c>
      <c r="F111" s="114">
        <f>'Programe Budget 2073-74'!F88</f>
        <v>6020</v>
      </c>
      <c r="G111" s="114">
        <f t="shared" si="12"/>
        <v>23437</v>
      </c>
      <c r="H111" s="114">
        <v>5589</v>
      </c>
      <c r="I111" s="114">
        <v>6752</v>
      </c>
      <c r="J111" s="114">
        <f t="shared" si="11"/>
        <v>12341</v>
      </c>
      <c r="K111" s="114">
        <f t="shared" si="6"/>
        <v>41.894965542994875</v>
      </c>
      <c r="L111" s="175"/>
      <c r="M111" s="175"/>
      <c r="N111" s="114" t="str">
        <f>'Programe Budget 2073-74'!Q88</f>
        <v>नि</v>
      </c>
      <c r="O111" s="225" t="e">
        <f>J111-'Nikasha and kharcha 1st trim'!#REF!</f>
        <v>#REF!</v>
      </c>
    </row>
    <row r="112" spans="1:15">
      <c r="A112" s="155"/>
      <c r="B112" s="155"/>
      <c r="C112" s="116">
        <f>'Programe Budget 2073-74'!C89</f>
        <v>5</v>
      </c>
      <c r="D112" s="129" t="str">
        <f>'Programe Budget 2073-74'!D89</f>
        <v>पुष्प विकास केन्द्र, गोदावरी, ललितपुर</v>
      </c>
      <c r="E112" s="114">
        <f>'Programe Budget 2073-74'!E89</f>
        <v>15725</v>
      </c>
      <c r="F112" s="114">
        <f>'Programe Budget 2073-74'!F89</f>
        <v>3355</v>
      </c>
      <c r="G112" s="114">
        <f t="shared" si="12"/>
        <v>12370</v>
      </c>
      <c r="H112" s="114">
        <v>2202</v>
      </c>
      <c r="I112" s="114">
        <v>5739.4</v>
      </c>
      <c r="J112" s="114">
        <f t="shared" si="11"/>
        <v>7941.4</v>
      </c>
      <c r="K112" s="114">
        <f t="shared" si="6"/>
        <v>50.501748807631166</v>
      </c>
      <c r="L112" s="175"/>
      <c r="M112" s="203"/>
      <c r="N112" s="114" t="str">
        <f>'Programe Budget 2073-74'!Q89</f>
        <v>नि</v>
      </c>
      <c r="O112" s="225" t="e">
        <f>J112-'Nikasha and kharcha 1st trim'!#REF!</f>
        <v>#REF!</v>
      </c>
    </row>
    <row r="113" spans="1:15">
      <c r="A113" s="155"/>
      <c r="B113" s="155"/>
      <c r="C113" s="116">
        <f>'Programe Budget 2073-74'!C90</f>
        <v>6</v>
      </c>
      <c r="D113" s="129" t="str">
        <f>'Programe Budget 2073-74'!D90</f>
        <v>उष्ण प्रदेशीय वागवानी केन्द्र, नवलपुर, र्सलाही</v>
      </c>
      <c r="E113" s="114">
        <f>'Programe Budget 2073-74'!E90</f>
        <v>24778</v>
      </c>
      <c r="F113" s="114">
        <f>'Programe Budget 2073-74'!F90</f>
        <v>2409</v>
      </c>
      <c r="G113" s="114">
        <f t="shared" si="12"/>
        <v>22369</v>
      </c>
      <c r="H113" s="114">
        <v>20991</v>
      </c>
      <c r="I113" s="114">
        <v>23297.599999999999</v>
      </c>
      <c r="J113" s="114">
        <f t="shared" si="11"/>
        <v>44288.6</v>
      </c>
      <c r="K113" s="114">
        <f t="shared" si="6"/>
        <v>178.74162563564451</v>
      </c>
      <c r="L113" s="175"/>
      <c r="M113" s="203"/>
      <c r="N113" s="114" t="str">
        <f>'Programe Budget 2073-74'!Q90</f>
        <v>नि</v>
      </c>
      <c r="O113" s="225" t="e">
        <f>J113-'Nikasha and kharcha 1st trim'!#REF!</f>
        <v>#REF!</v>
      </c>
    </row>
    <row r="114" spans="1:15">
      <c r="A114" s="155"/>
      <c r="B114" s="155"/>
      <c r="C114" s="116">
        <f>'Programe Budget 2073-74'!C91</f>
        <v>7</v>
      </c>
      <c r="D114" s="129" t="str">
        <f>'Programe Budget 2073-74'!D91</f>
        <v>शितोष्ण वागवानी विकास केन्द्र, मार्फा, मुस्ताङ्ग</v>
      </c>
      <c r="E114" s="114">
        <f>'Programe Budget 2073-74'!E91</f>
        <v>19267</v>
      </c>
      <c r="F114" s="114">
        <f>'Programe Budget 2073-74'!F91</f>
        <v>2652</v>
      </c>
      <c r="G114" s="114">
        <f t="shared" si="12"/>
        <v>16615</v>
      </c>
      <c r="H114" s="114">
        <v>4811.6000000000004</v>
      </c>
      <c r="I114" s="114">
        <v>7072.7</v>
      </c>
      <c r="J114" s="114">
        <f t="shared" si="11"/>
        <v>11884.3</v>
      </c>
      <c r="K114" s="114">
        <f t="shared" si="6"/>
        <v>61.682150827840346</v>
      </c>
      <c r="L114" s="175"/>
      <c r="M114" s="203"/>
      <c r="N114" s="114" t="str">
        <f>'Programe Budget 2073-74'!Q91</f>
        <v>नि</v>
      </c>
      <c r="O114" s="225" t="e">
        <f>J114-'Nikasha and kharcha 1st trim'!#REF!</f>
        <v>#REF!</v>
      </c>
    </row>
    <row r="115" spans="1:15">
      <c r="A115" s="155"/>
      <c r="B115" s="155"/>
      <c r="C115" s="116">
        <f>'Programe Budget 2073-74'!C92</f>
        <v>8</v>
      </c>
      <c r="D115" s="129" t="str">
        <f>'Programe Budget 2073-74'!D92</f>
        <v>वागवानी केन्द्र, फाप्लु, सोलुखुम्वु</v>
      </c>
      <c r="E115" s="114">
        <f>'Programe Budget 2073-74'!E92</f>
        <v>11773</v>
      </c>
      <c r="F115" s="114">
        <f>'Programe Budget 2073-74'!F92</f>
        <v>2417</v>
      </c>
      <c r="G115" s="114">
        <f t="shared" si="12"/>
        <v>9356</v>
      </c>
      <c r="H115" s="114">
        <v>1546.7</v>
      </c>
      <c r="I115" s="114">
        <v>9811.1</v>
      </c>
      <c r="J115" s="114">
        <f t="shared" si="11"/>
        <v>11357.800000000001</v>
      </c>
      <c r="K115" s="114">
        <f t="shared" si="6"/>
        <v>96.47328633313515</v>
      </c>
      <c r="L115" s="175"/>
      <c r="M115" s="175"/>
      <c r="N115" s="114" t="str">
        <f>'Programe Budget 2073-74'!Q92</f>
        <v>नि</v>
      </c>
      <c r="O115" s="225" t="e">
        <f>J115-'Nikasha and kharcha 1st trim'!#REF!</f>
        <v>#REF!</v>
      </c>
    </row>
    <row r="116" spans="1:15">
      <c r="A116" s="155"/>
      <c r="B116" s="155"/>
      <c r="C116" s="116">
        <f>'Programe Budget 2073-74'!C93</f>
        <v>9</v>
      </c>
      <c r="D116" s="129" t="str">
        <f>'Programe Budget 2073-74'!D93</f>
        <v>शितोष्ण बागवानी नर्सरी केन्द्र, दामन, मकवानपुर</v>
      </c>
      <c r="E116" s="114">
        <f>'Programe Budget 2073-74'!E93</f>
        <v>11015</v>
      </c>
      <c r="F116" s="114">
        <f>'Programe Budget 2073-74'!F93</f>
        <v>1108</v>
      </c>
      <c r="G116" s="114">
        <f t="shared" si="12"/>
        <v>9907</v>
      </c>
      <c r="H116" s="114">
        <v>150</v>
      </c>
      <c r="I116" s="114">
        <v>5437.4</v>
      </c>
      <c r="J116" s="114">
        <f t="shared" si="11"/>
        <v>5587.4</v>
      </c>
      <c r="K116" s="114">
        <f t="shared" si="6"/>
        <v>50.725374489332722</v>
      </c>
      <c r="L116" s="175"/>
      <c r="M116" s="203"/>
      <c r="N116" s="114" t="str">
        <f>'Programe Budget 2073-74'!Q93</f>
        <v>नि</v>
      </c>
      <c r="O116" s="225" t="e">
        <f>J116-'Nikasha and kharcha 1st trim'!#REF!</f>
        <v>#REF!</v>
      </c>
    </row>
    <row r="117" spans="1:15">
      <c r="A117" s="155"/>
      <c r="B117" s="181"/>
      <c r="C117" s="116">
        <f>'Programe Budget 2073-74'!C94</f>
        <v>10</v>
      </c>
      <c r="D117" s="129" t="str">
        <f>'Programe Budget 2073-74'!D94</f>
        <v>शितोष्ण प्रदेशीय फलफूल रुटस्टक विकास केन्द्र, बोच, दोलखा</v>
      </c>
      <c r="E117" s="114">
        <f>'Programe Budget 2073-74'!E94</f>
        <v>13770</v>
      </c>
      <c r="F117" s="114">
        <f>'Programe Budget 2073-74'!F94</f>
        <v>1650</v>
      </c>
      <c r="G117" s="114">
        <f t="shared" si="12"/>
        <v>12120</v>
      </c>
      <c r="H117" s="114">
        <v>2057.8000000000002</v>
      </c>
      <c r="I117" s="114">
        <v>10391.030000000001</v>
      </c>
      <c r="J117" s="114">
        <f t="shared" si="11"/>
        <v>12448.830000000002</v>
      </c>
      <c r="K117" s="114">
        <f t="shared" si="6"/>
        <v>90.405446623093695</v>
      </c>
      <c r="L117" s="175"/>
      <c r="M117" s="203"/>
      <c r="N117" s="114" t="str">
        <f>'Programe Budget 2073-74'!Q94</f>
        <v>नि</v>
      </c>
      <c r="O117" s="225" t="e">
        <f>J117-'Nikasha and kharcha 1st trim'!#REF!</f>
        <v>#REF!</v>
      </c>
    </row>
    <row r="118" spans="1:15">
      <c r="A118" s="155"/>
      <c r="B118" s="155"/>
      <c r="C118" s="116">
        <f>'Programe Budget 2073-74'!C95</f>
        <v>11</v>
      </c>
      <c r="D118" s="129" t="str">
        <f>'Programe Budget 2073-74'!D95</f>
        <v>उपोष्ण प्रदेशीय वागवानी विकास केन्द्र, त्रिशुली, नुवाकोट</v>
      </c>
      <c r="E118" s="114">
        <f>'Programe Budget 2073-74'!E95</f>
        <v>17448</v>
      </c>
      <c r="F118" s="114">
        <f>'Programe Budget 2073-74'!F95</f>
        <v>6977</v>
      </c>
      <c r="G118" s="114">
        <f t="shared" si="12"/>
        <v>10471</v>
      </c>
      <c r="H118" s="114">
        <v>8924.7000000000007</v>
      </c>
      <c r="I118" s="114">
        <v>7380.5</v>
      </c>
      <c r="J118" s="114">
        <f t="shared" si="11"/>
        <v>16305.2</v>
      </c>
      <c r="K118" s="114">
        <f t="shared" si="6"/>
        <v>93.450252177900055</v>
      </c>
      <c r="L118" s="175"/>
      <c r="M118" s="203"/>
      <c r="N118" s="114" t="str">
        <f>'Programe Budget 2073-74'!Q95</f>
        <v>नि</v>
      </c>
      <c r="O118" s="225" t="e">
        <f>J118-'Nikasha and kharcha 1st trim'!#REF!</f>
        <v>#REF!</v>
      </c>
    </row>
    <row r="119" spans="1:15">
      <c r="A119" s="155"/>
      <c r="B119" s="155"/>
      <c r="C119" s="116">
        <f>'Programe Budget 2073-74'!C96</f>
        <v>12</v>
      </c>
      <c r="D119" s="129" t="str">
        <f>'Programe Budget 2073-74'!D96</f>
        <v>उष्ण प्रदेशीय बागवानी नर्सरी विकास केन्द्र, जनकपुर</v>
      </c>
      <c r="E119" s="114">
        <f>'Programe Budget 2073-74'!E96</f>
        <v>10040</v>
      </c>
      <c r="F119" s="114">
        <f>'Programe Budget 2073-74'!F96</f>
        <v>1946</v>
      </c>
      <c r="G119" s="114">
        <f t="shared" si="12"/>
        <v>8094</v>
      </c>
      <c r="H119" s="114">
        <v>1682.1</v>
      </c>
      <c r="I119" s="114">
        <v>12877.2</v>
      </c>
      <c r="J119" s="114">
        <f t="shared" si="11"/>
        <v>14559.300000000001</v>
      </c>
      <c r="K119" s="114">
        <f t="shared" si="6"/>
        <v>145.01294820717132</v>
      </c>
      <c r="L119" s="175"/>
      <c r="M119" s="203"/>
      <c r="N119" s="114" t="str">
        <f>'Programe Budget 2073-74'!Q96</f>
        <v>नि</v>
      </c>
      <c r="O119" s="225" t="e">
        <f>J119-'Nikasha and kharcha 1st trim'!#REF!</f>
        <v>#REF!</v>
      </c>
    </row>
    <row r="120" spans="1:15">
      <c r="A120" s="155"/>
      <c r="B120" s="155"/>
      <c r="C120" s="116">
        <f>'Programe Budget 2073-74'!C97</f>
        <v>13</v>
      </c>
      <c r="D120" s="129" t="str">
        <f>'Programe Budget 2073-74'!D97</f>
        <v>सुन्तलाजात फलफूल विकास केन्द्र, पाल्पा</v>
      </c>
      <c r="E120" s="114">
        <f>'Programe Budget 2073-74'!E97</f>
        <v>12001</v>
      </c>
      <c r="F120" s="114">
        <f>'Programe Budget 2073-74'!F97</f>
        <v>2376</v>
      </c>
      <c r="G120" s="114">
        <f t="shared" si="12"/>
        <v>9625</v>
      </c>
      <c r="H120" s="114">
        <v>2965.1</v>
      </c>
      <c r="I120" s="114">
        <v>8066.2</v>
      </c>
      <c r="J120" s="114">
        <f t="shared" si="11"/>
        <v>11031.3</v>
      </c>
      <c r="K120" s="114">
        <f t="shared" si="6"/>
        <v>91.91984001333222</v>
      </c>
      <c r="L120" s="175"/>
      <c r="M120" s="175"/>
      <c r="N120" s="114" t="str">
        <f>'Programe Budget 2073-74'!Q97</f>
        <v>नि</v>
      </c>
      <c r="O120" s="225" t="e">
        <f>J120-'Nikasha and kharcha 1st trim'!#REF!</f>
        <v>#REF!</v>
      </c>
    </row>
    <row r="121" spans="1:15">
      <c r="A121" s="155"/>
      <c r="B121" s="155"/>
      <c r="C121" s="116">
        <f>'Programe Budget 2073-74'!C98</f>
        <v>14</v>
      </c>
      <c r="D121" s="129" t="str">
        <f>'Programe Budget 2073-74'!D98</f>
        <v>कफि विकास केन्द्र, आँपचौर, गुल्मी</v>
      </c>
      <c r="E121" s="114">
        <f>'Programe Budget 2073-74'!E98</f>
        <v>16848</v>
      </c>
      <c r="F121" s="114">
        <f>'Programe Budget 2073-74'!F98</f>
        <v>9216</v>
      </c>
      <c r="G121" s="114">
        <f t="shared" si="12"/>
        <v>7632</v>
      </c>
      <c r="H121" s="114">
        <v>8218</v>
      </c>
      <c r="I121" s="114">
        <v>4993</v>
      </c>
      <c r="J121" s="114">
        <f t="shared" si="11"/>
        <v>13211</v>
      </c>
      <c r="K121" s="114">
        <f t="shared" si="6"/>
        <v>78.412867996201328</v>
      </c>
      <c r="L121" s="174"/>
      <c r="M121" s="115"/>
      <c r="N121" s="114" t="str">
        <f>'Programe Budget 2073-74'!Q98</f>
        <v>नि</v>
      </c>
      <c r="O121" s="225" t="e">
        <f>J121-'Nikasha and kharcha 1st trim'!#REF!</f>
        <v>#REF!</v>
      </c>
    </row>
    <row r="122" spans="1:15">
      <c r="A122" s="155"/>
      <c r="B122" s="155"/>
      <c r="C122" s="116">
        <f>'Programe Budget 2073-74'!C99</f>
        <v>15</v>
      </c>
      <c r="D122" s="129" t="str">
        <f>'Programe Budget 2073-74'!D99</f>
        <v>सुख्खा फलफूल विकास केन्द्र, सतबाँझ, बैतडी</v>
      </c>
      <c r="E122" s="114">
        <f>'Programe Budget 2073-74'!E99</f>
        <v>14496</v>
      </c>
      <c r="F122" s="114">
        <f>'Programe Budget 2073-74'!F99</f>
        <v>3552</v>
      </c>
      <c r="G122" s="114">
        <f t="shared" si="12"/>
        <v>10944</v>
      </c>
      <c r="H122" s="114">
        <v>940</v>
      </c>
      <c r="I122" s="114">
        <v>8025.8</v>
      </c>
      <c r="J122" s="114">
        <f t="shared" si="11"/>
        <v>8965.7999999999993</v>
      </c>
      <c r="K122" s="114">
        <f t="shared" si="6"/>
        <v>61.850165562913908</v>
      </c>
      <c r="L122" s="175"/>
      <c r="M122" s="117"/>
      <c r="N122" s="114" t="str">
        <f>'Programe Budget 2073-74'!Q99</f>
        <v>नि</v>
      </c>
      <c r="O122" s="225" t="e">
        <f>J122-'Nikasha and kharcha 1st trim'!#REF!</f>
        <v>#REF!</v>
      </c>
    </row>
    <row r="123" spans="1:15">
      <c r="A123" s="155"/>
      <c r="B123" s="155"/>
      <c r="C123" s="116"/>
      <c r="D123" s="120" t="e">
        <f>'Programe Budget 2073-74'!#REF!</f>
        <v>#REF!</v>
      </c>
      <c r="E123" s="114" t="e">
        <f>'Programe Budget 2073-74'!#REF!</f>
        <v>#REF!</v>
      </c>
      <c r="F123" s="114" t="e">
        <f>'Programe Budget 2073-74'!#REF!</f>
        <v>#REF!</v>
      </c>
      <c r="G123" s="114"/>
      <c r="H123" s="114"/>
      <c r="I123" s="114"/>
      <c r="J123" s="114"/>
      <c r="K123" s="114"/>
      <c r="L123" s="175"/>
      <c r="M123" s="117"/>
      <c r="N123" s="114" t="e">
        <f>'Programe Budget 2073-74'!#REF!</f>
        <v>#REF!</v>
      </c>
      <c r="O123" s="225" t="e">
        <f>J123-'Nikasha and kharcha 1st trim'!#REF!</f>
        <v>#REF!</v>
      </c>
    </row>
    <row r="124" spans="1:15">
      <c r="A124" s="155"/>
      <c r="B124" s="155"/>
      <c r="C124" s="116">
        <f>'Programe Budget 2073-74'!C113</f>
        <v>2</v>
      </c>
      <c r="D124" s="129" t="str">
        <f>'Programe Budget 2073-74'!D113</f>
        <v xml:space="preserve">जिल्ला कृषि बिकास कार्यालय, धादिङ्ग </v>
      </c>
      <c r="E124" s="114">
        <f>'Programe Budget 2073-74'!E113</f>
        <v>1873</v>
      </c>
      <c r="F124" s="114">
        <f>'Programe Budget 2073-74'!F113</f>
        <v>0</v>
      </c>
      <c r="G124" s="114">
        <f t="shared" si="12"/>
        <v>1873</v>
      </c>
      <c r="H124" s="114">
        <v>0</v>
      </c>
      <c r="I124" s="114">
        <v>3418.8</v>
      </c>
      <c r="J124" s="114">
        <f t="shared" si="11"/>
        <v>3418.8</v>
      </c>
      <c r="K124" s="114">
        <f t="shared" si="6"/>
        <v>182.53069941270689</v>
      </c>
      <c r="L124" s="175"/>
      <c r="M124" s="117"/>
      <c r="N124" s="114" t="str">
        <f>'Programe Budget 2073-74'!Q113</f>
        <v>प</v>
      </c>
      <c r="O124" s="225" t="e">
        <f>J124-'Nikasha and kharcha 1st trim'!#REF!</f>
        <v>#REF!</v>
      </c>
    </row>
    <row r="125" spans="1:15">
      <c r="A125" s="155"/>
      <c r="B125" s="155"/>
      <c r="C125" s="116">
        <f>'Programe Budget 2073-74'!C114</f>
        <v>3</v>
      </c>
      <c r="D125" s="129" t="str">
        <f>'Programe Budget 2073-74'!D114</f>
        <v>जिल्ला कृषि बिकास कार्यालय, गोरखा</v>
      </c>
      <c r="E125" s="114">
        <f>'Programe Budget 2073-74'!E114</f>
        <v>1873</v>
      </c>
      <c r="F125" s="114">
        <f>'Programe Budget 2073-74'!F114</f>
        <v>0</v>
      </c>
      <c r="G125" s="114">
        <f t="shared" si="12"/>
        <v>1873</v>
      </c>
      <c r="H125" s="114">
        <v>0</v>
      </c>
      <c r="I125" s="114">
        <v>3394.6</v>
      </c>
      <c r="J125" s="114">
        <f t="shared" si="11"/>
        <v>3394.6</v>
      </c>
      <c r="K125" s="114">
        <f t="shared" si="6"/>
        <v>181.23865456486919</v>
      </c>
      <c r="L125" s="175"/>
      <c r="M125" s="117"/>
      <c r="N125" s="114" t="str">
        <f>'Programe Budget 2073-74'!Q114</f>
        <v>का</v>
      </c>
      <c r="O125" s="225" t="e">
        <f>J125-'Nikasha and kharcha 1st trim'!#REF!</f>
        <v>#REF!</v>
      </c>
    </row>
    <row r="126" spans="1:15">
      <c r="A126" s="155"/>
      <c r="B126" s="155"/>
      <c r="C126" s="116">
        <f>'Programe Budget 2073-74'!C115</f>
        <v>4</v>
      </c>
      <c r="D126" s="129" t="str">
        <f>'Programe Budget 2073-74'!D115</f>
        <v>जिल्ला कृषि बिकास कार्यालय, कास्की</v>
      </c>
      <c r="E126" s="114">
        <f>'Programe Budget 2073-74'!E115</f>
        <v>1873</v>
      </c>
      <c r="F126" s="114">
        <f>'Programe Budget 2073-74'!F115</f>
        <v>0</v>
      </c>
      <c r="G126" s="114">
        <f t="shared" si="12"/>
        <v>1873</v>
      </c>
      <c r="H126" s="114">
        <v>0</v>
      </c>
      <c r="I126" s="114">
        <v>3843.4</v>
      </c>
      <c r="J126" s="114">
        <f t="shared" si="11"/>
        <v>3843.4</v>
      </c>
      <c r="K126" s="114">
        <f t="shared" si="6"/>
        <v>205.2002135611319</v>
      </c>
      <c r="L126" s="175"/>
      <c r="M126" s="117"/>
      <c r="N126" s="114" t="str">
        <f>'Programe Budget 2073-74'!Q115</f>
        <v>प</v>
      </c>
      <c r="O126" s="225" t="e">
        <f>J126-'Nikasha and kharcha 1st trim'!#REF!</f>
        <v>#REF!</v>
      </c>
    </row>
    <row r="127" spans="1:15">
      <c r="A127" s="155"/>
      <c r="B127" s="155"/>
      <c r="C127" s="116">
        <f>'Programe Budget 2073-74'!C116</f>
        <v>5</v>
      </c>
      <c r="D127" s="129" t="str">
        <f>'Programe Budget 2073-74'!D116</f>
        <v>जिल्ला कृषि बिकास कार्यालय, लमजुङ्ग</v>
      </c>
      <c r="E127" s="114">
        <f>'Programe Budget 2073-74'!E116</f>
        <v>1873</v>
      </c>
      <c r="F127" s="114">
        <f>'Programe Budget 2073-74'!F116</f>
        <v>0</v>
      </c>
      <c r="G127" s="114">
        <f t="shared" si="12"/>
        <v>1873</v>
      </c>
      <c r="H127" s="114">
        <v>0</v>
      </c>
      <c r="I127" s="114">
        <v>2273.4</v>
      </c>
      <c r="J127" s="114">
        <f t="shared" si="11"/>
        <v>2273.4</v>
      </c>
      <c r="K127" s="114">
        <f t="shared" si="6"/>
        <v>121.37746930058731</v>
      </c>
      <c r="L127" s="175"/>
      <c r="M127" s="117"/>
      <c r="N127" s="114" t="str">
        <f>'Programe Budget 2073-74'!Q116</f>
        <v>प</v>
      </c>
      <c r="O127" s="225" t="e">
        <f>J127-'Nikasha and kharcha 1st trim'!#REF!</f>
        <v>#REF!</v>
      </c>
    </row>
    <row r="128" spans="1:15">
      <c r="A128" s="155"/>
      <c r="B128" s="155"/>
      <c r="C128" s="116">
        <f>'Programe Budget 2073-74'!C117</f>
        <v>6</v>
      </c>
      <c r="D128" s="129" t="str">
        <f>'Programe Budget 2073-74'!D117</f>
        <v>जिल्ला कृषि बिकास कार्यालय, म्याग्दी</v>
      </c>
      <c r="E128" s="114">
        <f>'Programe Budget 2073-74'!E117</f>
        <v>1873</v>
      </c>
      <c r="F128" s="114">
        <f>'Programe Budget 2073-74'!F117</f>
        <v>0</v>
      </c>
      <c r="G128" s="114">
        <f t="shared" si="12"/>
        <v>1873</v>
      </c>
      <c r="H128" s="114">
        <v>0</v>
      </c>
      <c r="I128" s="114">
        <v>2818.5</v>
      </c>
      <c r="J128" s="114">
        <f t="shared" si="11"/>
        <v>2818.5</v>
      </c>
      <c r="K128" s="114">
        <f t="shared" si="6"/>
        <v>150.48051254671651</v>
      </c>
      <c r="L128" s="175"/>
      <c r="M128" s="117"/>
      <c r="N128" s="114" t="str">
        <f>'Programe Budget 2073-74'!Q117</f>
        <v>प</v>
      </c>
      <c r="O128" s="225" t="e">
        <f>J128-'Nikasha and kharcha 1st trim'!#REF!</f>
        <v>#REF!</v>
      </c>
    </row>
    <row r="129" spans="1:15">
      <c r="A129" s="155"/>
      <c r="B129" s="155"/>
      <c r="C129" s="116">
        <f>'Programe Budget 2073-74'!C118</f>
        <v>7</v>
      </c>
      <c r="D129" s="129" t="str">
        <f>'Programe Budget 2073-74'!D118</f>
        <v>जिल्ला कृषि बिकास कार्यालय, पर्वत</v>
      </c>
      <c r="E129" s="114">
        <f>'Programe Budget 2073-74'!E118</f>
        <v>1873</v>
      </c>
      <c r="F129" s="114">
        <f>'Programe Budget 2073-74'!F118</f>
        <v>0</v>
      </c>
      <c r="G129" s="114">
        <f t="shared" si="12"/>
        <v>1873</v>
      </c>
      <c r="H129" s="114">
        <v>0</v>
      </c>
      <c r="I129" s="114">
        <v>3432.2</v>
      </c>
      <c r="J129" s="114">
        <f t="shared" si="11"/>
        <v>3432.2</v>
      </c>
      <c r="K129" s="114">
        <f t="shared" si="6"/>
        <v>183.24612920448479</v>
      </c>
      <c r="L129" s="175"/>
      <c r="M129" s="117"/>
      <c r="N129" s="114" t="str">
        <f>'Programe Budget 2073-74'!Q118</f>
        <v>प</v>
      </c>
      <c r="O129" s="225" t="e">
        <f>J129-'Nikasha and kharcha 1st trim'!#REF!</f>
        <v>#REF!</v>
      </c>
    </row>
    <row r="130" spans="1:15">
      <c r="A130" s="155"/>
      <c r="B130" s="155"/>
      <c r="C130" s="116">
        <f>'Programe Budget 2073-74'!C119</f>
        <v>8</v>
      </c>
      <c r="D130" s="129" t="str">
        <f>'Programe Budget 2073-74'!D119</f>
        <v>जिल्ला कृषि बिकास कार्यालय, स्याङ्गजा</v>
      </c>
      <c r="E130" s="114">
        <f>'Programe Budget 2073-74'!E119</f>
        <v>1873</v>
      </c>
      <c r="F130" s="114">
        <f>'Programe Budget 2073-74'!F119</f>
        <v>0</v>
      </c>
      <c r="G130" s="114">
        <f t="shared" si="12"/>
        <v>1873</v>
      </c>
      <c r="H130" s="114">
        <v>0</v>
      </c>
      <c r="I130" s="114">
        <v>4410.6000000000004</v>
      </c>
      <c r="J130" s="114">
        <f t="shared" si="11"/>
        <v>4410.6000000000004</v>
      </c>
      <c r="K130" s="114">
        <f t="shared" si="6"/>
        <v>235.48318206086495</v>
      </c>
      <c r="L130" s="175"/>
      <c r="M130" s="117"/>
      <c r="N130" s="114" t="str">
        <f>'Programe Budget 2073-74'!Q119</f>
        <v>प</v>
      </c>
      <c r="O130" s="225" t="e">
        <f>J130-'Nikasha and kharcha 1st trim'!#REF!</f>
        <v>#REF!</v>
      </c>
    </row>
    <row r="131" spans="1:15">
      <c r="A131" s="155"/>
      <c r="B131" s="155"/>
      <c r="C131" s="116">
        <f>'Programe Budget 2073-74'!C120</f>
        <v>9</v>
      </c>
      <c r="D131" s="129" t="str">
        <f>'Programe Budget 2073-74'!D120</f>
        <v>जिल्ला कृषि बिकास कार्यालय, तनहुँ</v>
      </c>
      <c r="E131" s="114">
        <f>'Programe Budget 2073-74'!E120</f>
        <v>1873</v>
      </c>
      <c r="F131" s="114">
        <f>'Programe Budget 2073-74'!F120</f>
        <v>0</v>
      </c>
      <c r="G131" s="114">
        <f t="shared" si="12"/>
        <v>1873</v>
      </c>
      <c r="H131" s="114">
        <v>0</v>
      </c>
      <c r="I131" s="114">
        <v>3311.2</v>
      </c>
      <c r="J131" s="114">
        <f t="shared" si="11"/>
        <v>3311.2</v>
      </c>
      <c r="K131" s="114">
        <f t="shared" si="6"/>
        <v>176.78590496529631</v>
      </c>
      <c r="L131" s="175"/>
      <c r="M131" s="117"/>
      <c r="N131" s="114" t="str">
        <f>'Programe Budget 2073-74'!Q120</f>
        <v>प</v>
      </c>
      <c r="O131" s="225" t="e">
        <f>J131-'Nikasha and kharcha 1st trim'!#REF!</f>
        <v>#REF!</v>
      </c>
    </row>
    <row r="132" spans="1:15">
      <c r="A132" s="155"/>
      <c r="B132" s="155"/>
      <c r="C132" s="116">
        <f>'Programe Budget 2073-74'!C121</f>
        <v>10</v>
      </c>
      <c r="D132" s="129" t="str">
        <f>'Programe Budget 2073-74'!D121</f>
        <v>जिल्ला कृषि बिकास कार्यालय, बाग्लुङ्ग</v>
      </c>
      <c r="E132" s="114">
        <f>'Programe Budget 2073-74'!E121</f>
        <v>3329</v>
      </c>
      <c r="F132" s="114">
        <f>'Programe Budget 2073-74'!F121</f>
        <v>0</v>
      </c>
      <c r="G132" s="114">
        <f t="shared" si="12"/>
        <v>3329</v>
      </c>
      <c r="H132" s="114">
        <v>0</v>
      </c>
      <c r="I132" s="114">
        <v>11151.2</v>
      </c>
      <c r="J132" s="114">
        <f t="shared" si="11"/>
        <v>11151.2</v>
      </c>
      <c r="K132" s="114">
        <f t="shared" si="6"/>
        <v>334.97146290177233</v>
      </c>
      <c r="L132" s="175"/>
      <c r="M132" s="117"/>
      <c r="N132" s="114" t="str">
        <f>'Programe Budget 2073-74'!Q121</f>
        <v>प</v>
      </c>
      <c r="O132" s="225" t="e">
        <f>J132-'Nikasha and kharcha 1st trim'!#REF!</f>
        <v>#REF!</v>
      </c>
    </row>
    <row r="133" spans="1:15">
      <c r="A133" s="155"/>
      <c r="B133" s="155"/>
      <c r="C133" s="116">
        <f>'Programe Budget 2073-74'!C122</f>
        <v>11</v>
      </c>
      <c r="D133" s="129" t="str">
        <f>'Programe Budget 2073-74'!D122</f>
        <v>जिल्ला कृषि बिकास कार्यालय, पाल्पा</v>
      </c>
      <c r="E133" s="114">
        <f>'Programe Budget 2073-74'!E122</f>
        <v>3329</v>
      </c>
      <c r="F133" s="114">
        <f>'Programe Budget 2073-74'!F122</f>
        <v>0</v>
      </c>
      <c r="G133" s="114">
        <f t="shared" si="12"/>
        <v>3329</v>
      </c>
      <c r="H133" s="114">
        <v>0</v>
      </c>
      <c r="I133" s="114">
        <v>2787</v>
      </c>
      <c r="J133" s="114">
        <f t="shared" si="11"/>
        <v>2787</v>
      </c>
      <c r="K133" s="114">
        <f t="shared" si="6"/>
        <v>83.718834484830282</v>
      </c>
      <c r="L133" s="175"/>
      <c r="M133" s="117"/>
      <c r="N133" s="114" t="str">
        <f>'Programe Budget 2073-74'!Q122</f>
        <v>प</v>
      </c>
      <c r="O133" s="225" t="e">
        <f>J133-'Nikasha and kharcha 1st trim'!#REF!</f>
        <v>#REF!</v>
      </c>
    </row>
    <row r="134" spans="1:15">
      <c r="A134" s="155"/>
      <c r="B134" s="155"/>
      <c r="C134" s="116">
        <f>'Programe Budget 2073-74'!C123</f>
        <v>12</v>
      </c>
      <c r="D134" s="129" t="str">
        <f>'Programe Budget 2073-74'!D123</f>
        <v>जिल्ला कृषि बिकास कार्यालय, गुल्मी</v>
      </c>
      <c r="E134" s="114">
        <f>'Programe Budget 2073-74'!E123</f>
        <v>3329</v>
      </c>
      <c r="F134" s="114">
        <f>'Programe Budget 2073-74'!F123</f>
        <v>0</v>
      </c>
      <c r="G134" s="114">
        <f t="shared" si="12"/>
        <v>3329</v>
      </c>
      <c r="H134" s="114">
        <v>0</v>
      </c>
      <c r="I134" s="114">
        <v>223.8</v>
      </c>
      <c r="J134" s="114">
        <f t="shared" si="11"/>
        <v>223.8</v>
      </c>
      <c r="K134" s="114">
        <f t="shared" si="6"/>
        <v>6.7227395614298597</v>
      </c>
      <c r="L134" s="175"/>
      <c r="M134" s="117"/>
      <c r="N134" s="114" t="str">
        <f>'Programe Budget 2073-74'!Q123</f>
        <v>प</v>
      </c>
      <c r="O134" s="225" t="e">
        <f>J134-'Nikasha and kharcha 1st trim'!#REF!</f>
        <v>#REF!</v>
      </c>
    </row>
    <row r="135" spans="1:15">
      <c r="A135" s="155"/>
      <c r="B135" s="155"/>
      <c r="C135" s="116">
        <f>'Programe Budget 2073-74'!C124</f>
        <v>13</v>
      </c>
      <c r="D135" s="129" t="str">
        <f>'Programe Budget 2073-74'!D124</f>
        <v>जिल्ला कृषि बिकास कार्यालय, अर्घाखाँची</v>
      </c>
      <c r="E135" s="114">
        <f>'Programe Budget 2073-74'!E124</f>
        <v>3329</v>
      </c>
      <c r="F135" s="114">
        <f>'Programe Budget 2073-74'!F124</f>
        <v>0</v>
      </c>
      <c r="G135" s="114">
        <f t="shared" si="12"/>
        <v>3329</v>
      </c>
      <c r="H135" s="114">
        <v>0</v>
      </c>
      <c r="I135" s="114">
        <v>481</v>
      </c>
      <c r="J135" s="114">
        <f t="shared" si="11"/>
        <v>481</v>
      </c>
      <c r="K135" s="114">
        <f t="shared" si="6"/>
        <v>14.448783418443977</v>
      </c>
      <c r="L135" s="175"/>
      <c r="M135" s="117"/>
      <c r="N135" s="114" t="str">
        <f>'Programe Budget 2073-74'!Q124</f>
        <v>प</v>
      </c>
      <c r="O135" s="225" t="e">
        <f>J135-'Nikasha and kharcha 1st trim'!#REF!</f>
        <v>#REF!</v>
      </c>
    </row>
    <row r="136" spans="1:15">
      <c r="A136" s="155"/>
      <c r="B136" s="155"/>
      <c r="C136" s="116" t="e">
        <f>'Programe Budget 2073-74'!#REF!</f>
        <v>#REF!</v>
      </c>
      <c r="D136" s="129" t="e">
        <f>'Programe Budget 2073-74'!#REF!</f>
        <v>#REF!</v>
      </c>
      <c r="E136" s="114" t="e">
        <f>'Programe Budget 2073-74'!#REF!</f>
        <v>#REF!</v>
      </c>
      <c r="F136" s="114" t="e">
        <f>'Programe Budget 2073-74'!#REF!</f>
        <v>#REF!</v>
      </c>
      <c r="G136" s="114" t="e">
        <f t="shared" si="12"/>
        <v>#REF!</v>
      </c>
      <c r="H136" s="114">
        <v>630</v>
      </c>
      <c r="I136" s="114">
        <v>12121</v>
      </c>
      <c r="J136" s="114">
        <f t="shared" si="11"/>
        <v>12751</v>
      </c>
      <c r="K136" s="114" t="e">
        <f t="shared" si="6"/>
        <v>#REF!</v>
      </c>
      <c r="L136" s="175"/>
      <c r="M136" s="117"/>
      <c r="N136" s="114" t="e">
        <f>'Programe Budget 2073-74'!#REF!</f>
        <v>#REF!</v>
      </c>
      <c r="O136" s="225" t="e">
        <f>J136-'Nikasha and kharcha 1st trim'!#REF!</f>
        <v>#REF!</v>
      </c>
    </row>
    <row r="137" spans="1:15">
      <c r="A137" s="155"/>
      <c r="B137" s="155"/>
      <c r="C137" s="116" t="e">
        <f>'Programe Budget 2073-74'!#REF!</f>
        <v>#REF!</v>
      </c>
      <c r="D137" s="129" t="e">
        <f>'Programe Budget 2073-74'!#REF!</f>
        <v>#REF!</v>
      </c>
      <c r="E137" s="114" t="e">
        <f>'Programe Budget 2073-74'!#REF!</f>
        <v>#REF!</v>
      </c>
      <c r="F137" s="114" t="e">
        <f>'Programe Budget 2073-74'!#REF!</f>
        <v>#REF!</v>
      </c>
      <c r="G137" s="114" t="e">
        <f t="shared" si="12"/>
        <v>#REF!</v>
      </c>
      <c r="H137" s="114">
        <v>130</v>
      </c>
      <c r="I137" s="114">
        <v>6049</v>
      </c>
      <c r="J137" s="114">
        <f t="shared" si="11"/>
        <v>6179</v>
      </c>
      <c r="K137" s="114" t="e">
        <f t="shared" si="6"/>
        <v>#REF!</v>
      </c>
      <c r="L137" s="175"/>
      <c r="M137" s="117"/>
      <c r="N137" s="114" t="e">
        <f>'Programe Budget 2073-74'!#REF!</f>
        <v>#REF!</v>
      </c>
      <c r="O137" s="225" t="e">
        <f>J137-'Nikasha and kharcha 1st trim'!#REF!</f>
        <v>#REF!</v>
      </c>
    </row>
    <row r="138" spans="1:15">
      <c r="A138" s="155"/>
      <c r="B138" s="155"/>
      <c r="C138" s="116" t="e">
        <f>'Programe Budget 2073-74'!#REF!</f>
        <v>#REF!</v>
      </c>
      <c r="D138" s="129" t="e">
        <f>'Programe Budget 2073-74'!#REF!</f>
        <v>#REF!</v>
      </c>
      <c r="E138" s="114" t="e">
        <f>'Programe Budget 2073-74'!#REF!</f>
        <v>#REF!</v>
      </c>
      <c r="F138" s="114" t="e">
        <f>'Programe Budget 2073-74'!#REF!</f>
        <v>#REF!</v>
      </c>
      <c r="G138" s="114" t="e">
        <f t="shared" si="12"/>
        <v>#REF!</v>
      </c>
      <c r="H138" s="114">
        <v>0</v>
      </c>
      <c r="I138" s="114">
        <v>7046</v>
      </c>
      <c r="J138" s="114">
        <f t="shared" si="11"/>
        <v>7046</v>
      </c>
      <c r="K138" s="114" t="e">
        <f t="shared" ref="K138:K201" si="13">J138/E138*100</f>
        <v>#REF!</v>
      </c>
      <c r="L138" s="175"/>
      <c r="M138" s="117"/>
      <c r="N138" s="114" t="e">
        <f>'Programe Budget 2073-74'!#REF!</f>
        <v>#REF!</v>
      </c>
      <c r="O138" s="225" t="e">
        <f>J138-'Nikasha and kharcha 1st trim'!#REF!</f>
        <v>#REF!</v>
      </c>
    </row>
    <row r="139" spans="1:15">
      <c r="A139" s="155"/>
      <c r="B139" s="155"/>
      <c r="C139" s="116" t="e">
        <f>'Programe Budget 2073-74'!#REF!</f>
        <v>#REF!</v>
      </c>
      <c r="D139" s="129" t="e">
        <f>'Programe Budget 2073-74'!#REF!</f>
        <v>#REF!</v>
      </c>
      <c r="E139" s="114" t="e">
        <f>'Programe Budget 2073-74'!#REF!</f>
        <v>#REF!</v>
      </c>
      <c r="F139" s="114" t="e">
        <f>'Programe Budget 2073-74'!#REF!</f>
        <v>#REF!</v>
      </c>
      <c r="G139" s="114" t="e">
        <f t="shared" si="12"/>
        <v>#REF!</v>
      </c>
      <c r="H139" s="114">
        <v>125</v>
      </c>
      <c r="I139" s="114">
        <v>5509</v>
      </c>
      <c r="J139" s="114">
        <f t="shared" si="11"/>
        <v>5634</v>
      </c>
      <c r="K139" s="114" t="e">
        <f t="shared" si="13"/>
        <v>#REF!</v>
      </c>
      <c r="L139" s="175"/>
      <c r="M139" s="117"/>
      <c r="N139" s="114" t="e">
        <f>'Programe Budget 2073-74'!#REF!</f>
        <v>#REF!</v>
      </c>
      <c r="O139" s="225" t="e">
        <f>J139-'Nikasha and kharcha 1st trim'!#REF!</f>
        <v>#REF!</v>
      </c>
    </row>
    <row r="140" spans="1:15">
      <c r="A140" s="155"/>
      <c r="B140" s="155"/>
      <c r="C140" s="116" t="e">
        <f>'Programe Budget 2073-74'!#REF!</f>
        <v>#REF!</v>
      </c>
      <c r="D140" s="129" t="e">
        <f>'Programe Budget 2073-74'!#REF!</f>
        <v>#REF!</v>
      </c>
      <c r="E140" s="114" t="e">
        <f>'Programe Budget 2073-74'!#REF!</f>
        <v>#REF!</v>
      </c>
      <c r="F140" s="114" t="e">
        <f>'Programe Budget 2073-74'!#REF!</f>
        <v>#REF!</v>
      </c>
      <c r="G140" s="114" t="e">
        <f t="shared" si="12"/>
        <v>#REF!</v>
      </c>
      <c r="H140" s="114">
        <v>130</v>
      </c>
      <c r="I140" s="114">
        <v>11131</v>
      </c>
      <c r="J140" s="114">
        <f t="shared" si="11"/>
        <v>11261</v>
      </c>
      <c r="K140" s="114" t="e">
        <f t="shared" si="13"/>
        <v>#REF!</v>
      </c>
      <c r="L140" s="175"/>
      <c r="M140" s="117"/>
      <c r="N140" s="114" t="e">
        <f>'Programe Budget 2073-74'!#REF!</f>
        <v>#REF!</v>
      </c>
      <c r="O140" s="225" t="e">
        <f>J140-'Nikasha and kharcha 1st trim'!#REF!</f>
        <v>#REF!</v>
      </c>
    </row>
    <row r="141" spans="1:15">
      <c r="A141" s="155"/>
      <c r="B141" s="155"/>
      <c r="C141" s="116" t="e">
        <f>'Programe Budget 2073-74'!#REF!</f>
        <v>#REF!</v>
      </c>
      <c r="D141" s="129" t="e">
        <f>'Programe Budget 2073-74'!#REF!</f>
        <v>#REF!</v>
      </c>
      <c r="E141" s="114" t="e">
        <f>'Programe Budget 2073-74'!#REF!</f>
        <v>#REF!</v>
      </c>
      <c r="F141" s="114" t="e">
        <f>'Programe Budget 2073-74'!#REF!</f>
        <v>#REF!</v>
      </c>
      <c r="G141" s="114" t="e">
        <f t="shared" si="12"/>
        <v>#REF!</v>
      </c>
      <c r="H141" s="114">
        <v>130</v>
      </c>
      <c r="I141" s="114">
        <v>3451</v>
      </c>
      <c r="J141" s="114">
        <f t="shared" si="11"/>
        <v>3581</v>
      </c>
      <c r="K141" s="114" t="e">
        <f t="shared" si="13"/>
        <v>#REF!</v>
      </c>
      <c r="L141" s="175"/>
      <c r="M141" s="117"/>
      <c r="N141" s="114" t="e">
        <f>'Programe Budget 2073-74'!#REF!</f>
        <v>#REF!</v>
      </c>
      <c r="O141" s="225" t="e">
        <f>J141-'Nikasha and kharcha 1st trim'!#REF!</f>
        <v>#REF!</v>
      </c>
    </row>
    <row r="142" spans="1:15">
      <c r="A142" s="155"/>
      <c r="B142" s="155"/>
      <c r="C142" s="116" t="e">
        <f>'Programe Budget 2073-74'!#REF!</f>
        <v>#REF!</v>
      </c>
      <c r="D142" s="129" t="e">
        <f>'Programe Budget 2073-74'!#REF!</f>
        <v>#REF!</v>
      </c>
      <c r="E142" s="114" t="e">
        <f>'Programe Budget 2073-74'!#REF!</f>
        <v>#REF!</v>
      </c>
      <c r="F142" s="114" t="e">
        <f>'Programe Budget 2073-74'!#REF!</f>
        <v>#REF!</v>
      </c>
      <c r="G142" s="114" t="e">
        <f t="shared" si="12"/>
        <v>#REF!</v>
      </c>
      <c r="H142" s="114">
        <v>0</v>
      </c>
      <c r="I142" s="114">
        <v>443</v>
      </c>
      <c r="J142" s="114">
        <f t="shared" si="11"/>
        <v>443</v>
      </c>
      <c r="K142" s="114" t="e">
        <f t="shared" si="13"/>
        <v>#REF!</v>
      </c>
      <c r="L142" s="175"/>
      <c r="M142" s="117"/>
      <c r="N142" s="114" t="e">
        <f>'Programe Budget 2073-74'!#REF!</f>
        <v>#REF!</v>
      </c>
      <c r="O142" s="225" t="e">
        <f>J142-'Nikasha and kharcha 1st trim'!#REF!</f>
        <v>#REF!</v>
      </c>
    </row>
    <row r="143" spans="1:15">
      <c r="A143" s="155"/>
      <c r="B143" s="155"/>
      <c r="C143" s="116" t="e">
        <f>'Programe Budget 2073-74'!#REF!</f>
        <v>#REF!</v>
      </c>
      <c r="D143" s="129" t="e">
        <f>'Programe Budget 2073-74'!#REF!</f>
        <v>#REF!</v>
      </c>
      <c r="E143" s="114" t="e">
        <f>'Programe Budget 2073-74'!#REF!</f>
        <v>#REF!</v>
      </c>
      <c r="F143" s="114" t="e">
        <f>'Programe Budget 2073-74'!#REF!</f>
        <v>#REF!</v>
      </c>
      <c r="G143" s="114" t="e">
        <f t="shared" si="12"/>
        <v>#REF!</v>
      </c>
      <c r="H143" s="114">
        <v>0</v>
      </c>
      <c r="I143" s="114">
        <v>458</v>
      </c>
      <c r="J143" s="114">
        <f t="shared" si="11"/>
        <v>458</v>
      </c>
      <c r="K143" s="114" t="e">
        <f t="shared" si="13"/>
        <v>#REF!</v>
      </c>
      <c r="L143" s="174"/>
      <c r="M143" s="117"/>
      <c r="N143" s="114" t="e">
        <f>'Programe Budget 2073-74'!#REF!</f>
        <v>#REF!</v>
      </c>
      <c r="O143" s="225" t="e">
        <f>J143-'Nikasha and kharcha 1st trim'!#REF!</f>
        <v>#REF!</v>
      </c>
    </row>
    <row r="144" spans="1:15" s="70" customFormat="1">
      <c r="A144" s="264"/>
      <c r="B144" s="264"/>
      <c r="C144" s="116"/>
      <c r="D144" s="125" t="str">
        <f>'Programe Budget 2073-74'!D179</f>
        <v>बागवानी विकास कार्यक्रम एकमुष्ट</v>
      </c>
      <c r="E144" s="173" t="e">
        <f t="shared" ref="E144:J144" si="14">SUM(E108:E143)</f>
        <v>#REF!</v>
      </c>
      <c r="F144" s="173" t="e">
        <f t="shared" si="14"/>
        <v>#REF!</v>
      </c>
      <c r="G144" s="173" t="e">
        <f t="shared" si="14"/>
        <v>#REF!</v>
      </c>
      <c r="H144" s="173">
        <f t="shared" si="14"/>
        <v>67646</v>
      </c>
      <c r="I144" s="173">
        <f t="shared" si="14"/>
        <v>237106.43</v>
      </c>
      <c r="J144" s="173">
        <f t="shared" si="14"/>
        <v>304752.43</v>
      </c>
      <c r="K144" s="114" t="e">
        <f t="shared" si="13"/>
        <v>#REF!</v>
      </c>
      <c r="L144" s="174"/>
      <c r="M144" s="138"/>
      <c r="N144" s="114">
        <f>'Programe Budget 2073-74'!Q179</f>
        <v>0</v>
      </c>
      <c r="O144" s="225" t="e">
        <f>J144-'Nikasha and kharcha 1st trim'!#REF!</f>
        <v>#REF!</v>
      </c>
    </row>
    <row r="145" spans="1:15">
      <c r="A145" s="138">
        <f>'Programe Budget 2073-74'!A180</f>
        <v>4</v>
      </c>
      <c r="B145" s="138" t="str">
        <f>'Programe Budget 2073-74'!B180</f>
        <v>312108-3/4</v>
      </c>
      <c r="C145" s="138"/>
      <c r="D145" s="138" t="str">
        <f>'Programe Budget 2073-74'!D180</f>
        <v>आलु, तरकारी तथा मसला बाली विकास कार्यक्रम</v>
      </c>
      <c r="E145" s="112"/>
      <c r="F145" s="112"/>
      <c r="G145" s="112"/>
      <c r="H145" s="173"/>
      <c r="I145" s="173"/>
      <c r="J145" s="114"/>
      <c r="K145" s="114"/>
      <c r="L145" s="175"/>
      <c r="M145" s="117"/>
      <c r="N145" s="114" t="str">
        <f>'Programe Budget 2073-74'!Q180</f>
        <v>ना</v>
      </c>
      <c r="O145" s="225" t="e">
        <f>J145-'Nikasha and kharcha 1st trim'!#REF!</f>
        <v>#REF!</v>
      </c>
    </row>
    <row r="146" spans="1:15">
      <c r="A146" s="155"/>
      <c r="B146" s="155"/>
      <c r="C146" s="116">
        <f>'Programe Budget 2073-74'!C181</f>
        <v>1</v>
      </c>
      <c r="D146" s="117" t="str">
        <f>'Programe Budget 2073-74'!D181</f>
        <v>तरकारी विकास निर्देशनालय, खुमलटार</v>
      </c>
      <c r="E146" s="114">
        <f>'Programe Budget 2073-74'!E181</f>
        <v>35078</v>
      </c>
      <c r="F146" s="114">
        <f>'Programe Budget 2073-74'!F181</f>
        <v>1305</v>
      </c>
      <c r="G146" s="114">
        <f>E146-F146</f>
        <v>33773</v>
      </c>
      <c r="H146" s="114">
        <v>4914</v>
      </c>
      <c r="I146" s="114">
        <f>7856.3+1100</f>
        <v>8956.2999999999993</v>
      </c>
      <c r="J146" s="114">
        <f t="shared" ref="J146:J159" si="15">I146+H146</f>
        <v>13870.3</v>
      </c>
      <c r="K146" s="114">
        <f t="shared" si="13"/>
        <v>39.541307942300016</v>
      </c>
      <c r="L146" s="175"/>
      <c r="M146" s="117"/>
      <c r="N146" s="114" t="str">
        <f>'Programe Budget 2073-74'!Q181</f>
        <v>नि</v>
      </c>
      <c r="O146" s="225" t="e">
        <f>J146-'Nikasha and kharcha 1st trim'!#REF!</f>
        <v>#REF!</v>
      </c>
    </row>
    <row r="147" spans="1:15">
      <c r="A147" s="155"/>
      <c r="B147" s="155"/>
      <c r="C147" s="116">
        <f>'Programe Budget 2073-74'!C182</f>
        <v>2</v>
      </c>
      <c r="D147" s="117" t="str">
        <f>'Programe Budget 2073-74'!D182</f>
        <v>राष्ट्रिय आलु वाली विकास कार्यक्रम, खुमलटार</v>
      </c>
      <c r="E147" s="114">
        <f>'Programe Budget 2073-74'!E182</f>
        <v>51422</v>
      </c>
      <c r="F147" s="114">
        <f>'Programe Budget 2073-74'!F182</f>
        <v>15601</v>
      </c>
      <c r="G147" s="114">
        <f t="shared" ref="G147:G209" si="16">E147-F147</f>
        <v>35821</v>
      </c>
      <c r="H147" s="114">
        <v>5519.4809999999998</v>
      </c>
      <c r="I147" s="114">
        <v>8822.5</v>
      </c>
      <c r="J147" s="114">
        <f t="shared" si="15"/>
        <v>14341.981</v>
      </c>
      <c r="K147" s="114">
        <f t="shared" si="13"/>
        <v>27.890749095717787</v>
      </c>
      <c r="L147" s="175"/>
      <c r="M147" s="117"/>
      <c r="N147" s="114" t="str">
        <f>'Programe Budget 2073-74'!Q182</f>
        <v>नि</v>
      </c>
      <c r="O147" s="225" t="e">
        <f>J147-'Nikasha and kharcha 1st trim'!#REF!</f>
        <v>#REF!</v>
      </c>
    </row>
    <row r="148" spans="1:15">
      <c r="A148" s="155"/>
      <c r="B148" s="155"/>
      <c r="C148" s="116">
        <f>'Programe Budget 2073-74'!C183</f>
        <v>3</v>
      </c>
      <c r="D148" s="117" t="str">
        <f>'Programe Budget 2073-74'!D183</f>
        <v>राष्ट्रिय मसला वाली विकास कार्यक्रम, खुमलटार</v>
      </c>
      <c r="E148" s="114">
        <f>'Programe Budget 2073-74'!E183</f>
        <v>25693</v>
      </c>
      <c r="F148" s="114">
        <f>'Programe Budget 2073-74'!F183</f>
        <v>8965</v>
      </c>
      <c r="G148" s="114">
        <f t="shared" si="16"/>
        <v>16728</v>
      </c>
      <c r="H148" s="114">
        <v>8422.6939999999995</v>
      </c>
      <c r="I148" s="114">
        <v>7083.7340000000004</v>
      </c>
      <c r="J148" s="114">
        <f t="shared" si="15"/>
        <v>15506.428</v>
      </c>
      <c r="K148" s="114">
        <f t="shared" si="13"/>
        <v>60.352734207760875</v>
      </c>
      <c r="L148" s="175"/>
      <c r="M148" s="117"/>
      <c r="N148" s="114" t="str">
        <f>'Programe Budget 2073-74'!Q183</f>
        <v>नि</v>
      </c>
      <c r="O148" s="225" t="e">
        <f>J148-'Nikasha and kharcha 1st trim'!#REF!</f>
        <v>#REF!</v>
      </c>
    </row>
    <row r="149" spans="1:15">
      <c r="A149" s="155"/>
      <c r="B149" s="155"/>
      <c r="C149" s="116">
        <f>'Programe Budget 2073-74'!C184</f>
        <v>4</v>
      </c>
      <c r="D149" s="117" t="str">
        <f>'Programe Budget 2073-74'!D184</f>
        <v xml:space="preserve">केन्द्रीय तरकारी वीउ उत्पादन केन्द्र, खुमलटार </v>
      </c>
      <c r="E149" s="114">
        <f>'Programe Budget 2073-74'!E184</f>
        <v>20253</v>
      </c>
      <c r="F149" s="114">
        <f>'Programe Budget 2073-74'!F184</f>
        <v>6231</v>
      </c>
      <c r="G149" s="114">
        <f t="shared" si="16"/>
        <v>14022</v>
      </c>
      <c r="H149" s="114">
        <v>1258.77</v>
      </c>
      <c r="I149" s="114">
        <v>9680.7810000000009</v>
      </c>
      <c r="J149" s="114">
        <f t="shared" si="15"/>
        <v>10939.551000000001</v>
      </c>
      <c r="K149" s="114">
        <f t="shared" si="13"/>
        <v>54.01447193008444</v>
      </c>
      <c r="L149" s="175"/>
      <c r="M149" s="117"/>
      <c r="N149" s="114" t="str">
        <f>'Programe Budget 2073-74'!Q184</f>
        <v>नि</v>
      </c>
      <c r="O149" s="225" t="e">
        <f>J149-'Nikasha and kharcha 1st trim'!#REF!</f>
        <v>#REF!</v>
      </c>
    </row>
    <row r="150" spans="1:15">
      <c r="A150" s="155"/>
      <c r="B150" s="155"/>
      <c r="C150" s="116">
        <f>'Programe Budget 2073-74'!C185</f>
        <v>5</v>
      </c>
      <c r="D150" s="117" t="str">
        <f>'Programe Budget 2073-74'!D185</f>
        <v>तरकारी जर्मप्लाज्म संकलन तथा तरकारी वीउ उत्पादन केन्द्र, डडेलधुरा</v>
      </c>
      <c r="E150" s="114">
        <f>'Programe Budget 2073-74'!E185</f>
        <v>9207</v>
      </c>
      <c r="F150" s="114">
        <f>'Programe Budget 2073-74'!F185</f>
        <v>80</v>
      </c>
      <c r="G150" s="114">
        <f t="shared" si="16"/>
        <v>9127</v>
      </c>
      <c r="H150" s="114">
        <v>300</v>
      </c>
      <c r="I150" s="114">
        <v>8795.5720000000001</v>
      </c>
      <c r="J150" s="114">
        <f t="shared" si="15"/>
        <v>9095.5720000000001</v>
      </c>
      <c r="K150" s="114">
        <f t="shared" si="13"/>
        <v>98.789746931682416</v>
      </c>
      <c r="L150" s="175"/>
      <c r="M150" s="163"/>
      <c r="N150" s="114" t="str">
        <f>'Programe Budget 2073-74'!Q185</f>
        <v>नि</v>
      </c>
      <c r="O150" s="225" t="e">
        <f>J150-'Nikasha and kharcha 1st trim'!#REF!</f>
        <v>#REF!</v>
      </c>
    </row>
    <row r="151" spans="1:15">
      <c r="A151" s="155"/>
      <c r="B151" s="155"/>
      <c r="C151" s="116">
        <f>'Programe Budget 2073-74'!C186</f>
        <v>6</v>
      </c>
      <c r="D151" s="117" t="str">
        <f>'Programe Budget 2073-74'!D186</f>
        <v>समशितोष्ण तरकारी वीउ उत्पादन केन्द्र, रुकुम</v>
      </c>
      <c r="E151" s="114">
        <f>'Programe Budget 2073-74'!E186</f>
        <v>9438</v>
      </c>
      <c r="F151" s="114">
        <f>'Programe Budget 2073-74'!F186</f>
        <v>80</v>
      </c>
      <c r="G151" s="114">
        <f t="shared" si="16"/>
        <v>9358</v>
      </c>
      <c r="H151" s="114">
        <v>160</v>
      </c>
      <c r="I151" s="114">
        <v>8151.9</v>
      </c>
      <c r="J151" s="114">
        <f t="shared" si="15"/>
        <v>8311.9</v>
      </c>
      <c r="K151" s="114">
        <f t="shared" si="13"/>
        <v>88.068446704810327</v>
      </c>
      <c r="L151" s="175"/>
      <c r="M151" s="117"/>
      <c r="N151" s="114" t="str">
        <f>'Programe Budget 2073-74'!Q186</f>
        <v>नि</v>
      </c>
      <c r="O151" s="225" t="e">
        <f>J151-'Nikasha and kharcha 1st trim'!#REF!</f>
        <v>#REF!</v>
      </c>
    </row>
    <row r="152" spans="1:15">
      <c r="A152" s="155"/>
      <c r="B152" s="155"/>
      <c r="C152" s="116">
        <f>'Programe Budget 2073-74'!C187</f>
        <v>7</v>
      </c>
      <c r="D152" s="117" t="str">
        <f>'Programe Budget 2073-74'!D187</f>
        <v>न्यूक्लियस वीउ आलु केन्द्र, निगाले, सिन्धुपाल्चोक</v>
      </c>
      <c r="E152" s="114">
        <f>'Programe Budget 2073-74'!E187</f>
        <v>8591</v>
      </c>
      <c r="F152" s="114">
        <f>'Programe Budget 2073-74'!F187</f>
        <v>417</v>
      </c>
      <c r="G152" s="114">
        <f t="shared" si="16"/>
        <v>8174</v>
      </c>
      <c r="H152" s="114">
        <v>1521</v>
      </c>
      <c r="I152" s="114">
        <v>6496</v>
      </c>
      <c r="J152" s="114">
        <f t="shared" si="15"/>
        <v>8017</v>
      </c>
      <c r="K152" s="114">
        <f t="shared" si="13"/>
        <v>93.318589221278074</v>
      </c>
      <c r="L152" s="175"/>
      <c r="M152" s="117"/>
      <c r="N152" s="114" t="str">
        <f>'Programe Budget 2073-74'!Q187</f>
        <v>नि</v>
      </c>
      <c r="O152" s="225" t="e">
        <f>J152-'Nikasha and kharcha 1st trim'!#REF!</f>
        <v>#REF!</v>
      </c>
    </row>
    <row r="153" spans="1:15">
      <c r="A153" s="155"/>
      <c r="B153" s="155"/>
      <c r="C153" s="116">
        <f>'Programe Budget 2073-74'!C188</f>
        <v>8</v>
      </c>
      <c r="D153" s="117" t="str">
        <f>'Programe Budget 2073-74'!D188</f>
        <v>अलैंची विकास केन्द्र, फिक्कल, इलाम</v>
      </c>
      <c r="E153" s="114">
        <f>'Programe Budget 2073-74'!E188</f>
        <v>10260</v>
      </c>
      <c r="F153" s="114">
        <f>'Programe Budget 2073-74'!F188</f>
        <v>165</v>
      </c>
      <c r="G153" s="114">
        <f t="shared" si="16"/>
        <v>10095</v>
      </c>
      <c r="H153" s="114">
        <v>1394.962</v>
      </c>
      <c r="I153" s="114">
        <v>7388.9449999999997</v>
      </c>
      <c r="J153" s="114">
        <f t="shared" si="15"/>
        <v>8783.9069999999992</v>
      </c>
      <c r="K153" s="114">
        <f t="shared" si="13"/>
        <v>85.613128654970751</v>
      </c>
      <c r="L153" s="175"/>
      <c r="M153" s="117"/>
      <c r="N153" s="114" t="str">
        <f>'Programe Budget 2073-74'!Q188</f>
        <v>नि</v>
      </c>
      <c r="O153" s="225" t="e">
        <f>J153-'Nikasha and kharcha 1st trim'!#REF!</f>
        <v>#REF!</v>
      </c>
    </row>
    <row r="154" spans="1:15">
      <c r="A154" s="155"/>
      <c r="B154" s="155"/>
      <c r="C154" s="116">
        <f>'Programe Budget 2073-74'!C189</f>
        <v>9</v>
      </c>
      <c r="D154" s="117" t="str">
        <f>'Programe Budget 2073-74'!D189</f>
        <v>शितोष्ण तरकारी वीउ उत्पादन केन्द्र, डोल्पा</v>
      </c>
      <c r="E154" s="114">
        <f>'Programe Budget 2073-74'!E189</f>
        <v>7556.9999999999991</v>
      </c>
      <c r="F154" s="114">
        <f>'Programe Budget 2073-74'!F189</f>
        <v>325</v>
      </c>
      <c r="G154" s="114">
        <f t="shared" si="16"/>
        <v>7231.9999999999991</v>
      </c>
      <c r="H154" s="114">
        <v>690</v>
      </c>
      <c r="I154" s="114">
        <v>5300</v>
      </c>
      <c r="J154" s="114">
        <f t="shared" si="15"/>
        <v>5990</v>
      </c>
      <c r="K154" s="114">
        <f t="shared" si="13"/>
        <v>79.264258303559615</v>
      </c>
      <c r="L154" s="175"/>
      <c r="M154" s="117"/>
      <c r="N154" s="114" t="str">
        <f>'Programe Budget 2073-74'!Q189</f>
        <v>नि</v>
      </c>
      <c r="O154" s="225" t="e">
        <f>J154-'Nikasha and kharcha 1st trim'!#REF!</f>
        <v>#REF!</v>
      </c>
    </row>
    <row r="155" spans="1:15">
      <c r="A155" s="155"/>
      <c r="B155" s="155"/>
      <c r="C155" s="116">
        <f>'Programe Budget 2073-74'!C190</f>
        <v>10</v>
      </c>
      <c r="D155" s="117" t="str">
        <f>'Programe Budget 2073-74'!D190</f>
        <v>मसला वाली विकास केन्द्र, पाँचखाल, काभ्रेपलाञ्चोक</v>
      </c>
      <c r="E155" s="114">
        <f>'Programe Budget 2073-74'!E190</f>
        <v>8924.9999999999982</v>
      </c>
      <c r="F155" s="114">
        <f>'Programe Budget 2073-74'!F190</f>
        <v>1027</v>
      </c>
      <c r="G155" s="114">
        <f t="shared" si="16"/>
        <v>7897.9999999999982</v>
      </c>
      <c r="H155" s="114">
        <v>1972</v>
      </c>
      <c r="I155" s="114">
        <v>5999</v>
      </c>
      <c r="J155" s="114">
        <f t="shared" si="15"/>
        <v>7971</v>
      </c>
      <c r="K155" s="114">
        <f t="shared" si="13"/>
        <v>89.310924369747909</v>
      </c>
      <c r="L155" s="175"/>
      <c r="M155" s="117"/>
      <c r="N155" s="114" t="str">
        <f>'Programe Budget 2073-74'!Q190</f>
        <v>नि</v>
      </c>
      <c r="O155" s="225" t="e">
        <f>J155-'Nikasha and kharcha 1st trim'!#REF!</f>
        <v>#REF!</v>
      </c>
    </row>
    <row r="156" spans="1:15">
      <c r="A156" s="155"/>
      <c r="B156" s="155"/>
      <c r="C156" s="116">
        <f>'Programe Budget 2073-74'!C191</f>
        <v>11</v>
      </c>
      <c r="D156" s="117" t="str">
        <f>'Programe Budget 2073-74'!D191</f>
        <v>कन्दमुल तरकारी विकास केन्द्र, सिन्धुली</v>
      </c>
      <c r="E156" s="114">
        <f>'Programe Budget 2073-74'!E191</f>
        <v>12435</v>
      </c>
      <c r="F156" s="114">
        <f>'Programe Budget 2073-74'!F191</f>
        <v>1820</v>
      </c>
      <c r="G156" s="114">
        <f t="shared" si="16"/>
        <v>10615</v>
      </c>
      <c r="H156" s="114">
        <v>6540</v>
      </c>
      <c r="I156" s="114">
        <v>7367.6970000000001</v>
      </c>
      <c r="J156" s="114">
        <f t="shared" si="15"/>
        <v>13907.697</v>
      </c>
      <c r="K156" s="114">
        <f t="shared" si="13"/>
        <v>111.84316043425815</v>
      </c>
      <c r="L156" s="175"/>
      <c r="M156" s="117"/>
      <c r="N156" s="114" t="str">
        <f>'Programe Budget 2073-74'!Q191</f>
        <v>नि</v>
      </c>
      <c r="O156" s="225" t="e">
        <f>J156-'Nikasha and kharcha 1st trim'!#REF!</f>
        <v>#REF!</v>
      </c>
    </row>
    <row r="157" spans="1:15">
      <c r="A157" s="155"/>
      <c r="B157" s="155"/>
      <c r="C157" s="116">
        <f>'Programe Budget 2073-74'!C192</f>
        <v>12</v>
      </c>
      <c r="D157" s="117" t="str">
        <f>'Programe Budget 2073-74'!D192</f>
        <v xml:space="preserve">आलु वाली विकास केन्द्र, हुम्ला                         </v>
      </c>
      <c r="E157" s="114">
        <f>'Programe Budget 2073-74'!E192</f>
        <v>6916</v>
      </c>
      <c r="F157" s="114">
        <f>'Programe Budget 2073-74'!F192</f>
        <v>100</v>
      </c>
      <c r="G157" s="114">
        <f t="shared" si="16"/>
        <v>6816</v>
      </c>
      <c r="H157" s="114">
        <v>340</v>
      </c>
      <c r="I157" s="114">
        <v>4742.62</v>
      </c>
      <c r="J157" s="114">
        <f t="shared" si="15"/>
        <v>5082.62</v>
      </c>
      <c r="K157" s="114">
        <f t="shared" si="13"/>
        <v>73.490746096009246</v>
      </c>
      <c r="L157" s="175"/>
      <c r="M157" s="117"/>
      <c r="N157" s="114" t="str">
        <f>'Programe Budget 2073-74'!Q192</f>
        <v>नि</v>
      </c>
      <c r="O157" s="225" t="e">
        <f>J157-'Nikasha and kharcha 1st trim'!#REF!</f>
        <v>#REF!</v>
      </c>
    </row>
    <row r="158" spans="1:15">
      <c r="A158" s="155"/>
      <c r="B158" s="155"/>
      <c r="C158" s="116">
        <f>'Programe Budget 2073-74'!C193</f>
        <v>13</v>
      </c>
      <c r="D158" s="117" t="str">
        <f>'Programe Budget 2073-74'!D193</f>
        <v>रा.आ.वा.वि.का, बागवानी केन्द्र जौबारी, जोगमाई, इलाम</v>
      </c>
      <c r="E158" s="114">
        <f>'Programe Budget 2073-74'!E193</f>
        <v>12319</v>
      </c>
      <c r="F158" s="114">
        <f>'Programe Budget 2073-74'!F193</f>
        <v>2680</v>
      </c>
      <c r="G158" s="114">
        <f t="shared" si="16"/>
        <v>9639</v>
      </c>
      <c r="H158" s="114">
        <v>9049.2019999999993</v>
      </c>
      <c r="I158" s="114">
        <v>5621.61</v>
      </c>
      <c r="J158" s="114">
        <f t="shared" si="15"/>
        <v>14670.811999999998</v>
      </c>
      <c r="K158" s="114">
        <f t="shared" si="13"/>
        <v>119.09093270557673</v>
      </c>
      <c r="L158" s="175"/>
      <c r="M158" s="117"/>
      <c r="N158" s="114" t="str">
        <f>'Programe Budget 2073-74'!Q193</f>
        <v>नि</v>
      </c>
      <c r="O158" s="225" t="e">
        <f>J158-'Nikasha and kharcha 1st trim'!#REF!</f>
        <v>#REF!</v>
      </c>
    </row>
    <row r="159" spans="1:15">
      <c r="A159" s="155"/>
      <c r="B159" s="155"/>
      <c r="C159" s="116" t="e">
        <f>'Programe Budget 2073-74'!#REF!</f>
        <v>#REF!</v>
      </c>
      <c r="D159" s="117" t="e">
        <f>'Programe Budget 2073-74'!#REF!</f>
        <v>#REF!</v>
      </c>
      <c r="E159" s="114" t="e">
        <f>'Programe Budget 2073-74'!#REF!</f>
        <v>#REF!</v>
      </c>
      <c r="F159" s="114" t="e">
        <f>'Programe Budget 2073-74'!#REF!</f>
        <v>#REF!</v>
      </c>
      <c r="G159" s="114" t="e">
        <f t="shared" si="16"/>
        <v>#REF!</v>
      </c>
      <c r="H159" s="114"/>
      <c r="I159" s="114"/>
      <c r="J159" s="114">
        <f t="shared" si="15"/>
        <v>0</v>
      </c>
      <c r="K159" s="114" t="e">
        <f t="shared" si="13"/>
        <v>#REF!</v>
      </c>
      <c r="L159" s="175"/>
      <c r="M159" s="117"/>
      <c r="N159" s="114" t="e">
        <f>'Programe Budget 2073-74'!#REF!</f>
        <v>#REF!</v>
      </c>
      <c r="O159" s="225" t="e">
        <f>J159-'Nikasha and kharcha 1st trim'!#REF!</f>
        <v>#REF!</v>
      </c>
    </row>
    <row r="160" spans="1:15">
      <c r="A160" s="155"/>
      <c r="B160" s="231"/>
      <c r="C160" s="116"/>
      <c r="D160" s="138" t="str">
        <f>'Programe Budget 2073-74'!D194</f>
        <v>अलैची रोग व्यवस्थापन तथा नर्सरी स्थापना कार्यक्रम</v>
      </c>
      <c r="E160" s="114"/>
      <c r="F160" s="114"/>
      <c r="G160" s="114"/>
      <c r="H160" s="114"/>
      <c r="I160" s="114"/>
      <c r="J160" s="114"/>
      <c r="K160" s="114"/>
      <c r="L160" s="175"/>
      <c r="M160" s="117"/>
      <c r="N160" s="114">
        <f>'Programe Budget 2073-74'!Q194</f>
        <v>0</v>
      </c>
      <c r="O160" s="225" t="e">
        <f>J160-'Nikasha and kharcha 1st trim'!#REF!</f>
        <v>#REF!</v>
      </c>
    </row>
    <row r="161" spans="1:15">
      <c r="A161" s="155"/>
      <c r="B161" s="231"/>
      <c r="C161" s="116">
        <f>'Programe Budget 2073-74'!C195</f>
        <v>14</v>
      </c>
      <c r="D161" s="117" t="str">
        <f>'Programe Budget 2073-74'!D195</f>
        <v>जिल्ला कृषि विकास कार्यालय, ताप्लेजुङ्ग</v>
      </c>
      <c r="E161" s="114">
        <f>'Programe Budget 2073-74'!E195</f>
        <v>706</v>
      </c>
      <c r="F161" s="114">
        <f>'Programe Budget 2073-74'!F195</f>
        <v>0</v>
      </c>
      <c r="G161" s="114">
        <f t="shared" si="16"/>
        <v>706</v>
      </c>
      <c r="H161" s="114">
        <v>0</v>
      </c>
      <c r="I161" s="114">
        <v>3808</v>
      </c>
      <c r="J161" s="114">
        <f t="shared" ref="J161:J192" si="17">I161+H161</f>
        <v>3808</v>
      </c>
      <c r="K161" s="114">
        <f t="shared" si="13"/>
        <v>539.37677053824359</v>
      </c>
      <c r="L161" s="222"/>
      <c r="M161" s="222"/>
      <c r="N161" s="114" t="str">
        <f>'Programe Budget 2073-74'!Q195</f>
        <v>वि</v>
      </c>
      <c r="O161" s="225" t="e">
        <f>J161-'Nikasha and kharcha 1st trim'!#REF!</f>
        <v>#REF!</v>
      </c>
    </row>
    <row r="162" spans="1:15">
      <c r="A162" s="155"/>
      <c r="B162" s="231"/>
      <c r="C162" s="116">
        <f>'Programe Budget 2073-74'!C196</f>
        <v>15</v>
      </c>
      <c r="D162" s="117" t="str">
        <f>'Programe Budget 2073-74'!D196</f>
        <v>जिल्ला कृषि विकास कार्यालय, पाँचथर</v>
      </c>
      <c r="E162" s="114">
        <f>'Programe Budget 2073-74'!E196</f>
        <v>706</v>
      </c>
      <c r="F162" s="114">
        <f>'Programe Budget 2073-74'!F196</f>
        <v>0</v>
      </c>
      <c r="G162" s="114">
        <f t="shared" si="16"/>
        <v>706</v>
      </c>
      <c r="H162" s="114">
        <v>0</v>
      </c>
      <c r="I162" s="114">
        <v>5486.6</v>
      </c>
      <c r="J162" s="114">
        <f t="shared" si="17"/>
        <v>5486.6</v>
      </c>
      <c r="K162" s="114">
        <f t="shared" si="13"/>
        <v>777.13881019830035</v>
      </c>
      <c r="L162" s="222"/>
      <c r="M162" s="222"/>
      <c r="N162" s="114" t="str">
        <f>'Programe Budget 2073-74'!Q196</f>
        <v>वि</v>
      </c>
      <c r="O162" s="225" t="e">
        <f>J162-'Nikasha and kharcha 1st trim'!#REF!</f>
        <v>#REF!</v>
      </c>
    </row>
    <row r="163" spans="1:15">
      <c r="A163" s="155"/>
      <c r="B163" s="231"/>
      <c r="C163" s="116">
        <f>'Programe Budget 2073-74'!C197</f>
        <v>16</v>
      </c>
      <c r="D163" s="117" t="str">
        <f>'Programe Budget 2073-74'!D197</f>
        <v>जिल्ला कृषि विकास कार्यालयर्,र् इलाम</v>
      </c>
      <c r="E163" s="114">
        <f>'Programe Budget 2073-74'!E197</f>
        <v>706</v>
      </c>
      <c r="F163" s="114">
        <f>'Programe Budget 2073-74'!F197</f>
        <v>0</v>
      </c>
      <c r="G163" s="114">
        <f t="shared" si="16"/>
        <v>706</v>
      </c>
      <c r="H163" s="114">
        <v>0</v>
      </c>
      <c r="I163" s="114">
        <v>5451</v>
      </c>
      <c r="J163" s="114">
        <f t="shared" si="17"/>
        <v>5451</v>
      </c>
      <c r="K163" s="114">
        <f t="shared" si="13"/>
        <v>772.09631728045326</v>
      </c>
      <c r="L163" s="222"/>
      <c r="M163" s="222"/>
      <c r="N163" s="114" t="str">
        <f>'Programe Budget 2073-74'!Q197</f>
        <v>वि</v>
      </c>
      <c r="O163" s="225" t="e">
        <f>J163-'Nikasha and kharcha 1st trim'!#REF!</f>
        <v>#REF!</v>
      </c>
    </row>
    <row r="164" spans="1:15">
      <c r="A164" s="155"/>
      <c r="B164" s="155"/>
      <c r="C164" s="116">
        <f>'Programe Budget 2073-74'!C198</f>
        <v>17</v>
      </c>
      <c r="D164" s="117" t="str">
        <f>'Programe Budget 2073-74'!D198</f>
        <v>जिल्ला कृषि विकास कार्यालय, तेह्रथुम</v>
      </c>
      <c r="E164" s="114">
        <f>'Programe Budget 2073-74'!E198</f>
        <v>706</v>
      </c>
      <c r="F164" s="114">
        <f>'Programe Budget 2073-74'!F198</f>
        <v>0</v>
      </c>
      <c r="G164" s="114">
        <f t="shared" si="16"/>
        <v>706</v>
      </c>
      <c r="H164" s="114">
        <v>0</v>
      </c>
      <c r="I164" s="114">
        <v>4356</v>
      </c>
      <c r="J164" s="114">
        <f t="shared" si="17"/>
        <v>4356</v>
      </c>
      <c r="K164" s="114">
        <f t="shared" si="13"/>
        <v>616.99716713881014</v>
      </c>
      <c r="L164" s="222"/>
      <c r="M164" s="222"/>
      <c r="N164" s="114" t="str">
        <f>'Programe Budget 2073-74'!Q198</f>
        <v>वि</v>
      </c>
      <c r="O164" s="225" t="e">
        <f>J164-'Nikasha and kharcha 1st trim'!#REF!</f>
        <v>#REF!</v>
      </c>
    </row>
    <row r="165" spans="1:15">
      <c r="A165" s="155"/>
      <c r="B165" s="155"/>
      <c r="C165" s="116">
        <f>'Programe Budget 2073-74'!C199</f>
        <v>18</v>
      </c>
      <c r="D165" s="117" t="str">
        <f>'Programe Budget 2073-74'!D199</f>
        <v>जिल्ला कृषि विकास कार्यालय, भोजपुर</v>
      </c>
      <c r="E165" s="114">
        <f>'Programe Budget 2073-74'!E199</f>
        <v>706</v>
      </c>
      <c r="F165" s="114">
        <f>'Programe Budget 2073-74'!F199</f>
        <v>0</v>
      </c>
      <c r="G165" s="114">
        <f t="shared" si="16"/>
        <v>706</v>
      </c>
      <c r="H165" s="114">
        <v>0</v>
      </c>
      <c r="I165" s="114">
        <v>3072.2</v>
      </c>
      <c r="J165" s="114">
        <f t="shared" si="17"/>
        <v>3072.2</v>
      </c>
      <c r="K165" s="114">
        <f t="shared" si="13"/>
        <v>435.1558073654391</v>
      </c>
      <c r="L165" s="222"/>
      <c r="M165" s="222"/>
      <c r="N165" s="114" t="str">
        <f>'Programe Budget 2073-74'!Q199</f>
        <v>वि</v>
      </c>
      <c r="O165" s="225" t="e">
        <f>J165-'Nikasha and kharcha 1st trim'!#REF!</f>
        <v>#REF!</v>
      </c>
    </row>
    <row r="166" spans="1:15">
      <c r="A166" s="155"/>
      <c r="B166" s="155"/>
      <c r="C166" s="116">
        <f>'Programe Budget 2073-74'!C200</f>
        <v>19</v>
      </c>
      <c r="D166" s="117" t="str">
        <f>'Programe Budget 2073-74'!D200</f>
        <v>जिल्ला कृषि विकास कार्यालय, धनकुटा</v>
      </c>
      <c r="E166" s="114">
        <f>'Programe Budget 2073-74'!E200</f>
        <v>706</v>
      </c>
      <c r="F166" s="114">
        <f>'Programe Budget 2073-74'!F200</f>
        <v>0</v>
      </c>
      <c r="G166" s="114">
        <f t="shared" si="16"/>
        <v>706</v>
      </c>
      <c r="H166" s="114">
        <v>0</v>
      </c>
      <c r="I166" s="114">
        <v>4362</v>
      </c>
      <c r="J166" s="114">
        <f t="shared" si="17"/>
        <v>4362</v>
      </c>
      <c r="K166" s="114">
        <f t="shared" si="13"/>
        <v>617.8470254957507</v>
      </c>
      <c r="L166" s="222"/>
      <c r="M166" s="222"/>
      <c r="N166" s="114" t="str">
        <f>'Programe Budget 2073-74'!Q200</f>
        <v>वि</v>
      </c>
      <c r="O166" s="225" t="e">
        <f>J166-'Nikasha and kharcha 1st trim'!#REF!</f>
        <v>#REF!</v>
      </c>
    </row>
    <row r="167" spans="1:15">
      <c r="A167" s="155"/>
      <c r="B167" s="155"/>
      <c r="C167" s="116">
        <f>'Programe Budget 2073-74'!C201</f>
        <v>20</v>
      </c>
      <c r="D167" s="117" t="str">
        <f>'Programe Budget 2073-74'!D201</f>
        <v>जिल्ला कृषि विकास कार्यालय, सोलुखुम्बु</v>
      </c>
      <c r="E167" s="114">
        <f>'Programe Budget 2073-74'!E201</f>
        <v>706</v>
      </c>
      <c r="F167" s="114">
        <f>'Programe Budget 2073-74'!F201</f>
        <v>0</v>
      </c>
      <c r="G167" s="114">
        <f t="shared" si="16"/>
        <v>706</v>
      </c>
      <c r="H167" s="114">
        <v>0</v>
      </c>
      <c r="I167" s="114">
        <v>4837</v>
      </c>
      <c r="J167" s="114">
        <f t="shared" si="17"/>
        <v>4837</v>
      </c>
      <c r="K167" s="114">
        <f t="shared" si="13"/>
        <v>685.12747875354114</v>
      </c>
      <c r="L167" s="222"/>
      <c r="M167" s="222"/>
      <c r="N167" s="114" t="str">
        <f>'Programe Budget 2073-74'!Q201</f>
        <v>वि</v>
      </c>
      <c r="O167" s="225" t="e">
        <f>J167-'Nikasha and kharcha 1st trim'!#REF!</f>
        <v>#REF!</v>
      </c>
    </row>
    <row r="168" spans="1:15">
      <c r="A168" s="155"/>
      <c r="B168" s="155"/>
      <c r="C168" s="116">
        <f>'Programe Budget 2073-74'!C202</f>
        <v>21</v>
      </c>
      <c r="D168" s="117" t="str">
        <f>'Programe Budget 2073-74'!D202</f>
        <v>जिल्ला कृषि विकास कार्यालय, खोटाङ्ग</v>
      </c>
      <c r="E168" s="114">
        <f>'Programe Budget 2073-74'!E202</f>
        <v>706</v>
      </c>
      <c r="F168" s="114">
        <f>'Programe Budget 2073-74'!F202</f>
        <v>0</v>
      </c>
      <c r="G168" s="114">
        <f t="shared" si="16"/>
        <v>706</v>
      </c>
      <c r="H168" s="114">
        <v>0</v>
      </c>
      <c r="I168" s="114">
        <v>4815</v>
      </c>
      <c r="J168" s="114">
        <f t="shared" si="17"/>
        <v>4815</v>
      </c>
      <c r="K168" s="114">
        <f t="shared" si="13"/>
        <v>682.01133144475921</v>
      </c>
      <c r="L168" s="222"/>
      <c r="M168" s="222"/>
      <c r="N168" s="114" t="str">
        <f>'Programe Budget 2073-74'!Q202</f>
        <v>वि</v>
      </c>
      <c r="O168" s="225" t="e">
        <f>J168-'Nikasha and kharcha 1st trim'!#REF!</f>
        <v>#REF!</v>
      </c>
    </row>
    <row r="169" spans="1:15">
      <c r="A169" s="155"/>
      <c r="B169" s="155"/>
      <c r="C169" s="116">
        <f>'Programe Budget 2073-74'!C203</f>
        <v>22</v>
      </c>
      <c r="D169" s="117" t="str">
        <f>'Programe Budget 2073-74'!D203</f>
        <v>जिल्ला कृषि विकास कार्यालय, सिन्धुपालाञ्चोक</v>
      </c>
      <c r="E169" s="114">
        <f>'Programe Budget 2073-74'!E203</f>
        <v>706</v>
      </c>
      <c r="F169" s="114">
        <f>'Programe Budget 2073-74'!F203</f>
        <v>0</v>
      </c>
      <c r="G169" s="114">
        <f t="shared" si="16"/>
        <v>706</v>
      </c>
      <c r="H169" s="114">
        <v>0</v>
      </c>
      <c r="I169" s="114">
        <v>3830</v>
      </c>
      <c r="J169" s="114">
        <f t="shared" si="17"/>
        <v>3830</v>
      </c>
      <c r="K169" s="114">
        <f t="shared" si="13"/>
        <v>542.49291784702552</v>
      </c>
      <c r="L169" s="222"/>
      <c r="M169" s="222"/>
      <c r="N169" s="114" t="str">
        <f>'Programe Budget 2073-74'!Q203</f>
        <v>वि</v>
      </c>
      <c r="O169" s="225" t="e">
        <f>J169-'Nikasha and kharcha 1st trim'!#REF!</f>
        <v>#REF!</v>
      </c>
    </row>
    <row r="170" spans="1:15">
      <c r="A170" s="155"/>
      <c r="B170" s="155"/>
      <c r="C170" s="116">
        <f>'Programe Budget 2073-74'!C204</f>
        <v>23</v>
      </c>
      <c r="D170" s="117" t="str">
        <f>'Programe Budget 2073-74'!D204</f>
        <v>जिल्ला कृषि विकास कार्यालय, लमजुङ्ग</v>
      </c>
      <c r="E170" s="114">
        <f>'Programe Budget 2073-74'!E204</f>
        <v>706</v>
      </c>
      <c r="F170" s="114">
        <f>'Programe Budget 2073-74'!F204</f>
        <v>0</v>
      </c>
      <c r="G170" s="114">
        <f t="shared" si="16"/>
        <v>706</v>
      </c>
      <c r="H170" s="114">
        <v>0</v>
      </c>
      <c r="I170" s="114">
        <v>4258.5</v>
      </c>
      <c r="J170" s="114">
        <f t="shared" si="17"/>
        <v>4258.5</v>
      </c>
      <c r="K170" s="114">
        <f t="shared" si="13"/>
        <v>603.18696883852692</v>
      </c>
      <c r="L170" s="222"/>
      <c r="M170" s="222"/>
      <c r="N170" s="114" t="str">
        <f>'Programe Budget 2073-74'!Q204</f>
        <v>वि</v>
      </c>
      <c r="O170" s="225" t="e">
        <f>J170-'Nikasha and kharcha 1st trim'!#REF!</f>
        <v>#REF!</v>
      </c>
    </row>
    <row r="171" spans="1:15">
      <c r="A171" s="155"/>
      <c r="B171" s="155"/>
      <c r="C171" s="116">
        <f>'Programe Budget 2073-74'!C205</f>
        <v>24</v>
      </c>
      <c r="D171" s="117" t="str">
        <f>'Programe Budget 2073-74'!D205</f>
        <v>जिल्ला कृषि विकास कार्यालय, गोरखा</v>
      </c>
      <c r="E171" s="114">
        <f>'Programe Budget 2073-74'!E205</f>
        <v>706</v>
      </c>
      <c r="F171" s="114">
        <f>'Programe Budget 2073-74'!F205</f>
        <v>0</v>
      </c>
      <c r="G171" s="114">
        <f t="shared" si="16"/>
        <v>706</v>
      </c>
      <c r="H171" s="114">
        <v>0</v>
      </c>
      <c r="I171" s="114">
        <v>2701</v>
      </c>
      <c r="J171" s="114">
        <f t="shared" si="17"/>
        <v>2701</v>
      </c>
      <c r="K171" s="114">
        <f t="shared" si="13"/>
        <v>382.57790368271952</v>
      </c>
      <c r="L171" s="222"/>
      <c r="M171" s="222"/>
      <c r="N171" s="114" t="str">
        <f>'Programe Budget 2073-74'!Q205</f>
        <v>का</v>
      </c>
      <c r="O171" s="225" t="e">
        <f>J171-'Nikasha and kharcha 1st trim'!#REF!</f>
        <v>#REF!</v>
      </c>
    </row>
    <row r="172" spans="1:15">
      <c r="A172" s="155"/>
      <c r="B172" s="155"/>
      <c r="C172" s="116">
        <f>'Programe Budget 2073-74'!C206</f>
        <v>25</v>
      </c>
      <c r="D172" s="117" t="str">
        <f>'Programe Budget 2073-74'!D206</f>
        <v>जिल्ला कृषि विकास कार्यालय, रोल्पा</v>
      </c>
      <c r="E172" s="114">
        <f>'Programe Budget 2073-74'!E206</f>
        <v>706</v>
      </c>
      <c r="F172" s="114">
        <f>'Programe Budget 2073-74'!F206</f>
        <v>0</v>
      </c>
      <c r="G172" s="114">
        <f t="shared" si="16"/>
        <v>706</v>
      </c>
      <c r="H172" s="114">
        <v>0</v>
      </c>
      <c r="I172" s="114">
        <v>3432</v>
      </c>
      <c r="J172" s="114">
        <f t="shared" si="17"/>
        <v>3432</v>
      </c>
      <c r="K172" s="114">
        <f t="shared" si="13"/>
        <v>486.11898016997168</v>
      </c>
      <c r="L172" s="222"/>
      <c r="M172" s="222"/>
      <c r="N172" s="114" t="str">
        <f>'Programe Budget 2073-74'!Q206</f>
        <v>का</v>
      </c>
      <c r="O172" s="225" t="e">
        <f>J172-'Nikasha and kharcha 1st trim'!#REF!</f>
        <v>#REF!</v>
      </c>
    </row>
    <row r="173" spans="1:15">
      <c r="A173" s="155"/>
      <c r="B173" s="155"/>
      <c r="C173" s="116">
        <f>'Programe Budget 2073-74'!C207</f>
        <v>26</v>
      </c>
      <c r="D173" s="117" t="str">
        <f>'Programe Budget 2073-74'!D207</f>
        <v>शितोष्ण प्रदेशीय फलफूल रुटस्टक विकास केन्द्र, बोच, दोलखा</v>
      </c>
      <c r="E173" s="114">
        <f>'Programe Budget 2073-74'!E207</f>
        <v>450</v>
      </c>
      <c r="F173" s="114">
        <f>'Programe Budget 2073-74'!F207</f>
        <v>0</v>
      </c>
      <c r="G173" s="114">
        <f t="shared" si="16"/>
        <v>450</v>
      </c>
      <c r="H173" s="114">
        <v>0</v>
      </c>
      <c r="I173" s="114">
        <v>3512</v>
      </c>
      <c r="J173" s="114">
        <f t="shared" si="17"/>
        <v>3512</v>
      </c>
      <c r="K173" s="114">
        <f t="shared" si="13"/>
        <v>780.44444444444446</v>
      </c>
      <c r="L173" s="222"/>
      <c r="M173" s="222"/>
      <c r="N173" s="114" t="str">
        <f>'Programe Budget 2073-74'!Q207</f>
        <v>का</v>
      </c>
      <c r="O173" s="225" t="e">
        <f>J173-'Nikasha and kharcha 1st trim'!#REF!</f>
        <v>#REF!</v>
      </c>
    </row>
    <row r="174" spans="1:15">
      <c r="A174" s="155"/>
      <c r="B174" s="155"/>
      <c r="C174" s="116" t="str">
        <f>'Programe Budget 2073-74'!C208</f>
        <v xml:space="preserve">ग </v>
      </c>
      <c r="D174" s="117" t="str">
        <f>'Programe Budget 2073-74'!D208</f>
        <v xml:space="preserve">वगर खेति कार्यक्रम </v>
      </c>
      <c r="E174" s="114">
        <f>'Programe Budget 2073-74'!E208</f>
        <v>0</v>
      </c>
      <c r="F174" s="114">
        <f>'Programe Budget 2073-74'!F208</f>
        <v>0</v>
      </c>
      <c r="G174" s="114">
        <f t="shared" si="16"/>
        <v>0</v>
      </c>
      <c r="H174" s="114">
        <v>0</v>
      </c>
      <c r="I174" s="114">
        <v>2640</v>
      </c>
      <c r="J174" s="114">
        <f t="shared" si="17"/>
        <v>2640</v>
      </c>
      <c r="K174" s="114" t="e">
        <f t="shared" si="13"/>
        <v>#DIV/0!</v>
      </c>
      <c r="L174" s="222"/>
      <c r="M174" s="222"/>
      <c r="N174" s="114" t="str">
        <f>'Programe Budget 2073-74'!Q208</f>
        <v>प</v>
      </c>
      <c r="O174" s="225" t="e">
        <f>J174-'Nikasha and kharcha 1st trim'!#REF!</f>
        <v>#REF!</v>
      </c>
    </row>
    <row r="175" spans="1:15">
      <c r="A175" s="155"/>
      <c r="B175" s="155"/>
      <c r="C175" s="116">
        <f>'Programe Budget 2073-74'!C209</f>
        <v>27</v>
      </c>
      <c r="D175" s="117" t="str">
        <f>'Programe Budget 2073-74'!D209</f>
        <v xml:space="preserve">जि.कृ.वि.का.झापा </v>
      </c>
      <c r="E175" s="114">
        <f>'Programe Budget 2073-74'!E209</f>
        <v>599</v>
      </c>
      <c r="F175" s="114">
        <f>'Programe Budget 2073-74'!F209</f>
        <v>450</v>
      </c>
      <c r="G175" s="114">
        <f t="shared" si="16"/>
        <v>149</v>
      </c>
      <c r="H175" s="114">
        <v>0</v>
      </c>
      <c r="I175" s="114">
        <v>4215</v>
      </c>
      <c r="J175" s="114">
        <f t="shared" si="17"/>
        <v>4215</v>
      </c>
      <c r="K175" s="114">
        <f t="shared" si="13"/>
        <v>703.67278797996664</v>
      </c>
      <c r="L175" s="222"/>
      <c r="M175" s="222"/>
      <c r="N175" s="114" t="str">
        <f>'Programe Budget 2073-74'!Q209</f>
        <v>प</v>
      </c>
      <c r="O175" s="225" t="e">
        <f>J175-'Nikasha and kharcha 1st trim'!#REF!</f>
        <v>#REF!</v>
      </c>
    </row>
    <row r="176" spans="1:15">
      <c r="A176" s="155"/>
      <c r="B176" s="155"/>
      <c r="C176" s="116">
        <f>'Programe Budget 2073-74'!C210</f>
        <v>28</v>
      </c>
      <c r="D176" s="117" t="str">
        <f>'Programe Budget 2073-74'!D210</f>
        <v>जि.कृ.वि.का. सुनसरी</v>
      </c>
      <c r="E176" s="114">
        <f>'Programe Budget 2073-74'!E210</f>
        <v>599</v>
      </c>
      <c r="F176" s="114">
        <f>'Programe Budget 2073-74'!F210</f>
        <v>450</v>
      </c>
      <c r="G176" s="114">
        <f t="shared" si="16"/>
        <v>149</v>
      </c>
      <c r="H176" s="114">
        <v>0</v>
      </c>
      <c r="I176" s="114">
        <v>3830</v>
      </c>
      <c r="J176" s="114">
        <f t="shared" si="17"/>
        <v>3830</v>
      </c>
      <c r="K176" s="114">
        <f t="shared" si="13"/>
        <v>639.39899833055097</v>
      </c>
      <c r="L176" s="222"/>
      <c r="M176" s="222"/>
      <c r="N176" s="114" t="str">
        <f>'Programe Budget 2073-74'!Q210</f>
        <v>प</v>
      </c>
      <c r="O176" s="225" t="e">
        <f>J176-'Nikasha and kharcha 1st trim'!#REF!</f>
        <v>#REF!</v>
      </c>
    </row>
    <row r="177" spans="1:15">
      <c r="A177" s="155"/>
      <c r="B177" s="155"/>
      <c r="C177" s="116">
        <f>'Programe Budget 2073-74'!C211</f>
        <v>29</v>
      </c>
      <c r="D177" s="117" t="str">
        <f>'Programe Budget 2073-74'!D211</f>
        <v>जि.कृ.वि.का. धनुषा</v>
      </c>
      <c r="E177" s="114">
        <f>'Programe Budget 2073-74'!E211</f>
        <v>599</v>
      </c>
      <c r="F177" s="114">
        <f>'Programe Budget 2073-74'!F211</f>
        <v>450</v>
      </c>
      <c r="G177" s="114">
        <f t="shared" si="16"/>
        <v>149</v>
      </c>
      <c r="H177" s="114">
        <v>0</v>
      </c>
      <c r="I177" s="114">
        <v>3286</v>
      </c>
      <c r="J177" s="114">
        <f t="shared" si="17"/>
        <v>3286</v>
      </c>
      <c r="K177" s="114">
        <f t="shared" si="13"/>
        <v>548.58096828046746</v>
      </c>
      <c r="L177" s="222"/>
      <c r="M177" s="222"/>
      <c r="N177" s="114" t="str">
        <f>'Programe Budget 2073-74'!Q211</f>
        <v>सु</v>
      </c>
      <c r="O177" s="225" t="e">
        <f>J177-'Nikasha and kharcha 1st trim'!#REF!</f>
        <v>#REF!</v>
      </c>
    </row>
    <row r="178" spans="1:15">
      <c r="A178" s="155"/>
      <c r="B178" s="155"/>
      <c r="C178" s="116" t="e">
        <f>'Programe Budget 2073-74'!#REF!</f>
        <v>#REF!</v>
      </c>
      <c r="D178" s="117" t="e">
        <f>'Programe Budget 2073-74'!#REF!</f>
        <v>#REF!</v>
      </c>
      <c r="E178" s="114" t="e">
        <f>'Programe Budget 2073-74'!#REF!</f>
        <v>#REF!</v>
      </c>
      <c r="F178" s="114" t="e">
        <f>'Programe Budget 2073-74'!#REF!</f>
        <v>#REF!</v>
      </c>
      <c r="G178" s="114" t="e">
        <f t="shared" si="16"/>
        <v>#REF!</v>
      </c>
      <c r="H178" s="114">
        <v>0</v>
      </c>
      <c r="I178" s="114">
        <v>3896</v>
      </c>
      <c r="J178" s="114">
        <f t="shared" si="17"/>
        <v>3896</v>
      </c>
      <c r="K178" s="114" t="e">
        <f t="shared" si="13"/>
        <v>#REF!</v>
      </c>
      <c r="L178" s="222"/>
      <c r="M178" s="222"/>
      <c r="N178" s="114" t="e">
        <f>'Programe Budget 2073-74'!#REF!</f>
        <v>#REF!</v>
      </c>
      <c r="O178" s="225" t="e">
        <f>J178-'Nikasha and kharcha 1st trim'!#REF!</f>
        <v>#REF!</v>
      </c>
    </row>
    <row r="179" spans="1:15">
      <c r="A179" s="155"/>
      <c r="B179" s="155"/>
      <c r="C179" s="116" t="e">
        <f>'Programe Budget 2073-74'!#REF!</f>
        <v>#REF!</v>
      </c>
      <c r="D179" s="117" t="e">
        <f>'Programe Budget 2073-74'!#REF!</f>
        <v>#REF!</v>
      </c>
      <c r="E179" s="114" t="e">
        <f>'Programe Budget 2073-74'!#REF!</f>
        <v>#REF!</v>
      </c>
      <c r="F179" s="114" t="e">
        <f>'Programe Budget 2073-74'!#REF!</f>
        <v>#REF!</v>
      </c>
      <c r="G179" s="114" t="e">
        <f t="shared" si="16"/>
        <v>#REF!</v>
      </c>
      <c r="H179" s="114">
        <v>0</v>
      </c>
      <c r="I179" s="114">
        <v>2660</v>
      </c>
      <c r="J179" s="114">
        <f t="shared" si="17"/>
        <v>2660</v>
      </c>
      <c r="K179" s="114" t="e">
        <f t="shared" si="13"/>
        <v>#REF!</v>
      </c>
      <c r="L179" s="222"/>
      <c r="M179" s="222"/>
      <c r="N179" s="114" t="e">
        <f>'Programe Budget 2073-74'!#REF!</f>
        <v>#REF!</v>
      </c>
      <c r="O179" s="225" t="e">
        <f>J179-'Nikasha and kharcha 1st trim'!#REF!</f>
        <v>#REF!</v>
      </c>
    </row>
    <row r="180" spans="1:15">
      <c r="A180" s="155"/>
      <c r="B180" s="155"/>
      <c r="C180" s="116" t="e">
        <f>'Programe Budget 2073-74'!#REF!</f>
        <v>#REF!</v>
      </c>
      <c r="D180" s="117" t="e">
        <f>'Programe Budget 2073-74'!#REF!</f>
        <v>#REF!</v>
      </c>
      <c r="E180" s="114" t="e">
        <f>'Programe Budget 2073-74'!#REF!</f>
        <v>#REF!</v>
      </c>
      <c r="F180" s="114" t="e">
        <f>'Programe Budget 2073-74'!#REF!</f>
        <v>#REF!</v>
      </c>
      <c r="G180" s="114" t="e">
        <f t="shared" si="16"/>
        <v>#REF!</v>
      </c>
      <c r="H180" s="114">
        <v>0</v>
      </c>
      <c r="I180" s="114">
        <v>3575.7</v>
      </c>
      <c r="J180" s="114">
        <f t="shared" si="17"/>
        <v>3575.7</v>
      </c>
      <c r="K180" s="114" t="e">
        <f t="shared" si="13"/>
        <v>#REF!</v>
      </c>
      <c r="L180" s="222"/>
      <c r="M180" s="222"/>
      <c r="N180" s="114" t="e">
        <f>'Programe Budget 2073-74'!#REF!</f>
        <v>#REF!</v>
      </c>
      <c r="O180" s="225" t="e">
        <f>J180-'Nikasha and kharcha 1st trim'!#REF!</f>
        <v>#REF!</v>
      </c>
    </row>
    <row r="181" spans="1:15">
      <c r="A181" s="155"/>
      <c r="B181" s="155"/>
      <c r="C181" s="116" t="e">
        <f>'Programe Budget 2073-74'!#REF!</f>
        <v>#REF!</v>
      </c>
      <c r="D181" s="117" t="e">
        <f>'Programe Budget 2073-74'!#REF!</f>
        <v>#REF!</v>
      </c>
      <c r="E181" s="114" t="e">
        <f>'Programe Budget 2073-74'!#REF!</f>
        <v>#REF!</v>
      </c>
      <c r="F181" s="114" t="e">
        <f>'Programe Budget 2073-74'!#REF!</f>
        <v>#REF!</v>
      </c>
      <c r="G181" s="114" t="e">
        <f t="shared" si="16"/>
        <v>#REF!</v>
      </c>
      <c r="H181" s="114">
        <v>0</v>
      </c>
      <c r="I181" s="114">
        <v>3770</v>
      </c>
      <c r="J181" s="114">
        <f t="shared" si="17"/>
        <v>3770</v>
      </c>
      <c r="K181" s="114" t="e">
        <f t="shared" si="13"/>
        <v>#REF!</v>
      </c>
      <c r="L181" s="222"/>
      <c r="M181" s="222"/>
      <c r="N181" s="114" t="e">
        <f>'Programe Budget 2073-74'!#REF!</f>
        <v>#REF!</v>
      </c>
      <c r="O181" s="225" t="e">
        <f>J181-'Nikasha and kharcha 1st trim'!#REF!</f>
        <v>#REF!</v>
      </c>
    </row>
    <row r="182" spans="1:15">
      <c r="A182" s="155"/>
      <c r="B182" s="155"/>
      <c r="C182" s="116" t="e">
        <f>'Programe Budget 2073-74'!#REF!</f>
        <v>#REF!</v>
      </c>
      <c r="D182" s="117" t="e">
        <f>'Programe Budget 2073-74'!#REF!</f>
        <v>#REF!</v>
      </c>
      <c r="E182" s="114" t="e">
        <f>'Programe Budget 2073-74'!#REF!</f>
        <v>#REF!</v>
      </c>
      <c r="F182" s="114" t="e">
        <f>'Programe Budget 2073-74'!#REF!</f>
        <v>#REF!</v>
      </c>
      <c r="G182" s="114" t="e">
        <f t="shared" si="16"/>
        <v>#REF!</v>
      </c>
      <c r="H182" s="114">
        <v>0</v>
      </c>
      <c r="I182" s="114">
        <v>4205</v>
      </c>
      <c r="J182" s="114">
        <f t="shared" si="17"/>
        <v>4205</v>
      </c>
      <c r="K182" s="114" t="e">
        <f t="shared" si="13"/>
        <v>#REF!</v>
      </c>
      <c r="L182" s="222"/>
      <c r="M182" s="222"/>
      <c r="N182" s="114" t="e">
        <f>'Programe Budget 2073-74'!#REF!</f>
        <v>#REF!</v>
      </c>
      <c r="O182" s="225" t="e">
        <f>J182-'Nikasha and kharcha 1st trim'!#REF!</f>
        <v>#REF!</v>
      </c>
    </row>
    <row r="183" spans="1:15">
      <c r="A183" s="155"/>
      <c r="B183" s="155"/>
      <c r="C183" s="116" t="e">
        <f>'Programe Budget 2073-74'!#REF!</f>
        <v>#REF!</v>
      </c>
      <c r="D183" s="117" t="e">
        <f>'Programe Budget 2073-74'!#REF!</f>
        <v>#REF!</v>
      </c>
      <c r="E183" s="114" t="e">
        <f>'Programe Budget 2073-74'!#REF!</f>
        <v>#REF!</v>
      </c>
      <c r="F183" s="114" t="e">
        <f>'Programe Budget 2073-74'!#REF!</f>
        <v>#REF!</v>
      </c>
      <c r="G183" s="114" t="e">
        <f t="shared" si="16"/>
        <v>#REF!</v>
      </c>
      <c r="H183" s="114">
        <v>130</v>
      </c>
      <c r="I183" s="114">
        <v>2248.8000000000002</v>
      </c>
      <c r="J183" s="114">
        <f t="shared" si="17"/>
        <v>2378.8000000000002</v>
      </c>
      <c r="K183" s="114" t="e">
        <f t="shared" si="13"/>
        <v>#REF!</v>
      </c>
      <c r="L183" s="222"/>
      <c r="M183" s="222"/>
      <c r="N183" s="114" t="e">
        <f>'Programe Budget 2073-74'!#REF!</f>
        <v>#REF!</v>
      </c>
      <c r="O183" s="225" t="e">
        <f>J183-'Nikasha and kharcha 1st trim'!#REF!</f>
        <v>#REF!</v>
      </c>
    </row>
    <row r="184" spans="1:15">
      <c r="A184" s="155"/>
      <c r="B184" s="155"/>
      <c r="C184" s="116" t="e">
        <f>'Programe Budget 2073-74'!#REF!</f>
        <v>#REF!</v>
      </c>
      <c r="D184" s="117" t="e">
        <f>'Programe Budget 2073-74'!#REF!</f>
        <v>#REF!</v>
      </c>
      <c r="E184" s="114" t="e">
        <f>'Programe Budget 2073-74'!#REF!</f>
        <v>#REF!</v>
      </c>
      <c r="F184" s="114" t="e">
        <f>'Programe Budget 2073-74'!#REF!</f>
        <v>#REF!</v>
      </c>
      <c r="G184" s="114" t="e">
        <f t="shared" si="16"/>
        <v>#REF!</v>
      </c>
      <c r="H184" s="114">
        <v>0</v>
      </c>
      <c r="I184" s="114">
        <v>3630.9</v>
      </c>
      <c r="J184" s="114">
        <f t="shared" si="17"/>
        <v>3630.9</v>
      </c>
      <c r="K184" s="114" t="e">
        <f t="shared" si="13"/>
        <v>#REF!</v>
      </c>
      <c r="L184" s="222"/>
      <c r="M184" s="222"/>
      <c r="N184" s="114" t="e">
        <f>'Programe Budget 2073-74'!#REF!</f>
        <v>#REF!</v>
      </c>
      <c r="O184" s="225" t="e">
        <f>J184-'Nikasha and kharcha 1st trim'!#REF!</f>
        <v>#REF!</v>
      </c>
    </row>
    <row r="185" spans="1:15">
      <c r="A185" s="155"/>
      <c r="B185" s="155"/>
      <c r="C185" s="116" t="e">
        <f>'Programe Budget 2073-74'!#REF!</f>
        <v>#REF!</v>
      </c>
      <c r="D185" s="117" t="e">
        <f>'Programe Budget 2073-74'!#REF!</f>
        <v>#REF!</v>
      </c>
      <c r="E185" s="114" t="e">
        <f>'Programe Budget 2073-74'!#REF!</f>
        <v>#REF!</v>
      </c>
      <c r="F185" s="114" t="e">
        <f>'Programe Budget 2073-74'!#REF!</f>
        <v>#REF!</v>
      </c>
      <c r="G185" s="114" t="e">
        <f t="shared" si="16"/>
        <v>#REF!</v>
      </c>
      <c r="H185" s="114">
        <v>0</v>
      </c>
      <c r="I185" s="114">
        <v>3638</v>
      </c>
      <c r="J185" s="114">
        <f t="shared" si="17"/>
        <v>3638</v>
      </c>
      <c r="K185" s="114" t="e">
        <f t="shared" si="13"/>
        <v>#REF!</v>
      </c>
      <c r="L185" s="222"/>
      <c r="M185" s="222"/>
      <c r="N185" s="114" t="e">
        <f>'Programe Budget 2073-74'!#REF!</f>
        <v>#REF!</v>
      </c>
      <c r="O185" s="225" t="e">
        <f>J185-'Nikasha and kharcha 1st trim'!#REF!</f>
        <v>#REF!</v>
      </c>
    </row>
    <row r="186" spans="1:15">
      <c r="A186" s="155"/>
      <c r="B186" s="155"/>
      <c r="C186" s="116" t="e">
        <f>'Programe Budget 2073-74'!#REF!</f>
        <v>#REF!</v>
      </c>
      <c r="D186" s="117" t="e">
        <f>'Programe Budget 2073-74'!#REF!</f>
        <v>#REF!</v>
      </c>
      <c r="E186" s="114" t="e">
        <f>'Programe Budget 2073-74'!#REF!</f>
        <v>#REF!</v>
      </c>
      <c r="F186" s="114" t="e">
        <f>'Programe Budget 2073-74'!#REF!</f>
        <v>#REF!</v>
      </c>
      <c r="G186" s="114" t="e">
        <f t="shared" si="16"/>
        <v>#REF!</v>
      </c>
      <c r="H186" s="114">
        <v>0</v>
      </c>
      <c r="I186" s="114">
        <v>3538</v>
      </c>
      <c r="J186" s="114">
        <f t="shared" si="17"/>
        <v>3538</v>
      </c>
      <c r="K186" s="114" t="e">
        <f t="shared" si="13"/>
        <v>#REF!</v>
      </c>
      <c r="L186" s="222"/>
      <c r="M186" s="222"/>
      <c r="N186" s="114" t="e">
        <f>'Programe Budget 2073-74'!#REF!</f>
        <v>#REF!</v>
      </c>
      <c r="O186" s="225" t="e">
        <f>J186-'Nikasha and kharcha 1st trim'!#REF!</f>
        <v>#REF!</v>
      </c>
    </row>
    <row r="187" spans="1:15">
      <c r="A187" s="155"/>
      <c r="B187" s="155"/>
      <c r="C187" s="116" t="e">
        <f>'Programe Budget 2073-74'!#REF!</f>
        <v>#REF!</v>
      </c>
      <c r="D187" s="117" t="e">
        <f>'Programe Budget 2073-74'!#REF!</f>
        <v>#REF!</v>
      </c>
      <c r="E187" s="114" t="e">
        <f>'Programe Budget 2073-74'!#REF!</f>
        <v>#REF!</v>
      </c>
      <c r="F187" s="114" t="e">
        <f>'Programe Budget 2073-74'!#REF!</f>
        <v>#REF!</v>
      </c>
      <c r="G187" s="114" t="e">
        <f t="shared" si="16"/>
        <v>#REF!</v>
      </c>
      <c r="H187" s="114">
        <v>0</v>
      </c>
      <c r="I187" s="114">
        <v>2963</v>
      </c>
      <c r="J187" s="114">
        <f t="shared" si="17"/>
        <v>2963</v>
      </c>
      <c r="K187" s="114" t="e">
        <f t="shared" si="13"/>
        <v>#REF!</v>
      </c>
      <c r="L187" s="222"/>
      <c r="M187" s="222"/>
      <c r="N187" s="114" t="e">
        <f>'Programe Budget 2073-74'!#REF!</f>
        <v>#REF!</v>
      </c>
      <c r="O187" s="225" t="e">
        <f>J187-'Nikasha and kharcha 1st trim'!#REF!</f>
        <v>#REF!</v>
      </c>
    </row>
    <row r="188" spans="1:15">
      <c r="A188" s="155"/>
      <c r="B188" s="155"/>
      <c r="C188" s="116" t="e">
        <f>'Programe Budget 2073-74'!#REF!</f>
        <v>#REF!</v>
      </c>
      <c r="D188" s="117" t="e">
        <f>'Programe Budget 2073-74'!#REF!</f>
        <v>#REF!</v>
      </c>
      <c r="E188" s="114" t="e">
        <f>'Programe Budget 2073-74'!#REF!</f>
        <v>#REF!</v>
      </c>
      <c r="F188" s="114" t="e">
        <f>'Programe Budget 2073-74'!#REF!</f>
        <v>#REF!</v>
      </c>
      <c r="G188" s="114" t="e">
        <f t="shared" si="16"/>
        <v>#REF!</v>
      </c>
      <c r="H188" s="114">
        <v>0</v>
      </c>
      <c r="I188" s="114">
        <v>1252</v>
      </c>
      <c r="J188" s="114">
        <f t="shared" si="17"/>
        <v>1252</v>
      </c>
      <c r="K188" s="114" t="e">
        <f t="shared" si="13"/>
        <v>#REF!</v>
      </c>
      <c r="L188" s="222"/>
      <c r="M188" s="222"/>
      <c r="N188" s="114" t="e">
        <f>'Programe Budget 2073-74'!#REF!</f>
        <v>#REF!</v>
      </c>
      <c r="O188" s="225" t="e">
        <f>J188-'Nikasha and kharcha 1st trim'!#REF!</f>
        <v>#REF!</v>
      </c>
    </row>
    <row r="189" spans="1:15">
      <c r="A189" s="155"/>
      <c r="B189" s="155"/>
      <c r="C189" s="116" t="e">
        <f>'Programe Budget 2073-74'!#REF!</f>
        <v>#REF!</v>
      </c>
      <c r="D189" s="117" t="e">
        <f>'Programe Budget 2073-74'!#REF!</f>
        <v>#REF!</v>
      </c>
      <c r="E189" s="114" t="e">
        <f>'Programe Budget 2073-74'!#REF!</f>
        <v>#REF!</v>
      </c>
      <c r="F189" s="114" t="e">
        <f>'Programe Budget 2073-74'!#REF!</f>
        <v>#REF!</v>
      </c>
      <c r="G189" s="114" t="e">
        <f t="shared" si="16"/>
        <v>#REF!</v>
      </c>
      <c r="H189" s="114">
        <v>0</v>
      </c>
      <c r="I189" s="114">
        <v>2660</v>
      </c>
      <c r="J189" s="114">
        <f t="shared" si="17"/>
        <v>2660</v>
      </c>
      <c r="K189" s="114" t="e">
        <f t="shared" si="13"/>
        <v>#REF!</v>
      </c>
      <c r="L189" s="222"/>
      <c r="M189" s="222"/>
      <c r="N189" s="114" t="e">
        <f>'Programe Budget 2073-74'!#REF!</f>
        <v>#REF!</v>
      </c>
      <c r="O189" s="225" t="e">
        <f>J189-'Nikasha and kharcha 1st trim'!#REF!</f>
        <v>#REF!</v>
      </c>
    </row>
    <row r="190" spans="1:15">
      <c r="A190" s="155"/>
      <c r="B190" s="155"/>
      <c r="C190" s="116" t="e">
        <f>'Programe Budget 2073-74'!#REF!</f>
        <v>#REF!</v>
      </c>
      <c r="D190" s="117" t="e">
        <f>'Programe Budget 2073-74'!#REF!</f>
        <v>#REF!</v>
      </c>
      <c r="E190" s="114" t="e">
        <f>'Programe Budget 2073-74'!#REF!</f>
        <v>#REF!</v>
      </c>
      <c r="F190" s="114" t="e">
        <f>'Programe Budget 2073-74'!#REF!</f>
        <v>#REF!</v>
      </c>
      <c r="G190" s="114" t="e">
        <f t="shared" si="16"/>
        <v>#REF!</v>
      </c>
      <c r="H190" s="114">
        <v>0</v>
      </c>
      <c r="I190" s="114">
        <v>3986</v>
      </c>
      <c r="J190" s="114">
        <f t="shared" si="17"/>
        <v>3986</v>
      </c>
      <c r="K190" s="114" t="e">
        <f t="shared" si="13"/>
        <v>#REF!</v>
      </c>
      <c r="L190" s="222"/>
      <c r="M190" s="222"/>
      <c r="N190" s="114" t="e">
        <f>'Programe Budget 2073-74'!#REF!</f>
        <v>#REF!</v>
      </c>
      <c r="O190" s="225" t="e">
        <f>J190-'Nikasha and kharcha 1st trim'!#REF!</f>
        <v>#REF!</v>
      </c>
    </row>
    <row r="191" spans="1:15">
      <c r="A191" s="155"/>
      <c r="B191" s="155"/>
      <c r="C191" s="116" t="e">
        <f>'Programe Budget 2073-74'!#REF!</f>
        <v>#REF!</v>
      </c>
      <c r="D191" s="117" t="e">
        <f>'Programe Budget 2073-74'!#REF!</f>
        <v>#REF!</v>
      </c>
      <c r="E191" s="114" t="e">
        <f>'Programe Budget 2073-74'!#REF!</f>
        <v>#REF!</v>
      </c>
      <c r="F191" s="114" t="e">
        <f>'Programe Budget 2073-74'!#REF!</f>
        <v>#REF!</v>
      </c>
      <c r="G191" s="114" t="e">
        <f t="shared" si="16"/>
        <v>#REF!</v>
      </c>
      <c r="H191" s="114">
        <v>0</v>
      </c>
      <c r="I191" s="114">
        <v>1809</v>
      </c>
      <c r="J191" s="114">
        <f t="shared" si="17"/>
        <v>1809</v>
      </c>
      <c r="K191" s="114" t="e">
        <f t="shared" si="13"/>
        <v>#REF!</v>
      </c>
      <c r="L191" s="222"/>
      <c r="M191" s="222"/>
      <c r="N191" s="114" t="e">
        <f>'Programe Budget 2073-74'!#REF!</f>
        <v>#REF!</v>
      </c>
      <c r="O191" s="225" t="e">
        <f>J191-'Nikasha and kharcha 1st trim'!#REF!</f>
        <v>#REF!</v>
      </c>
    </row>
    <row r="192" spans="1:15">
      <c r="A192" s="155"/>
      <c r="B192" s="155"/>
      <c r="C192" s="116" t="e">
        <f>'Programe Budget 2073-74'!#REF!</f>
        <v>#REF!</v>
      </c>
      <c r="D192" s="117" t="e">
        <f>'Programe Budget 2073-74'!#REF!</f>
        <v>#REF!</v>
      </c>
      <c r="E192" s="114" t="e">
        <f>'Programe Budget 2073-74'!#REF!</f>
        <v>#REF!</v>
      </c>
      <c r="F192" s="114" t="e">
        <f>'Programe Budget 2073-74'!#REF!</f>
        <v>#REF!</v>
      </c>
      <c r="G192" s="114" t="e">
        <f t="shared" si="16"/>
        <v>#REF!</v>
      </c>
      <c r="H192" s="114">
        <v>0</v>
      </c>
      <c r="I192" s="114">
        <v>4028</v>
      </c>
      <c r="J192" s="114">
        <f t="shared" si="17"/>
        <v>4028</v>
      </c>
      <c r="K192" s="114" t="e">
        <f t="shared" si="13"/>
        <v>#REF!</v>
      </c>
      <c r="L192" s="222"/>
      <c r="M192" s="222"/>
      <c r="N192" s="114" t="e">
        <f>'Programe Budget 2073-74'!#REF!</f>
        <v>#REF!</v>
      </c>
      <c r="O192" s="225" t="e">
        <f>J192-'Nikasha and kharcha 1st trim'!#REF!</f>
        <v>#REF!</v>
      </c>
    </row>
    <row r="193" spans="1:15">
      <c r="A193" s="155"/>
      <c r="B193" s="155"/>
      <c r="C193" s="116" t="e">
        <f>'Programe Budget 2073-74'!#REF!</f>
        <v>#REF!</v>
      </c>
      <c r="D193" s="117" t="e">
        <f>'Programe Budget 2073-74'!#REF!</f>
        <v>#REF!</v>
      </c>
      <c r="E193" s="114" t="e">
        <f>'Programe Budget 2073-74'!#REF!</f>
        <v>#REF!</v>
      </c>
      <c r="F193" s="114" t="e">
        <f>'Programe Budget 2073-74'!#REF!</f>
        <v>#REF!</v>
      </c>
      <c r="G193" s="114" t="e">
        <f t="shared" si="16"/>
        <v>#REF!</v>
      </c>
      <c r="H193" s="114">
        <v>0</v>
      </c>
      <c r="I193" s="114">
        <v>2460</v>
      </c>
      <c r="J193" s="114">
        <f t="shared" ref="J193:J224" si="18">I193+H193</f>
        <v>2460</v>
      </c>
      <c r="K193" s="114" t="e">
        <f t="shared" si="13"/>
        <v>#REF!</v>
      </c>
      <c r="L193" s="222"/>
      <c r="M193" s="222"/>
      <c r="N193" s="114" t="e">
        <f>'Programe Budget 2073-74'!#REF!</f>
        <v>#REF!</v>
      </c>
      <c r="O193" s="225" t="e">
        <f>J193-'Nikasha and kharcha 1st trim'!#REF!</f>
        <v>#REF!</v>
      </c>
    </row>
    <row r="194" spans="1:15">
      <c r="A194" s="155"/>
      <c r="B194" s="155"/>
      <c r="C194" s="116" t="e">
        <f>'Programe Budget 2073-74'!#REF!</f>
        <v>#REF!</v>
      </c>
      <c r="D194" s="117" t="e">
        <f>'Programe Budget 2073-74'!#REF!</f>
        <v>#REF!</v>
      </c>
      <c r="E194" s="114" t="e">
        <f>'Programe Budget 2073-74'!#REF!</f>
        <v>#REF!</v>
      </c>
      <c r="F194" s="114" t="e">
        <f>'Programe Budget 2073-74'!#REF!</f>
        <v>#REF!</v>
      </c>
      <c r="G194" s="114" t="e">
        <f t="shared" si="16"/>
        <v>#REF!</v>
      </c>
      <c r="H194" s="114">
        <v>0</v>
      </c>
      <c r="I194" s="114">
        <v>2745</v>
      </c>
      <c r="J194" s="114">
        <f t="shared" si="18"/>
        <v>2745</v>
      </c>
      <c r="K194" s="114" t="e">
        <f t="shared" si="13"/>
        <v>#REF!</v>
      </c>
      <c r="L194" s="222"/>
      <c r="M194" s="222"/>
      <c r="N194" s="114" t="e">
        <f>'Programe Budget 2073-74'!#REF!</f>
        <v>#REF!</v>
      </c>
      <c r="O194" s="225" t="e">
        <f>J194-'Nikasha and kharcha 1st trim'!#REF!</f>
        <v>#REF!</v>
      </c>
    </row>
    <row r="195" spans="1:15">
      <c r="A195" s="155"/>
      <c r="B195" s="155"/>
      <c r="C195" s="116" t="e">
        <f>'Programe Budget 2073-74'!#REF!</f>
        <v>#REF!</v>
      </c>
      <c r="D195" s="117" t="e">
        <f>'Programe Budget 2073-74'!#REF!</f>
        <v>#REF!</v>
      </c>
      <c r="E195" s="114" t="e">
        <f>'Programe Budget 2073-74'!#REF!</f>
        <v>#REF!</v>
      </c>
      <c r="F195" s="114" t="e">
        <f>'Programe Budget 2073-74'!#REF!</f>
        <v>#REF!</v>
      </c>
      <c r="G195" s="114" t="e">
        <f t="shared" si="16"/>
        <v>#REF!</v>
      </c>
      <c r="H195" s="114">
        <v>0</v>
      </c>
      <c r="I195" s="114">
        <v>2660</v>
      </c>
      <c r="J195" s="114">
        <f t="shared" si="18"/>
        <v>2660</v>
      </c>
      <c r="K195" s="114" t="e">
        <f t="shared" si="13"/>
        <v>#REF!</v>
      </c>
      <c r="L195" s="222"/>
      <c r="M195" s="222"/>
      <c r="N195" s="114" t="e">
        <f>'Programe Budget 2073-74'!#REF!</f>
        <v>#REF!</v>
      </c>
      <c r="O195" s="225" t="e">
        <f>J195-'Nikasha and kharcha 1st trim'!#REF!</f>
        <v>#REF!</v>
      </c>
    </row>
    <row r="196" spans="1:15">
      <c r="A196" s="155"/>
      <c r="B196" s="155"/>
      <c r="C196" s="116" t="e">
        <f>'Programe Budget 2073-74'!#REF!</f>
        <v>#REF!</v>
      </c>
      <c r="D196" s="117" t="e">
        <f>'Programe Budget 2073-74'!#REF!</f>
        <v>#REF!</v>
      </c>
      <c r="E196" s="114" t="e">
        <f>'Programe Budget 2073-74'!#REF!</f>
        <v>#REF!</v>
      </c>
      <c r="F196" s="114" t="e">
        <f>'Programe Budget 2073-74'!#REF!</f>
        <v>#REF!</v>
      </c>
      <c r="G196" s="114" t="e">
        <f t="shared" si="16"/>
        <v>#REF!</v>
      </c>
      <c r="H196" s="114">
        <v>0</v>
      </c>
      <c r="I196" s="114">
        <v>2848.7</v>
      </c>
      <c r="J196" s="114">
        <f t="shared" si="18"/>
        <v>2848.7</v>
      </c>
      <c r="K196" s="114" t="e">
        <f t="shared" si="13"/>
        <v>#REF!</v>
      </c>
      <c r="L196" s="222"/>
      <c r="M196" s="222"/>
      <c r="N196" s="114" t="e">
        <f>'Programe Budget 2073-74'!#REF!</f>
        <v>#REF!</v>
      </c>
      <c r="O196" s="225" t="e">
        <f>J196-'Nikasha and kharcha 1st trim'!#REF!</f>
        <v>#REF!</v>
      </c>
    </row>
    <row r="197" spans="1:15">
      <c r="A197" s="155"/>
      <c r="B197" s="155"/>
      <c r="C197" s="116" t="e">
        <f>'Programe Budget 2073-74'!#REF!</f>
        <v>#REF!</v>
      </c>
      <c r="D197" s="117" t="e">
        <f>'Programe Budget 2073-74'!#REF!</f>
        <v>#REF!</v>
      </c>
      <c r="E197" s="114" t="e">
        <f>'Programe Budget 2073-74'!#REF!</f>
        <v>#REF!</v>
      </c>
      <c r="F197" s="114" t="e">
        <f>'Programe Budget 2073-74'!#REF!</f>
        <v>#REF!</v>
      </c>
      <c r="G197" s="114" t="e">
        <f t="shared" si="16"/>
        <v>#REF!</v>
      </c>
      <c r="H197" s="114">
        <v>0</v>
      </c>
      <c r="I197" s="114">
        <v>4538.8</v>
      </c>
      <c r="J197" s="114">
        <f t="shared" si="18"/>
        <v>4538.8</v>
      </c>
      <c r="K197" s="114" t="e">
        <f t="shared" si="13"/>
        <v>#REF!</v>
      </c>
      <c r="L197" s="222"/>
      <c r="M197" s="222"/>
      <c r="N197" s="114" t="e">
        <f>'Programe Budget 2073-74'!#REF!</f>
        <v>#REF!</v>
      </c>
      <c r="O197" s="225" t="e">
        <f>J197-'Nikasha and kharcha 1st trim'!#REF!</f>
        <v>#REF!</v>
      </c>
    </row>
    <row r="198" spans="1:15">
      <c r="A198" s="155"/>
      <c r="B198" s="155"/>
      <c r="C198" s="116" t="e">
        <f>'Programe Budget 2073-74'!#REF!</f>
        <v>#REF!</v>
      </c>
      <c r="D198" s="117" t="e">
        <f>'Programe Budget 2073-74'!#REF!</f>
        <v>#REF!</v>
      </c>
      <c r="E198" s="114" t="e">
        <f>'Programe Budget 2073-74'!#REF!</f>
        <v>#REF!</v>
      </c>
      <c r="F198" s="114" t="e">
        <f>'Programe Budget 2073-74'!#REF!</f>
        <v>#REF!</v>
      </c>
      <c r="G198" s="114" t="e">
        <f t="shared" si="16"/>
        <v>#REF!</v>
      </c>
      <c r="H198" s="114">
        <v>0</v>
      </c>
      <c r="I198" s="114">
        <v>1334.6</v>
      </c>
      <c r="J198" s="114">
        <f t="shared" si="18"/>
        <v>1334.6</v>
      </c>
      <c r="K198" s="114" t="e">
        <f t="shared" si="13"/>
        <v>#REF!</v>
      </c>
      <c r="L198" s="222"/>
      <c r="M198" s="222"/>
      <c r="N198" s="114" t="e">
        <f>'Programe Budget 2073-74'!#REF!</f>
        <v>#REF!</v>
      </c>
      <c r="O198" s="225" t="e">
        <f>J198-'Nikasha and kharcha 1st trim'!#REF!</f>
        <v>#REF!</v>
      </c>
    </row>
    <row r="199" spans="1:15">
      <c r="A199" s="155"/>
      <c r="B199" s="155"/>
      <c r="C199" s="116" t="e">
        <f>'Programe Budget 2073-74'!#REF!</f>
        <v>#REF!</v>
      </c>
      <c r="D199" s="117" t="e">
        <f>'Programe Budget 2073-74'!#REF!</f>
        <v>#REF!</v>
      </c>
      <c r="E199" s="114" t="e">
        <f>'Programe Budget 2073-74'!#REF!</f>
        <v>#REF!</v>
      </c>
      <c r="F199" s="114" t="e">
        <f>'Programe Budget 2073-74'!#REF!</f>
        <v>#REF!</v>
      </c>
      <c r="G199" s="114" t="e">
        <f t="shared" si="16"/>
        <v>#REF!</v>
      </c>
      <c r="H199" s="114">
        <v>0</v>
      </c>
      <c r="I199" s="114">
        <v>5174.3</v>
      </c>
      <c r="J199" s="114">
        <f t="shared" si="18"/>
        <v>5174.3</v>
      </c>
      <c r="K199" s="114" t="e">
        <f t="shared" si="13"/>
        <v>#REF!</v>
      </c>
      <c r="L199" s="222"/>
      <c r="M199" s="222"/>
      <c r="N199" s="114" t="e">
        <f>'Programe Budget 2073-74'!#REF!</f>
        <v>#REF!</v>
      </c>
      <c r="O199" s="225" t="e">
        <f>J199-'Nikasha and kharcha 1st trim'!#REF!</f>
        <v>#REF!</v>
      </c>
    </row>
    <row r="200" spans="1:15">
      <c r="A200" s="155"/>
      <c r="B200" s="155"/>
      <c r="C200" s="116" t="e">
        <f>'Programe Budget 2073-74'!#REF!</f>
        <v>#REF!</v>
      </c>
      <c r="D200" s="117" t="e">
        <f>'Programe Budget 2073-74'!#REF!</f>
        <v>#REF!</v>
      </c>
      <c r="E200" s="114" t="e">
        <f>'Programe Budget 2073-74'!#REF!</f>
        <v>#REF!</v>
      </c>
      <c r="F200" s="114" t="e">
        <f>'Programe Budget 2073-74'!#REF!</f>
        <v>#REF!</v>
      </c>
      <c r="G200" s="114" t="e">
        <f t="shared" si="16"/>
        <v>#REF!</v>
      </c>
      <c r="H200" s="114">
        <v>0</v>
      </c>
      <c r="I200" s="114">
        <v>2585</v>
      </c>
      <c r="J200" s="114">
        <f t="shared" si="18"/>
        <v>2585</v>
      </c>
      <c r="K200" s="114" t="e">
        <f t="shared" si="13"/>
        <v>#REF!</v>
      </c>
      <c r="L200" s="222"/>
      <c r="M200" s="222"/>
      <c r="N200" s="114" t="e">
        <f>'Programe Budget 2073-74'!#REF!</f>
        <v>#REF!</v>
      </c>
      <c r="O200" s="225" t="e">
        <f>J200-'Nikasha and kharcha 1st trim'!#REF!</f>
        <v>#REF!</v>
      </c>
    </row>
    <row r="201" spans="1:15">
      <c r="A201" s="155"/>
      <c r="B201" s="155"/>
      <c r="C201" s="116" t="e">
        <f>'Programe Budget 2073-74'!#REF!</f>
        <v>#REF!</v>
      </c>
      <c r="D201" s="117" t="e">
        <f>'Programe Budget 2073-74'!#REF!</f>
        <v>#REF!</v>
      </c>
      <c r="E201" s="114" t="e">
        <f>'Programe Budget 2073-74'!#REF!</f>
        <v>#REF!</v>
      </c>
      <c r="F201" s="114" t="e">
        <f>'Programe Budget 2073-74'!#REF!</f>
        <v>#REF!</v>
      </c>
      <c r="G201" s="114" t="e">
        <f t="shared" si="16"/>
        <v>#REF!</v>
      </c>
      <c r="H201" s="114">
        <v>0</v>
      </c>
      <c r="I201" s="114">
        <v>2660</v>
      </c>
      <c r="J201" s="114">
        <f t="shared" si="18"/>
        <v>2660</v>
      </c>
      <c r="K201" s="114" t="e">
        <f t="shared" si="13"/>
        <v>#REF!</v>
      </c>
      <c r="L201" s="222"/>
      <c r="M201" s="222"/>
      <c r="N201" s="114" t="e">
        <f>'Programe Budget 2073-74'!#REF!</f>
        <v>#REF!</v>
      </c>
      <c r="O201" s="225" t="e">
        <f>J201-'Nikasha and kharcha 1st trim'!#REF!</f>
        <v>#REF!</v>
      </c>
    </row>
    <row r="202" spans="1:15">
      <c r="A202" s="155"/>
      <c r="B202" s="155"/>
      <c r="C202" s="116" t="e">
        <f>'Programe Budget 2073-74'!#REF!</f>
        <v>#REF!</v>
      </c>
      <c r="D202" s="117" t="e">
        <f>'Programe Budget 2073-74'!#REF!</f>
        <v>#REF!</v>
      </c>
      <c r="E202" s="114" t="e">
        <f>'Programe Budget 2073-74'!#REF!</f>
        <v>#REF!</v>
      </c>
      <c r="F202" s="114" t="e">
        <f>'Programe Budget 2073-74'!#REF!</f>
        <v>#REF!</v>
      </c>
      <c r="G202" s="114" t="e">
        <f t="shared" si="16"/>
        <v>#REF!</v>
      </c>
      <c r="H202" s="114">
        <v>0</v>
      </c>
      <c r="I202" s="114">
        <v>3269</v>
      </c>
      <c r="J202" s="114">
        <f t="shared" si="18"/>
        <v>3269</v>
      </c>
      <c r="K202" s="114" t="e">
        <f t="shared" ref="K202:K265" si="19">J202/E202*100</f>
        <v>#REF!</v>
      </c>
      <c r="L202" s="222"/>
      <c r="M202" s="222"/>
      <c r="N202" s="114" t="e">
        <f>'Programe Budget 2073-74'!#REF!</f>
        <v>#REF!</v>
      </c>
      <c r="O202" s="225" t="e">
        <f>J202-'Nikasha and kharcha 1st trim'!#REF!</f>
        <v>#REF!</v>
      </c>
    </row>
    <row r="203" spans="1:15">
      <c r="A203" s="155"/>
      <c r="B203" s="155"/>
      <c r="C203" s="116" t="e">
        <f>'Programe Budget 2073-74'!#REF!</f>
        <v>#REF!</v>
      </c>
      <c r="D203" s="117" t="e">
        <f>'Programe Budget 2073-74'!#REF!</f>
        <v>#REF!</v>
      </c>
      <c r="E203" s="114" t="e">
        <f>'Programe Budget 2073-74'!#REF!</f>
        <v>#REF!</v>
      </c>
      <c r="F203" s="114" t="e">
        <f>'Programe Budget 2073-74'!#REF!</f>
        <v>#REF!</v>
      </c>
      <c r="G203" s="114" t="e">
        <f t="shared" si="16"/>
        <v>#REF!</v>
      </c>
      <c r="H203" s="114">
        <v>0</v>
      </c>
      <c r="I203" s="114">
        <v>4316</v>
      </c>
      <c r="J203" s="114">
        <f t="shared" si="18"/>
        <v>4316</v>
      </c>
      <c r="K203" s="114" t="e">
        <f t="shared" si="19"/>
        <v>#REF!</v>
      </c>
      <c r="L203" s="222"/>
      <c r="M203" s="222"/>
      <c r="N203" s="114" t="e">
        <f>'Programe Budget 2073-74'!#REF!</f>
        <v>#REF!</v>
      </c>
      <c r="O203" s="225" t="e">
        <f>J203-'Nikasha and kharcha 1st trim'!#REF!</f>
        <v>#REF!</v>
      </c>
    </row>
    <row r="204" spans="1:15">
      <c r="A204" s="155"/>
      <c r="B204" s="155"/>
      <c r="C204" s="116" t="e">
        <f>'Programe Budget 2073-74'!#REF!</f>
        <v>#REF!</v>
      </c>
      <c r="D204" s="117" t="e">
        <f>'Programe Budget 2073-74'!#REF!</f>
        <v>#REF!</v>
      </c>
      <c r="E204" s="114" t="e">
        <f>'Programe Budget 2073-74'!#REF!</f>
        <v>#REF!</v>
      </c>
      <c r="F204" s="114" t="e">
        <f>'Programe Budget 2073-74'!#REF!</f>
        <v>#REF!</v>
      </c>
      <c r="G204" s="114" t="e">
        <f t="shared" si="16"/>
        <v>#REF!</v>
      </c>
      <c r="H204" s="114">
        <v>0</v>
      </c>
      <c r="I204" s="114">
        <v>4316</v>
      </c>
      <c r="J204" s="114">
        <f t="shared" si="18"/>
        <v>4316</v>
      </c>
      <c r="K204" s="114" t="e">
        <f t="shared" si="19"/>
        <v>#REF!</v>
      </c>
      <c r="L204" s="222"/>
      <c r="M204" s="222"/>
      <c r="N204" s="114" t="e">
        <f>'Programe Budget 2073-74'!#REF!</f>
        <v>#REF!</v>
      </c>
      <c r="O204" s="225" t="e">
        <f>J204-'Nikasha and kharcha 1st trim'!#REF!</f>
        <v>#REF!</v>
      </c>
    </row>
    <row r="205" spans="1:15">
      <c r="A205" s="155"/>
      <c r="B205" s="155"/>
      <c r="C205" s="116" t="e">
        <f>'Programe Budget 2073-74'!#REF!</f>
        <v>#REF!</v>
      </c>
      <c r="D205" s="117" t="e">
        <f>'Programe Budget 2073-74'!#REF!</f>
        <v>#REF!</v>
      </c>
      <c r="E205" s="114" t="e">
        <f>'Programe Budget 2073-74'!#REF!</f>
        <v>#REF!</v>
      </c>
      <c r="F205" s="114" t="e">
        <f>'Programe Budget 2073-74'!#REF!</f>
        <v>#REF!</v>
      </c>
      <c r="G205" s="114" t="e">
        <f t="shared" si="16"/>
        <v>#REF!</v>
      </c>
      <c r="H205" s="114">
        <v>0</v>
      </c>
      <c r="I205" s="114">
        <v>2640</v>
      </c>
      <c r="J205" s="114">
        <f t="shared" si="18"/>
        <v>2640</v>
      </c>
      <c r="K205" s="114" t="e">
        <f t="shared" si="19"/>
        <v>#REF!</v>
      </c>
      <c r="L205" s="222"/>
      <c r="M205" s="222"/>
      <c r="N205" s="114" t="e">
        <f>'Programe Budget 2073-74'!#REF!</f>
        <v>#REF!</v>
      </c>
      <c r="O205" s="225" t="e">
        <f>J205-'Nikasha and kharcha 1st trim'!#REF!</f>
        <v>#REF!</v>
      </c>
    </row>
    <row r="206" spans="1:15">
      <c r="A206" s="155"/>
      <c r="B206" s="155"/>
      <c r="C206" s="116" t="e">
        <f>'Programe Budget 2073-74'!#REF!</f>
        <v>#REF!</v>
      </c>
      <c r="D206" s="117" t="e">
        <f>'Programe Budget 2073-74'!#REF!</f>
        <v>#REF!</v>
      </c>
      <c r="E206" s="114" t="e">
        <f>'Programe Budget 2073-74'!#REF!</f>
        <v>#REF!</v>
      </c>
      <c r="F206" s="114" t="e">
        <f>'Programe Budget 2073-74'!#REF!</f>
        <v>#REF!</v>
      </c>
      <c r="G206" s="114" t="e">
        <f t="shared" si="16"/>
        <v>#REF!</v>
      </c>
      <c r="H206" s="114">
        <v>0</v>
      </c>
      <c r="I206" s="114">
        <v>3689</v>
      </c>
      <c r="J206" s="114">
        <f t="shared" si="18"/>
        <v>3689</v>
      </c>
      <c r="K206" s="114" t="e">
        <f t="shared" si="19"/>
        <v>#REF!</v>
      </c>
      <c r="L206" s="222"/>
      <c r="M206" s="222"/>
      <c r="N206" s="114" t="e">
        <f>'Programe Budget 2073-74'!#REF!</f>
        <v>#REF!</v>
      </c>
      <c r="O206" s="225" t="e">
        <f>J206-'Nikasha and kharcha 1st trim'!#REF!</f>
        <v>#REF!</v>
      </c>
    </row>
    <row r="207" spans="1:15">
      <c r="A207" s="155"/>
      <c r="B207" s="155"/>
      <c r="C207" s="116" t="e">
        <f>'Programe Budget 2073-74'!#REF!</f>
        <v>#REF!</v>
      </c>
      <c r="D207" s="117" t="e">
        <f>'Programe Budget 2073-74'!#REF!</f>
        <v>#REF!</v>
      </c>
      <c r="E207" s="114" t="e">
        <f>'Programe Budget 2073-74'!#REF!</f>
        <v>#REF!</v>
      </c>
      <c r="F207" s="114" t="e">
        <f>'Programe Budget 2073-74'!#REF!</f>
        <v>#REF!</v>
      </c>
      <c r="G207" s="114" t="e">
        <f t="shared" si="16"/>
        <v>#REF!</v>
      </c>
      <c r="H207" s="114">
        <v>0</v>
      </c>
      <c r="I207" s="114">
        <v>2660</v>
      </c>
      <c r="J207" s="114">
        <f t="shared" si="18"/>
        <v>2660</v>
      </c>
      <c r="K207" s="114" t="e">
        <f t="shared" si="19"/>
        <v>#REF!</v>
      </c>
      <c r="L207" s="222"/>
      <c r="M207" s="222"/>
      <c r="N207" s="114" t="e">
        <f>'Programe Budget 2073-74'!#REF!</f>
        <v>#REF!</v>
      </c>
      <c r="O207" s="225" t="e">
        <f>J207-'Nikasha and kharcha 1st trim'!#REF!</f>
        <v>#REF!</v>
      </c>
    </row>
    <row r="208" spans="1:15">
      <c r="A208" s="155"/>
      <c r="B208" s="155"/>
      <c r="C208" s="116" t="e">
        <f>'Programe Budget 2073-74'!#REF!</f>
        <v>#REF!</v>
      </c>
      <c r="D208" s="117" t="e">
        <f>'Programe Budget 2073-74'!#REF!</f>
        <v>#REF!</v>
      </c>
      <c r="E208" s="114" t="e">
        <f>'Programe Budget 2073-74'!#REF!</f>
        <v>#REF!</v>
      </c>
      <c r="F208" s="114" t="e">
        <f>'Programe Budget 2073-74'!#REF!</f>
        <v>#REF!</v>
      </c>
      <c r="G208" s="114" t="e">
        <f t="shared" si="16"/>
        <v>#REF!</v>
      </c>
      <c r="H208" s="114">
        <v>0</v>
      </c>
      <c r="I208" s="391">
        <v>881.2</v>
      </c>
      <c r="J208" s="114">
        <f t="shared" si="18"/>
        <v>881.2</v>
      </c>
      <c r="K208" s="114" t="e">
        <f t="shared" si="19"/>
        <v>#REF!</v>
      </c>
      <c r="L208" s="222"/>
      <c r="M208" s="222"/>
      <c r="N208" s="114" t="e">
        <f>'Programe Budget 2073-74'!#REF!</f>
        <v>#REF!</v>
      </c>
      <c r="O208" s="225" t="e">
        <f>J208-'Nikasha and kharcha 1st trim'!#REF!</f>
        <v>#REF!</v>
      </c>
    </row>
    <row r="209" spans="1:15">
      <c r="A209" s="155"/>
      <c r="B209" s="155"/>
      <c r="C209" s="116" t="e">
        <f>'Programe Budget 2073-74'!#REF!</f>
        <v>#REF!</v>
      </c>
      <c r="D209" s="117" t="e">
        <f>'Programe Budget 2073-74'!#REF!</f>
        <v>#REF!</v>
      </c>
      <c r="E209" s="114" t="e">
        <f>'Programe Budget 2073-74'!#REF!</f>
        <v>#REF!</v>
      </c>
      <c r="F209" s="114" t="e">
        <f>'Programe Budget 2073-74'!#REF!</f>
        <v>#REF!</v>
      </c>
      <c r="G209" s="114" t="e">
        <f t="shared" si="16"/>
        <v>#REF!</v>
      </c>
      <c r="H209" s="114">
        <v>0</v>
      </c>
      <c r="I209" s="391">
        <v>3985.8</v>
      </c>
      <c r="J209" s="114">
        <f t="shared" si="18"/>
        <v>3985.8</v>
      </c>
      <c r="K209" s="114" t="e">
        <f t="shared" si="19"/>
        <v>#REF!</v>
      </c>
      <c r="L209" s="222"/>
      <c r="M209" s="222"/>
      <c r="N209" s="114" t="e">
        <f>'Programe Budget 2073-74'!#REF!</f>
        <v>#REF!</v>
      </c>
      <c r="O209" s="225" t="e">
        <f>J209-'Nikasha and kharcha 1st trim'!#REF!</f>
        <v>#REF!</v>
      </c>
    </row>
    <row r="210" spans="1:15">
      <c r="A210" s="155"/>
      <c r="B210" s="155"/>
      <c r="C210" s="116" t="e">
        <f>'Programe Budget 2073-74'!#REF!</f>
        <v>#REF!</v>
      </c>
      <c r="D210" s="117" t="e">
        <f>'Programe Budget 2073-74'!#REF!</f>
        <v>#REF!</v>
      </c>
      <c r="E210" s="114" t="e">
        <f>'Programe Budget 2073-74'!#REF!</f>
        <v>#REF!</v>
      </c>
      <c r="F210" s="114" t="e">
        <f>'Programe Budget 2073-74'!#REF!</f>
        <v>#REF!</v>
      </c>
      <c r="G210" s="114" t="e">
        <f t="shared" ref="G210:G235" si="20">E210-F210</f>
        <v>#REF!</v>
      </c>
      <c r="H210" s="114">
        <v>0</v>
      </c>
      <c r="I210" s="391">
        <v>2660</v>
      </c>
      <c r="J210" s="114">
        <f t="shared" si="18"/>
        <v>2660</v>
      </c>
      <c r="K210" s="114" t="e">
        <f t="shared" si="19"/>
        <v>#REF!</v>
      </c>
      <c r="L210" s="222"/>
      <c r="M210" s="222"/>
      <c r="N210" s="114" t="e">
        <f>'Programe Budget 2073-74'!#REF!</f>
        <v>#REF!</v>
      </c>
      <c r="O210" s="225" t="e">
        <f>J210-'Nikasha and kharcha 1st trim'!#REF!</f>
        <v>#REF!</v>
      </c>
    </row>
    <row r="211" spans="1:15">
      <c r="A211" s="155"/>
      <c r="B211" s="155"/>
      <c r="C211" s="116" t="e">
        <f>'Programe Budget 2073-74'!#REF!</f>
        <v>#REF!</v>
      </c>
      <c r="D211" s="117" t="e">
        <f>'Programe Budget 2073-74'!#REF!</f>
        <v>#REF!</v>
      </c>
      <c r="E211" s="114" t="e">
        <f>'Programe Budget 2073-74'!#REF!</f>
        <v>#REF!</v>
      </c>
      <c r="F211" s="114" t="e">
        <f>'Programe Budget 2073-74'!#REF!</f>
        <v>#REF!</v>
      </c>
      <c r="G211" s="114" t="e">
        <f t="shared" si="20"/>
        <v>#REF!</v>
      </c>
      <c r="H211" s="114">
        <v>0</v>
      </c>
      <c r="I211" s="391">
        <v>2638</v>
      </c>
      <c r="J211" s="114">
        <f t="shared" si="18"/>
        <v>2638</v>
      </c>
      <c r="K211" s="114" t="e">
        <f t="shared" si="19"/>
        <v>#REF!</v>
      </c>
      <c r="L211" s="222"/>
      <c r="M211" s="222"/>
      <c r="N211" s="114" t="e">
        <f>'Programe Budget 2073-74'!#REF!</f>
        <v>#REF!</v>
      </c>
      <c r="O211" s="225" t="e">
        <f>J211-'Nikasha and kharcha 1st trim'!#REF!</f>
        <v>#REF!</v>
      </c>
    </row>
    <row r="212" spans="1:15">
      <c r="A212" s="155"/>
      <c r="B212" s="155"/>
      <c r="C212" s="116" t="e">
        <f>'Programe Budget 2073-74'!#REF!</f>
        <v>#REF!</v>
      </c>
      <c r="D212" s="117" t="e">
        <f>'Programe Budget 2073-74'!#REF!</f>
        <v>#REF!</v>
      </c>
      <c r="E212" s="114" t="e">
        <f>'Programe Budget 2073-74'!#REF!</f>
        <v>#REF!</v>
      </c>
      <c r="F212" s="114" t="e">
        <f>'Programe Budget 2073-74'!#REF!</f>
        <v>#REF!</v>
      </c>
      <c r="G212" s="114" t="e">
        <f t="shared" si="20"/>
        <v>#REF!</v>
      </c>
      <c r="H212" s="114">
        <v>0</v>
      </c>
      <c r="I212" s="391">
        <v>3387</v>
      </c>
      <c r="J212" s="114">
        <f t="shared" si="18"/>
        <v>3387</v>
      </c>
      <c r="K212" s="114" t="e">
        <f t="shared" si="19"/>
        <v>#REF!</v>
      </c>
      <c r="L212" s="222"/>
      <c r="M212" s="222"/>
      <c r="N212" s="114" t="e">
        <f>'Programe Budget 2073-74'!#REF!</f>
        <v>#REF!</v>
      </c>
      <c r="O212" s="225" t="e">
        <f>J212-'Nikasha and kharcha 1st trim'!#REF!</f>
        <v>#REF!</v>
      </c>
    </row>
    <row r="213" spans="1:15">
      <c r="A213" s="155"/>
      <c r="B213" s="155"/>
      <c r="C213" s="116" t="e">
        <f>'Programe Budget 2073-74'!#REF!</f>
        <v>#REF!</v>
      </c>
      <c r="D213" s="117" t="e">
        <f>'Programe Budget 2073-74'!#REF!</f>
        <v>#REF!</v>
      </c>
      <c r="E213" s="114" t="e">
        <f>'Programe Budget 2073-74'!#REF!</f>
        <v>#REF!</v>
      </c>
      <c r="F213" s="114" t="e">
        <f>'Programe Budget 2073-74'!#REF!</f>
        <v>#REF!</v>
      </c>
      <c r="G213" s="114" t="e">
        <f t="shared" si="20"/>
        <v>#REF!</v>
      </c>
      <c r="H213" s="114">
        <v>0</v>
      </c>
      <c r="I213" s="391">
        <v>4285</v>
      </c>
      <c r="J213" s="114">
        <f t="shared" si="18"/>
        <v>4285</v>
      </c>
      <c r="K213" s="114" t="e">
        <f t="shared" si="19"/>
        <v>#REF!</v>
      </c>
      <c r="L213" s="222"/>
      <c r="M213" s="222"/>
      <c r="N213" s="114" t="e">
        <f>'Programe Budget 2073-74'!#REF!</f>
        <v>#REF!</v>
      </c>
      <c r="O213" s="225" t="e">
        <f>J213-'Nikasha and kharcha 1st trim'!#REF!</f>
        <v>#REF!</v>
      </c>
    </row>
    <row r="214" spans="1:15">
      <c r="A214" s="155"/>
      <c r="B214" s="155"/>
      <c r="C214" s="116" t="e">
        <f>'Programe Budget 2073-74'!#REF!</f>
        <v>#REF!</v>
      </c>
      <c r="D214" s="117" t="e">
        <f>'Programe Budget 2073-74'!#REF!</f>
        <v>#REF!</v>
      </c>
      <c r="E214" s="114" t="e">
        <f>'Programe Budget 2073-74'!#REF!</f>
        <v>#REF!</v>
      </c>
      <c r="F214" s="114" t="e">
        <f>'Programe Budget 2073-74'!#REF!</f>
        <v>#REF!</v>
      </c>
      <c r="G214" s="114" t="e">
        <f t="shared" si="20"/>
        <v>#REF!</v>
      </c>
      <c r="H214" s="114">
        <v>0</v>
      </c>
      <c r="I214" s="391">
        <v>3830</v>
      </c>
      <c r="J214" s="114">
        <f t="shared" si="18"/>
        <v>3830</v>
      </c>
      <c r="K214" s="114" t="e">
        <f t="shared" si="19"/>
        <v>#REF!</v>
      </c>
      <c r="L214" s="222"/>
      <c r="M214" s="222"/>
      <c r="N214" s="114" t="e">
        <f>'Programe Budget 2073-74'!#REF!</f>
        <v>#REF!</v>
      </c>
      <c r="O214" s="225" t="e">
        <f>J214-'Nikasha and kharcha 1st trim'!#REF!</f>
        <v>#REF!</v>
      </c>
    </row>
    <row r="215" spans="1:15">
      <c r="A215" s="155"/>
      <c r="B215" s="155"/>
      <c r="C215" s="116" t="e">
        <f>'Programe Budget 2073-74'!#REF!</f>
        <v>#REF!</v>
      </c>
      <c r="D215" s="117" t="e">
        <f>'Programe Budget 2073-74'!#REF!</f>
        <v>#REF!</v>
      </c>
      <c r="E215" s="114" t="e">
        <f>'Programe Budget 2073-74'!#REF!</f>
        <v>#REF!</v>
      </c>
      <c r="F215" s="114" t="e">
        <f>'Programe Budget 2073-74'!#REF!</f>
        <v>#REF!</v>
      </c>
      <c r="G215" s="114" t="e">
        <f t="shared" si="20"/>
        <v>#REF!</v>
      </c>
      <c r="H215" s="114">
        <v>0</v>
      </c>
      <c r="I215" s="391">
        <v>2600</v>
      </c>
      <c r="J215" s="114">
        <f t="shared" si="18"/>
        <v>2600</v>
      </c>
      <c r="K215" s="114" t="e">
        <f t="shared" si="19"/>
        <v>#REF!</v>
      </c>
      <c r="L215" s="222"/>
      <c r="M215" s="222"/>
      <c r="N215" s="114" t="e">
        <f>'Programe Budget 2073-74'!#REF!</f>
        <v>#REF!</v>
      </c>
      <c r="O215" s="225" t="e">
        <f>J215-'Nikasha and kharcha 1st trim'!#REF!</f>
        <v>#REF!</v>
      </c>
    </row>
    <row r="216" spans="1:15">
      <c r="A216" s="155"/>
      <c r="B216" s="155"/>
      <c r="C216" s="116" t="e">
        <f>'Programe Budget 2073-74'!#REF!</f>
        <v>#REF!</v>
      </c>
      <c r="D216" s="117" t="e">
        <f>'Programe Budget 2073-74'!#REF!</f>
        <v>#REF!</v>
      </c>
      <c r="E216" s="114" t="e">
        <f>'Programe Budget 2073-74'!#REF!</f>
        <v>#REF!</v>
      </c>
      <c r="F216" s="114" t="e">
        <f>'Programe Budget 2073-74'!#REF!</f>
        <v>#REF!</v>
      </c>
      <c r="G216" s="114" t="e">
        <f t="shared" si="20"/>
        <v>#REF!</v>
      </c>
      <c r="H216" s="114">
        <v>0</v>
      </c>
      <c r="I216" s="391">
        <v>3334</v>
      </c>
      <c r="J216" s="114">
        <f t="shared" si="18"/>
        <v>3334</v>
      </c>
      <c r="K216" s="114" t="e">
        <f t="shared" si="19"/>
        <v>#REF!</v>
      </c>
      <c r="L216" s="222"/>
      <c r="M216" s="222"/>
      <c r="N216" s="114" t="e">
        <f>'Programe Budget 2073-74'!#REF!</f>
        <v>#REF!</v>
      </c>
      <c r="O216" s="225" t="e">
        <f>J216-'Nikasha and kharcha 1st trim'!#REF!</f>
        <v>#REF!</v>
      </c>
    </row>
    <row r="217" spans="1:15">
      <c r="A217" s="155"/>
      <c r="B217" s="155"/>
      <c r="C217" s="116" t="e">
        <f>'Programe Budget 2073-74'!#REF!</f>
        <v>#REF!</v>
      </c>
      <c r="D217" s="117" t="e">
        <f>'Programe Budget 2073-74'!#REF!</f>
        <v>#REF!</v>
      </c>
      <c r="E217" s="114" t="e">
        <f>'Programe Budget 2073-74'!#REF!</f>
        <v>#REF!</v>
      </c>
      <c r="F217" s="114" t="e">
        <f>'Programe Budget 2073-74'!#REF!</f>
        <v>#REF!</v>
      </c>
      <c r="G217" s="114" t="e">
        <f t="shared" si="20"/>
        <v>#REF!</v>
      </c>
      <c r="H217" s="114">
        <v>0</v>
      </c>
      <c r="I217" s="391">
        <v>960</v>
      </c>
      <c r="J217" s="114">
        <f t="shared" si="18"/>
        <v>960</v>
      </c>
      <c r="K217" s="114" t="e">
        <f t="shared" si="19"/>
        <v>#REF!</v>
      </c>
      <c r="L217" s="222"/>
      <c r="M217" s="222"/>
      <c r="N217" s="114" t="e">
        <f>'Programe Budget 2073-74'!#REF!</f>
        <v>#REF!</v>
      </c>
      <c r="O217" s="225" t="e">
        <f>J217-'Nikasha and kharcha 1st trim'!#REF!</f>
        <v>#REF!</v>
      </c>
    </row>
    <row r="218" spans="1:15">
      <c r="A218" s="155"/>
      <c r="B218" s="155"/>
      <c r="C218" s="116" t="e">
        <f>'Programe Budget 2073-74'!#REF!</f>
        <v>#REF!</v>
      </c>
      <c r="D218" s="117" t="e">
        <f>'Programe Budget 2073-74'!#REF!</f>
        <v>#REF!</v>
      </c>
      <c r="E218" s="114" t="e">
        <f>'Programe Budget 2073-74'!#REF!</f>
        <v>#REF!</v>
      </c>
      <c r="F218" s="114" t="e">
        <f>'Programe Budget 2073-74'!#REF!</f>
        <v>#REF!</v>
      </c>
      <c r="G218" s="114" t="e">
        <f t="shared" si="20"/>
        <v>#REF!</v>
      </c>
      <c r="H218" s="114">
        <v>0</v>
      </c>
      <c r="I218" s="391">
        <v>960</v>
      </c>
      <c r="J218" s="114">
        <f t="shared" si="18"/>
        <v>960</v>
      </c>
      <c r="K218" s="114" t="e">
        <f t="shared" si="19"/>
        <v>#REF!</v>
      </c>
      <c r="L218" s="222"/>
      <c r="M218" s="222"/>
      <c r="N218" s="114" t="e">
        <f>'Programe Budget 2073-74'!#REF!</f>
        <v>#REF!</v>
      </c>
      <c r="O218" s="225" t="e">
        <f>J218-'Nikasha and kharcha 1st trim'!#REF!</f>
        <v>#REF!</v>
      </c>
    </row>
    <row r="219" spans="1:15">
      <c r="A219" s="155"/>
      <c r="B219" s="155"/>
      <c r="C219" s="116" t="e">
        <f>'Programe Budget 2073-74'!#REF!</f>
        <v>#REF!</v>
      </c>
      <c r="D219" s="117" t="e">
        <f>'Programe Budget 2073-74'!#REF!</f>
        <v>#REF!</v>
      </c>
      <c r="E219" s="114" t="e">
        <f>'Programe Budget 2073-74'!#REF!</f>
        <v>#REF!</v>
      </c>
      <c r="F219" s="114" t="e">
        <f>'Programe Budget 2073-74'!#REF!</f>
        <v>#REF!</v>
      </c>
      <c r="G219" s="114" t="e">
        <f t="shared" si="20"/>
        <v>#REF!</v>
      </c>
      <c r="H219" s="114">
        <v>0</v>
      </c>
      <c r="I219" s="391">
        <v>960</v>
      </c>
      <c r="J219" s="114">
        <f t="shared" si="18"/>
        <v>960</v>
      </c>
      <c r="K219" s="114" t="e">
        <f t="shared" si="19"/>
        <v>#REF!</v>
      </c>
      <c r="L219" s="222"/>
      <c r="M219" s="222"/>
      <c r="N219" s="114" t="e">
        <f>'Programe Budget 2073-74'!#REF!</f>
        <v>#REF!</v>
      </c>
      <c r="O219" s="225" t="e">
        <f>J219-'Nikasha and kharcha 1st trim'!#REF!</f>
        <v>#REF!</v>
      </c>
    </row>
    <row r="220" spans="1:15">
      <c r="A220" s="155"/>
      <c r="B220" s="155"/>
      <c r="C220" s="116" t="e">
        <f>'Programe Budget 2073-74'!#REF!</f>
        <v>#REF!</v>
      </c>
      <c r="D220" s="117" t="e">
        <f>'Programe Budget 2073-74'!#REF!</f>
        <v>#REF!</v>
      </c>
      <c r="E220" s="114" t="e">
        <f>'Programe Budget 2073-74'!#REF!</f>
        <v>#REF!</v>
      </c>
      <c r="F220" s="114" t="e">
        <f>'Programe Budget 2073-74'!#REF!</f>
        <v>#REF!</v>
      </c>
      <c r="G220" s="114" t="e">
        <f t="shared" si="20"/>
        <v>#REF!</v>
      </c>
      <c r="H220" s="114">
        <v>0</v>
      </c>
      <c r="I220" s="391">
        <v>1494</v>
      </c>
      <c r="J220" s="114">
        <f t="shared" si="18"/>
        <v>1494</v>
      </c>
      <c r="K220" s="114" t="e">
        <f t="shared" si="19"/>
        <v>#REF!</v>
      </c>
      <c r="L220" s="222"/>
      <c r="M220" s="222"/>
      <c r="N220" s="114" t="e">
        <f>'Programe Budget 2073-74'!#REF!</f>
        <v>#REF!</v>
      </c>
      <c r="O220" s="225" t="e">
        <f>J220-'Nikasha and kharcha 1st trim'!#REF!</f>
        <v>#REF!</v>
      </c>
    </row>
    <row r="221" spans="1:15">
      <c r="A221" s="155"/>
      <c r="B221" s="155"/>
      <c r="C221" s="116" t="e">
        <f>'Programe Budget 2073-74'!#REF!</f>
        <v>#REF!</v>
      </c>
      <c r="D221" s="117" t="e">
        <f>'Programe Budget 2073-74'!#REF!</f>
        <v>#REF!</v>
      </c>
      <c r="E221" s="114" t="e">
        <f>'Programe Budget 2073-74'!#REF!</f>
        <v>#REF!</v>
      </c>
      <c r="F221" s="114" t="e">
        <f>'Programe Budget 2073-74'!#REF!</f>
        <v>#REF!</v>
      </c>
      <c r="G221" s="114" t="e">
        <f t="shared" si="20"/>
        <v>#REF!</v>
      </c>
      <c r="H221" s="114">
        <v>0</v>
      </c>
      <c r="I221" s="391">
        <v>960</v>
      </c>
      <c r="J221" s="114">
        <f t="shared" si="18"/>
        <v>960</v>
      </c>
      <c r="K221" s="114" t="e">
        <f t="shared" si="19"/>
        <v>#REF!</v>
      </c>
      <c r="L221" s="222"/>
      <c r="M221" s="222"/>
      <c r="N221" s="114" t="e">
        <f>'Programe Budget 2073-74'!#REF!</f>
        <v>#REF!</v>
      </c>
      <c r="O221" s="225" t="e">
        <f>J221-'Nikasha and kharcha 1st trim'!#REF!</f>
        <v>#REF!</v>
      </c>
    </row>
    <row r="222" spans="1:15">
      <c r="A222" s="155"/>
      <c r="B222" s="155"/>
      <c r="C222" s="116" t="e">
        <f>'Programe Budget 2073-74'!#REF!</f>
        <v>#REF!</v>
      </c>
      <c r="D222" s="117" t="e">
        <f>'Programe Budget 2073-74'!#REF!</f>
        <v>#REF!</v>
      </c>
      <c r="E222" s="114" t="e">
        <f>'Programe Budget 2073-74'!#REF!</f>
        <v>#REF!</v>
      </c>
      <c r="F222" s="114" t="e">
        <f>'Programe Budget 2073-74'!#REF!</f>
        <v>#REF!</v>
      </c>
      <c r="G222" s="114" t="e">
        <f t="shared" si="20"/>
        <v>#REF!</v>
      </c>
      <c r="H222" s="114">
        <v>0</v>
      </c>
      <c r="I222" s="391">
        <v>3765</v>
      </c>
      <c r="J222" s="114">
        <f t="shared" si="18"/>
        <v>3765</v>
      </c>
      <c r="K222" s="114" t="e">
        <f t="shared" si="19"/>
        <v>#REF!</v>
      </c>
      <c r="L222" s="222"/>
      <c r="M222" s="222"/>
      <c r="N222" s="114" t="e">
        <f>'Programe Budget 2073-74'!#REF!</f>
        <v>#REF!</v>
      </c>
      <c r="O222" s="225" t="e">
        <f>J222-'Nikasha and kharcha 1st trim'!#REF!</f>
        <v>#REF!</v>
      </c>
    </row>
    <row r="223" spans="1:15">
      <c r="A223" s="155"/>
      <c r="B223" s="155"/>
      <c r="C223" s="116" t="e">
        <f>'Programe Budget 2073-74'!#REF!</f>
        <v>#REF!</v>
      </c>
      <c r="D223" s="117" t="e">
        <f>'Programe Budget 2073-74'!#REF!</f>
        <v>#REF!</v>
      </c>
      <c r="E223" s="114" t="e">
        <f>'Programe Budget 2073-74'!#REF!</f>
        <v>#REF!</v>
      </c>
      <c r="F223" s="114" t="e">
        <f>'Programe Budget 2073-74'!#REF!</f>
        <v>#REF!</v>
      </c>
      <c r="G223" s="114" t="e">
        <f t="shared" si="20"/>
        <v>#REF!</v>
      </c>
      <c r="H223" s="114">
        <v>0</v>
      </c>
      <c r="I223" s="391">
        <v>4552</v>
      </c>
      <c r="J223" s="114">
        <f t="shared" si="18"/>
        <v>4552</v>
      </c>
      <c r="K223" s="114" t="e">
        <f t="shared" si="19"/>
        <v>#REF!</v>
      </c>
      <c r="L223" s="222"/>
      <c r="M223" s="222"/>
      <c r="N223" s="114" t="e">
        <f>'Programe Budget 2073-74'!#REF!</f>
        <v>#REF!</v>
      </c>
      <c r="O223" s="225" t="e">
        <f>J223-'Nikasha and kharcha 1st trim'!#REF!</f>
        <v>#REF!</v>
      </c>
    </row>
    <row r="224" spans="1:15">
      <c r="A224" s="155"/>
      <c r="B224" s="155"/>
      <c r="C224" s="116" t="e">
        <f>'Programe Budget 2073-74'!#REF!</f>
        <v>#REF!</v>
      </c>
      <c r="D224" s="117" t="e">
        <f>'Programe Budget 2073-74'!#REF!</f>
        <v>#REF!</v>
      </c>
      <c r="E224" s="114" t="e">
        <f>'Programe Budget 2073-74'!#REF!</f>
        <v>#REF!</v>
      </c>
      <c r="F224" s="114" t="e">
        <f>'Programe Budget 2073-74'!#REF!</f>
        <v>#REF!</v>
      </c>
      <c r="G224" s="114" t="e">
        <f t="shared" si="20"/>
        <v>#REF!</v>
      </c>
      <c r="H224" s="114">
        <v>0</v>
      </c>
      <c r="I224" s="391">
        <v>3019</v>
      </c>
      <c r="J224" s="114">
        <f t="shared" si="18"/>
        <v>3019</v>
      </c>
      <c r="K224" s="114" t="e">
        <f t="shared" si="19"/>
        <v>#REF!</v>
      </c>
      <c r="L224" s="222"/>
      <c r="M224" s="222"/>
      <c r="N224" s="114" t="e">
        <f>'Programe Budget 2073-74'!#REF!</f>
        <v>#REF!</v>
      </c>
      <c r="O224" s="225" t="e">
        <f>J224-'Nikasha and kharcha 1st trim'!#REF!</f>
        <v>#REF!</v>
      </c>
    </row>
    <row r="225" spans="1:15">
      <c r="A225" s="155"/>
      <c r="B225" s="155"/>
      <c r="C225" s="116" t="e">
        <f>'Programe Budget 2073-74'!#REF!</f>
        <v>#REF!</v>
      </c>
      <c r="D225" s="117" t="e">
        <f>'Programe Budget 2073-74'!#REF!</f>
        <v>#REF!</v>
      </c>
      <c r="E225" s="114" t="e">
        <f>'Programe Budget 2073-74'!#REF!</f>
        <v>#REF!</v>
      </c>
      <c r="F225" s="114" t="e">
        <f>'Programe Budget 2073-74'!#REF!</f>
        <v>#REF!</v>
      </c>
      <c r="G225" s="114" t="e">
        <f t="shared" si="20"/>
        <v>#REF!</v>
      </c>
      <c r="H225" s="114">
        <v>0</v>
      </c>
      <c r="I225" s="391">
        <v>3486</v>
      </c>
      <c r="J225" s="114">
        <f t="shared" ref="J225:J235" si="21">I225+H225</f>
        <v>3486</v>
      </c>
      <c r="K225" s="114" t="e">
        <f t="shared" si="19"/>
        <v>#REF!</v>
      </c>
      <c r="L225" s="222"/>
      <c r="M225" s="222"/>
      <c r="N225" s="114" t="e">
        <f>'Programe Budget 2073-74'!#REF!</f>
        <v>#REF!</v>
      </c>
      <c r="O225" s="225" t="e">
        <f>J225-'Nikasha and kharcha 1st trim'!#REF!</f>
        <v>#REF!</v>
      </c>
    </row>
    <row r="226" spans="1:15">
      <c r="A226" s="155"/>
      <c r="B226" s="155"/>
      <c r="C226" s="116" t="e">
        <f>'Programe Budget 2073-74'!#REF!</f>
        <v>#REF!</v>
      </c>
      <c r="D226" s="117" t="e">
        <f>'Programe Budget 2073-74'!#REF!</f>
        <v>#REF!</v>
      </c>
      <c r="E226" s="114" t="e">
        <f>'Programe Budget 2073-74'!#REF!</f>
        <v>#REF!</v>
      </c>
      <c r="F226" s="114" t="e">
        <f>'Programe Budget 2073-74'!#REF!</f>
        <v>#REF!</v>
      </c>
      <c r="G226" s="114" t="e">
        <f t="shared" si="20"/>
        <v>#REF!</v>
      </c>
      <c r="H226" s="114">
        <v>0</v>
      </c>
      <c r="I226" s="391">
        <v>4241</v>
      </c>
      <c r="J226" s="114">
        <f t="shared" si="21"/>
        <v>4241</v>
      </c>
      <c r="K226" s="114" t="e">
        <f t="shared" si="19"/>
        <v>#REF!</v>
      </c>
      <c r="L226" s="222"/>
      <c r="M226" s="222"/>
      <c r="N226" s="114" t="e">
        <f>'Programe Budget 2073-74'!#REF!</f>
        <v>#REF!</v>
      </c>
      <c r="O226" s="225" t="e">
        <f>J226-'Nikasha and kharcha 1st trim'!#REF!</f>
        <v>#REF!</v>
      </c>
    </row>
    <row r="227" spans="1:15">
      <c r="A227" s="155"/>
      <c r="B227" s="155"/>
      <c r="C227" s="116" t="e">
        <f>'Programe Budget 2073-74'!#REF!</f>
        <v>#REF!</v>
      </c>
      <c r="D227" s="117" t="e">
        <f>'Programe Budget 2073-74'!#REF!</f>
        <v>#REF!</v>
      </c>
      <c r="E227" s="114" t="e">
        <f>'Programe Budget 2073-74'!#REF!</f>
        <v>#REF!</v>
      </c>
      <c r="F227" s="114" t="e">
        <f>'Programe Budget 2073-74'!#REF!</f>
        <v>#REF!</v>
      </c>
      <c r="G227" s="114" t="e">
        <f t="shared" si="20"/>
        <v>#REF!</v>
      </c>
      <c r="H227" s="114">
        <v>0</v>
      </c>
      <c r="I227" s="391">
        <v>958.5</v>
      </c>
      <c r="J227" s="114">
        <f t="shared" si="21"/>
        <v>958.5</v>
      </c>
      <c r="K227" s="114" t="e">
        <f t="shared" si="19"/>
        <v>#REF!</v>
      </c>
      <c r="L227" s="222"/>
      <c r="M227" s="222"/>
      <c r="N227" s="114" t="e">
        <f>'Programe Budget 2073-74'!#REF!</f>
        <v>#REF!</v>
      </c>
      <c r="O227" s="225" t="e">
        <f>J227-'Nikasha and kharcha 1st trim'!#REF!</f>
        <v>#REF!</v>
      </c>
    </row>
    <row r="228" spans="1:15">
      <c r="A228" s="155"/>
      <c r="B228" s="155"/>
      <c r="C228" s="116" t="e">
        <f>'Programe Budget 2073-74'!#REF!</f>
        <v>#REF!</v>
      </c>
      <c r="D228" s="117" t="e">
        <f>'Programe Budget 2073-74'!#REF!</f>
        <v>#REF!</v>
      </c>
      <c r="E228" s="114" t="e">
        <f>'Programe Budget 2073-74'!#REF!</f>
        <v>#REF!</v>
      </c>
      <c r="F228" s="114" t="e">
        <f>'Programe Budget 2073-74'!#REF!</f>
        <v>#REF!</v>
      </c>
      <c r="G228" s="114" t="e">
        <f t="shared" si="20"/>
        <v>#REF!</v>
      </c>
      <c r="H228" s="114">
        <v>0</v>
      </c>
      <c r="I228" s="391">
        <v>958.4</v>
      </c>
      <c r="J228" s="114">
        <f t="shared" si="21"/>
        <v>958.4</v>
      </c>
      <c r="K228" s="114" t="e">
        <f t="shared" si="19"/>
        <v>#REF!</v>
      </c>
      <c r="L228" s="222"/>
      <c r="M228" s="222"/>
      <c r="N228" s="114" t="e">
        <f>'Programe Budget 2073-74'!#REF!</f>
        <v>#REF!</v>
      </c>
      <c r="O228" s="225" t="e">
        <f>J228-'Nikasha and kharcha 1st trim'!#REF!</f>
        <v>#REF!</v>
      </c>
    </row>
    <row r="229" spans="1:15">
      <c r="A229" s="155"/>
      <c r="B229" s="155"/>
      <c r="C229" s="116" t="e">
        <f>'Programe Budget 2073-74'!#REF!</f>
        <v>#REF!</v>
      </c>
      <c r="D229" s="117" t="e">
        <f>'Programe Budget 2073-74'!#REF!</f>
        <v>#REF!</v>
      </c>
      <c r="E229" s="114" t="e">
        <f>'Programe Budget 2073-74'!#REF!</f>
        <v>#REF!</v>
      </c>
      <c r="F229" s="114" t="e">
        <f>'Programe Budget 2073-74'!#REF!</f>
        <v>#REF!</v>
      </c>
      <c r="G229" s="114" t="e">
        <f t="shared" si="20"/>
        <v>#REF!</v>
      </c>
      <c r="H229" s="114">
        <v>0</v>
      </c>
      <c r="I229" s="391">
        <v>2785.4</v>
      </c>
      <c r="J229" s="114">
        <f t="shared" si="21"/>
        <v>2785.4</v>
      </c>
      <c r="K229" s="114" t="e">
        <f t="shared" si="19"/>
        <v>#REF!</v>
      </c>
      <c r="L229" s="222"/>
      <c r="M229" s="222"/>
      <c r="N229" s="114" t="e">
        <f>'Programe Budget 2073-74'!#REF!</f>
        <v>#REF!</v>
      </c>
      <c r="O229" s="225" t="e">
        <f>J229-'Nikasha and kharcha 1st trim'!#REF!</f>
        <v>#REF!</v>
      </c>
    </row>
    <row r="230" spans="1:15">
      <c r="A230" s="155"/>
      <c r="B230" s="155"/>
      <c r="C230" s="116" t="e">
        <f>'Programe Budget 2073-74'!#REF!</f>
        <v>#REF!</v>
      </c>
      <c r="D230" s="117" t="e">
        <f>'Programe Budget 2073-74'!#REF!</f>
        <v>#REF!</v>
      </c>
      <c r="E230" s="114" t="e">
        <f>'Programe Budget 2073-74'!#REF!</f>
        <v>#REF!</v>
      </c>
      <c r="F230" s="114" t="e">
        <f>'Programe Budget 2073-74'!#REF!</f>
        <v>#REF!</v>
      </c>
      <c r="G230" s="114" t="e">
        <f t="shared" si="20"/>
        <v>#REF!</v>
      </c>
      <c r="H230" s="114">
        <v>0</v>
      </c>
      <c r="I230" s="391">
        <v>2638.3</v>
      </c>
      <c r="J230" s="114">
        <f t="shared" si="21"/>
        <v>2638.3</v>
      </c>
      <c r="K230" s="114" t="e">
        <f t="shared" si="19"/>
        <v>#REF!</v>
      </c>
      <c r="L230" s="222"/>
      <c r="M230" s="222"/>
      <c r="N230" s="114" t="e">
        <f>'Programe Budget 2073-74'!#REF!</f>
        <v>#REF!</v>
      </c>
      <c r="O230" s="225" t="e">
        <f>J230-'Nikasha and kharcha 1st trim'!#REF!</f>
        <v>#REF!</v>
      </c>
    </row>
    <row r="231" spans="1:15">
      <c r="A231" s="155"/>
      <c r="B231" s="155"/>
      <c r="C231" s="116" t="e">
        <f>'Programe Budget 2073-74'!#REF!</f>
        <v>#REF!</v>
      </c>
      <c r="D231" s="117" t="e">
        <f>'Programe Budget 2073-74'!#REF!</f>
        <v>#REF!</v>
      </c>
      <c r="E231" s="114" t="e">
        <f>'Programe Budget 2073-74'!#REF!</f>
        <v>#REF!</v>
      </c>
      <c r="F231" s="114" t="e">
        <f>'Programe Budget 2073-74'!#REF!</f>
        <v>#REF!</v>
      </c>
      <c r="G231" s="114" t="e">
        <f t="shared" si="20"/>
        <v>#REF!</v>
      </c>
      <c r="H231" s="114">
        <v>0</v>
      </c>
      <c r="I231" s="391">
        <v>3550.9</v>
      </c>
      <c r="J231" s="114">
        <f t="shared" si="21"/>
        <v>3550.9</v>
      </c>
      <c r="K231" s="114" t="e">
        <f t="shared" si="19"/>
        <v>#REF!</v>
      </c>
      <c r="L231" s="222"/>
      <c r="M231" s="222"/>
      <c r="N231" s="114" t="e">
        <f>'Programe Budget 2073-74'!#REF!</f>
        <v>#REF!</v>
      </c>
      <c r="O231" s="225" t="e">
        <f>J231-'Nikasha and kharcha 1st trim'!#REF!</f>
        <v>#REF!</v>
      </c>
    </row>
    <row r="232" spans="1:15">
      <c r="A232" s="155"/>
      <c r="B232" s="155"/>
      <c r="C232" s="116" t="e">
        <f>'Programe Budget 2073-74'!#REF!</f>
        <v>#REF!</v>
      </c>
      <c r="D232" s="117" t="e">
        <f>'Programe Budget 2073-74'!#REF!</f>
        <v>#REF!</v>
      </c>
      <c r="E232" s="114" t="e">
        <f>'Programe Budget 2073-74'!#REF!</f>
        <v>#REF!</v>
      </c>
      <c r="F232" s="114" t="e">
        <f>'Programe Budget 2073-74'!#REF!</f>
        <v>#REF!</v>
      </c>
      <c r="G232" s="114" t="e">
        <f t="shared" si="20"/>
        <v>#REF!</v>
      </c>
      <c r="H232" s="114">
        <v>0</v>
      </c>
      <c r="I232" s="391">
        <v>1718</v>
      </c>
      <c r="J232" s="114">
        <f t="shared" si="21"/>
        <v>1718</v>
      </c>
      <c r="K232" s="114" t="e">
        <f t="shared" si="19"/>
        <v>#REF!</v>
      </c>
      <c r="L232" s="222"/>
      <c r="M232" s="222"/>
      <c r="N232" s="114" t="e">
        <f>'Programe Budget 2073-74'!#REF!</f>
        <v>#REF!</v>
      </c>
      <c r="O232" s="225" t="e">
        <f>J232-'Nikasha and kharcha 1st trim'!#REF!</f>
        <v>#REF!</v>
      </c>
    </row>
    <row r="233" spans="1:15">
      <c r="A233" s="155"/>
      <c r="B233" s="155"/>
      <c r="C233" s="116" t="e">
        <f>'Programe Budget 2073-74'!#REF!</f>
        <v>#REF!</v>
      </c>
      <c r="D233" s="117" t="e">
        <f>'Programe Budget 2073-74'!#REF!</f>
        <v>#REF!</v>
      </c>
      <c r="E233" s="114" t="e">
        <f>'Programe Budget 2073-74'!#REF!</f>
        <v>#REF!</v>
      </c>
      <c r="F233" s="114" t="e">
        <f>'Programe Budget 2073-74'!#REF!</f>
        <v>#REF!</v>
      </c>
      <c r="G233" s="114" t="e">
        <f t="shared" si="20"/>
        <v>#REF!</v>
      </c>
      <c r="H233" s="114">
        <v>0</v>
      </c>
      <c r="I233" s="391">
        <v>2660</v>
      </c>
      <c r="J233" s="114">
        <f t="shared" si="21"/>
        <v>2660</v>
      </c>
      <c r="K233" s="114" t="e">
        <f t="shared" si="19"/>
        <v>#REF!</v>
      </c>
      <c r="L233" s="222"/>
      <c r="M233" s="222"/>
      <c r="N233" s="114" t="e">
        <f>'Programe Budget 2073-74'!#REF!</f>
        <v>#REF!</v>
      </c>
      <c r="O233" s="225" t="e">
        <f>J233-'Nikasha and kharcha 1st trim'!#REF!</f>
        <v>#REF!</v>
      </c>
    </row>
    <row r="234" spans="1:15">
      <c r="A234" s="155"/>
      <c r="B234" s="155"/>
      <c r="C234" s="116" t="e">
        <f>'Programe Budget 2073-74'!#REF!</f>
        <v>#REF!</v>
      </c>
      <c r="D234" s="117" t="e">
        <f>'Programe Budget 2073-74'!#REF!</f>
        <v>#REF!</v>
      </c>
      <c r="E234" s="114" t="e">
        <f>'Programe Budget 2073-74'!#REF!</f>
        <v>#REF!</v>
      </c>
      <c r="F234" s="114" t="e">
        <f>'Programe Budget 2073-74'!#REF!</f>
        <v>#REF!</v>
      </c>
      <c r="G234" s="114" t="e">
        <f t="shared" si="20"/>
        <v>#REF!</v>
      </c>
      <c r="H234" s="114">
        <v>0</v>
      </c>
      <c r="I234" s="391">
        <v>2917</v>
      </c>
      <c r="J234" s="114">
        <f t="shared" si="21"/>
        <v>2917</v>
      </c>
      <c r="K234" s="114" t="e">
        <f t="shared" si="19"/>
        <v>#REF!</v>
      </c>
      <c r="L234" s="222"/>
      <c r="M234" s="222"/>
      <c r="N234" s="114" t="e">
        <f>'Programe Budget 2073-74'!#REF!</f>
        <v>#REF!</v>
      </c>
      <c r="O234" s="225" t="e">
        <f>J234-'Nikasha and kharcha 1st trim'!#REF!</f>
        <v>#REF!</v>
      </c>
    </row>
    <row r="235" spans="1:15">
      <c r="A235" s="155"/>
      <c r="B235" s="155"/>
      <c r="C235" s="116" t="e">
        <f>'Programe Budget 2073-74'!#REF!</f>
        <v>#REF!</v>
      </c>
      <c r="D235" s="117" t="e">
        <f>'Programe Budget 2073-74'!#REF!</f>
        <v>#REF!</v>
      </c>
      <c r="E235" s="114" t="e">
        <f>'Programe Budget 2073-74'!#REF!</f>
        <v>#REF!</v>
      </c>
      <c r="F235" s="114" t="e">
        <f>'Programe Budget 2073-74'!#REF!</f>
        <v>#REF!</v>
      </c>
      <c r="G235" s="114" t="e">
        <f t="shared" si="20"/>
        <v>#REF!</v>
      </c>
      <c r="H235" s="114">
        <v>0</v>
      </c>
      <c r="I235" s="391">
        <v>3901.4</v>
      </c>
      <c r="J235" s="114">
        <f t="shared" si="21"/>
        <v>3901.4</v>
      </c>
      <c r="K235" s="114" t="e">
        <f t="shared" si="19"/>
        <v>#REF!</v>
      </c>
      <c r="L235" s="222"/>
      <c r="M235" s="222"/>
      <c r="N235" s="114" t="e">
        <f>'Programe Budget 2073-74'!#REF!</f>
        <v>#REF!</v>
      </c>
      <c r="O235" s="225" t="e">
        <f>J235-'Nikasha and kharcha 1st trim'!#REF!</f>
        <v>#REF!</v>
      </c>
    </row>
    <row r="236" spans="1:15" s="70" customFormat="1">
      <c r="A236" s="155"/>
      <c r="B236" s="155"/>
      <c r="C236" s="264"/>
      <c r="D236" s="125" t="str">
        <f>'Programe Budget 2073-74'!D232</f>
        <v>32 कार्यालयहरूको जम्मा</v>
      </c>
      <c r="E236" s="173" t="e">
        <f>SUM(E146:E235)</f>
        <v>#REF!</v>
      </c>
      <c r="F236" s="173" t="e">
        <f>SUM(F146:F235)</f>
        <v>#REF!</v>
      </c>
      <c r="G236" s="173" t="e">
        <f>SUM(G146:G235)</f>
        <v>#REF!</v>
      </c>
      <c r="H236" s="173">
        <f t="shared" ref="H236:M236" si="22">SUM(H146:H235)</f>
        <v>42212.108999999997</v>
      </c>
      <c r="I236" s="173">
        <f t="shared" si="22"/>
        <v>332141.6590000001</v>
      </c>
      <c r="J236" s="173">
        <f t="shared" si="22"/>
        <v>374353.76800000004</v>
      </c>
      <c r="K236" s="114" t="e">
        <f t="shared" si="19"/>
        <v>#REF!</v>
      </c>
      <c r="L236" s="173">
        <f>SUM(L146:L235)</f>
        <v>0</v>
      </c>
      <c r="M236" s="173">
        <f t="shared" si="22"/>
        <v>0</v>
      </c>
      <c r="N236" s="114">
        <f>'Programe Budget 2073-74'!Q232</f>
        <v>0</v>
      </c>
      <c r="O236" s="225" t="e">
        <f>J236-'Nikasha and kharcha 1st trim'!#REF!</f>
        <v>#REF!</v>
      </c>
    </row>
    <row r="237" spans="1:15" s="216" customFormat="1" ht="39">
      <c r="A237" s="112">
        <f>'Programe Budget 2073-74'!A233</f>
        <v>5</v>
      </c>
      <c r="B237" s="111" t="str">
        <f>'Programe Budget 2073-74'!B233</f>
        <v>312110-3/4</v>
      </c>
      <c r="C237" s="112"/>
      <c r="D237" s="269" t="str">
        <f>'Programe Budget 2073-74'!D233</f>
        <v xml:space="preserve">मत्स्य विकास कार्यक्रम </v>
      </c>
      <c r="E237" s="384"/>
      <c r="F237" s="384"/>
      <c r="G237" s="384"/>
      <c r="H237" s="114"/>
      <c r="I237" s="114"/>
      <c r="J237" s="114"/>
      <c r="K237" s="114"/>
      <c r="L237" s="215"/>
      <c r="M237" s="215"/>
      <c r="N237" s="114" t="str">
        <f>'Programe Budget 2073-74'!Q233</f>
        <v>ना</v>
      </c>
      <c r="O237" s="225" t="e">
        <f>J237-'Nikasha and kharcha 1st trim'!#REF!</f>
        <v>#REF!</v>
      </c>
    </row>
    <row r="238" spans="1:15">
      <c r="A238" s="155"/>
      <c r="B238" s="155"/>
      <c r="C238" s="116">
        <f>'Programe Budget 2073-74'!C234</f>
        <v>1</v>
      </c>
      <c r="D238" s="117" t="str">
        <f>'Programe Budget 2073-74'!D234</f>
        <v>मत्स्य विकास निर्देशनालय, बालाजु</v>
      </c>
      <c r="E238" s="114">
        <f>'Programe Budget 2073-74'!E234</f>
        <v>121914</v>
      </c>
      <c r="F238" s="114">
        <f>'Programe Budget 2073-74'!F234</f>
        <v>100</v>
      </c>
      <c r="G238" s="114">
        <f t="shared" ref="G238:G250" si="23">E238-F238</f>
        <v>121814</v>
      </c>
      <c r="H238" s="114">
        <v>3445.43</v>
      </c>
      <c r="I238" s="114">
        <v>242537.93</v>
      </c>
      <c r="J238" s="114">
        <f t="shared" ref="J238:J250" si="24">I238+H238</f>
        <v>245983.35999999999</v>
      </c>
      <c r="K238" s="114">
        <f t="shared" si="19"/>
        <v>201.76793477369293</v>
      </c>
      <c r="L238" s="175"/>
      <c r="M238" s="175"/>
      <c r="N238" s="114" t="str">
        <f>'Programe Budget 2073-74'!Q234</f>
        <v>नि</v>
      </c>
      <c r="O238" s="225" t="e">
        <f>J238-'Nikasha and kharcha 1st trim'!#REF!</f>
        <v>#REF!</v>
      </c>
    </row>
    <row r="239" spans="1:15">
      <c r="A239" s="155"/>
      <c r="B239" s="155"/>
      <c r="C239" s="116">
        <f>'Programe Budget 2073-74'!C235</f>
        <v>2</v>
      </c>
      <c r="D239" s="117" t="str">
        <f>'Programe Budget 2073-74'!D235</f>
        <v>राष्ट्रिय प्राकृतिक तथा कृत्रिम जलाशय मत्स्य विकास कार्यक्रम, बालाजु</v>
      </c>
      <c r="E239" s="114">
        <f>'Programe Budget 2073-74'!E235</f>
        <v>19337</v>
      </c>
      <c r="F239" s="114">
        <f>'Programe Budget 2073-74'!F235</f>
        <v>330</v>
      </c>
      <c r="G239" s="114">
        <f t="shared" si="23"/>
        <v>19007</v>
      </c>
      <c r="H239" s="114">
        <v>249.84</v>
      </c>
      <c r="I239" s="114">
        <v>16882.84</v>
      </c>
      <c r="J239" s="114">
        <f t="shared" si="24"/>
        <v>17132.68</v>
      </c>
      <c r="K239" s="114">
        <f t="shared" si="19"/>
        <v>88.600506800434403</v>
      </c>
      <c r="L239" s="175"/>
      <c r="M239" s="175"/>
      <c r="N239" s="114" t="str">
        <f>'Programe Budget 2073-74'!Q235</f>
        <v>नि</v>
      </c>
      <c r="O239" s="225" t="e">
        <f>J239-'Nikasha and kharcha 1st trim'!#REF!</f>
        <v>#REF!</v>
      </c>
    </row>
    <row r="240" spans="1:15">
      <c r="A240" s="155"/>
      <c r="B240" s="155"/>
      <c r="C240" s="116">
        <f>'Programe Budget 2073-74'!C236</f>
        <v>3</v>
      </c>
      <c r="D240" s="117" t="str">
        <f>'Programe Budget 2073-74'!D236</f>
        <v>केन्द्रीय मत्स्य प्रयोगशाला, बालाजु</v>
      </c>
      <c r="E240" s="114">
        <f>'Programe Budget 2073-74'!E236</f>
        <v>18205</v>
      </c>
      <c r="F240" s="114">
        <f>'Programe Budget 2073-74'!F236</f>
        <v>7655</v>
      </c>
      <c r="G240" s="114">
        <f t="shared" si="23"/>
        <v>10550</v>
      </c>
      <c r="H240" s="114">
        <v>467.54</v>
      </c>
      <c r="I240" s="114">
        <v>8052.18</v>
      </c>
      <c r="J240" s="114">
        <f t="shared" si="24"/>
        <v>8519.7200000000012</v>
      </c>
      <c r="K240" s="114">
        <f t="shared" si="19"/>
        <v>46.798791540785508</v>
      </c>
      <c r="L240" s="175"/>
      <c r="M240" s="175"/>
      <c r="N240" s="114" t="str">
        <f>'Programe Budget 2073-74'!Q236</f>
        <v>नि</v>
      </c>
      <c r="O240" s="225" t="e">
        <f>J240-'Nikasha and kharcha 1st trim'!#REF!</f>
        <v>#REF!</v>
      </c>
    </row>
    <row r="241" spans="1:15" ht="21.75" customHeight="1">
      <c r="A241" s="155"/>
      <c r="B241" s="155"/>
      <c r="C241" s="116">
        <f>'Programe Budget 2073-74'!C237</f>
        <v>4</v>
      </c>
      <c r="D241" s="117" t="str">
        <f>'Programe Budget 2073-74'!D237</f>
        <v>मत्स्य विकास तथा तालिम केन्द्र, जनकपुर</v>
      </c>
      <c r="E241" s="114">
        <f>'Programe Budget 2073-74'!E237</f>
        <v>27896</v>
      </c>
      <c r="F241" s="114">
        <f>'Programe Budget 2073-74'!F237</f>
        <v>2700</v>
      </c>
      <c r="G241" s="114">
        <f t="shared" si="23"/>
        <v>25196</v>
      </c>
      <c r="H241" s="114">
        <v>5823.46</v>
      </c>
      <c r="I241" s="114">
        <v>16768.18</v>
      </c>
      <c r="J241" s="114">
        <f t="shared" si="24"/>
        <v>22591.64</v>
      </c>
      <c r="K241" s="114">
        <f t="shared" si="19"/>
        <v>80.985230857470597</v>
      </c>
      <c r="L241" s="175"/>
      <c r="M241" s="175"/>
      <c r="N241" s="114" t="str">
        <f>'Programe Budget 2073-74'!Q237</f>
        <v>नि</v>
      </c>
      <c r="O241" s="225" t="e">
        <f>J241-'Nikasha and kharcha 1st trim'!#REF!</f>
        <v>#REF!</v>
      </c>
    </row>
    <row r="242" spans="1:15" ht="21.75" customHeight="1">
      <c r="A242" s="155"/>
      <c r="B242" s="155"/>
      <c r="C242" s="116">
        <f>'Programe Budget 2073-74'!C238</f>
        <v>5</v>
      </c>
      <c r="D242" s="117" t="str">
        <f>'Programe Budget 2073-74'!D238</f>
        <v>मत्स्य विकास केन्द्र, फत्तेपुर, सप्तरी</v>
      </c>
      <c r="E242" s="114">
        <f>'Programe Budget 2073-74'!E238</f>
        <v>15669</v>
      </c>
      <c r="F242" s="114">
        <f>'Programe Budget 2073-74'!F238</f>
        <v>2525</v>
      </c>
      <c r="G242" s="114">
        <f t="shared" si="23"/>
        <v>13144</v>
      </c>
      <c r="H242" s="114">
        <v>5155.8900000000003</v>
      </c>
      <c r="I242" s="114">
        <v>10495.57</v>
      </c>
      <c r="J242" s="114">
        <f t="shared" si="24"/>
        <v>15651.46</v>
      </c>
      <c r="K242" s="114">
        <f t="shared" si="19"/>
        <v>99.888059225221767</v>
      </c>
      <c r="L242" s="175"/>
      <c r="M242" s="175"/>
      <c r="N242" s="114" t="str">
        <f>'Programe Budget 2073-74'!Q238</f>
        <v>नि</v>
      </c>
      <c r="O242" s="225" t="e">
        <f>J242-'Nikasha and kharcha 1st trim'!#REF!</f>
        <v>#REF!</v>
      </c>
    </row>
    <row r="243" spans="1:15" ht="21.75" customHeight="1">
      <c r="A243" s="155"/>
      <c r="B243" s="155"/>
      <c r="C243" s="116">
        <f>'Programe Budget 2073-74'!C239</f>
        <v>6</v>
      </c>
      <c r="D243" s="117" t="str">
        <f>'Programe Budget 2073-74'!D239</f>
        <v>मत्स्य विकास केन्द्र, लाहान, सिराहा</v>
      </c>
      <c r="E243" s="114">
        <f>'Programe Budget 2073-74'!E239</f>
        <v>10820</v>
      </c>
      <c r="F243" s="114">
        <f>'Programe Budget 2073-74'!F239</f>
        <v>3425</v>
      </c>
      <c r="G243" s="114">
        <f t="shared" si="23"/>
        <v>7395</v>
      </c>
      <c r="H243" s="114">
        <v>3673.8</v>
      </c>
      <c r="I243" s="114">
        <v>5419.53</v>
      </c>
      <c r="J243" s="114">
        <f t="shared" si="24"/>
        <v>9093.33</v>
      </c>
      <c r="K243" s="114">
        <f t="shared" si="19"/>
        <v>84.04186691312384</v>
      </c>
      <c r="L243" s="175"/>
      <c r="M243" s="175"/>
      <c r="N243" s="114" t="str">
        <f>'Programe Budget 2073-74'!Q239</f>
        <v>नि</v>
      </c>
      <c r="O243" s="225" t="e">
        <f>J243-'Nikasha and kharcha 1st trim'!#REF!</f>
        <v>#REF!</v>
      </c>
    </row>
    <row r="244" spans="1:15">
      <c r="A244" s="155"/>
      <c r="B244" s="155"/>
      <c r="C244" s="116">
        <f>'Programe Budget 2073-74'!C240</f>
        <v>7</v>
      </c>
      <c r="D244" s="117" t="str">
        <f>'Programe Budget 2073-74'!D240</f>
        <v>मत्स्य विकास केन्द्र, हेटौंडा</v>
      </c>
      <c r="E244" s="114">
        <f>'Programe Budget 2073-74'!E240</f>
        <v>19169</v>
      </c>
      <c r="F244" s="114">
        <f>'Programe Budget 2073-74'!F240</f>
        <v>3775</v>
      </c>
      <c r="G244" s="114">
        <f t="shared" si="23"/>
        <v>15394</v>
      </c>
      <c r="H244" s="114">
        <v>8477.7000000000007</v>
      </c>
      <c r="I244" s="114">
        <v>10436.52</v>
      </c>
      <c r="J244" s="114">
        <f t="shared" si="24"/>
        <v>18914.22</v>
      </c>
      <c r="K244" s="114">
        <f t="shared" si="19"/>
        <v>98.670874850018265</v>
      </c>
      <c r="L244" s="175"/>
      <c r="M244" s="175"/>
      <c r="N244" s="114" t="str">
        <f>'Programe Budget 2073-74'!Q240</f>
        <v>नि</v>
      </c>
      <c r="O244" s="225" t="e">
        <f>J244-'Nikasha and kharcha 1st trim'!#REF!</f>
        <v>#REF!</v>
      </c>
    </row>
    <row r="245" spans="1:15">
      <c r="A245" s="155"/>
      <c r="B245" s="155"/>
      <c r="C245" s="116">
        <f>'Programe Budget 2073-74'!C241</f>
        <v>8</v>
      </c>
      <c r="D245" s="117" t="str">
        <f>'Programe Budget 2073-74'!D241</f>
        <v>मत्स्य विकास केन्द्र, भण्डारा, चितवन</v>
      </c>
      <c r="E245" s="114">
        <f>'Programe Budget 2073-74'!E241</f>
        <v>11836</v>
      </c>
      <c r="F245" s="114">
        <f>'Programe Budget 2073-74'!F241</f>
        <v>1470</v>
      </c>
      <c r="G245" s="114">
        <f t="shared" si="23"/>
        <v>10366</v>
      </c>
      <c r="H245" s="114">
        <v>5739.09</v>
      </c>
      <c r="I245" s="114">
        <v>8996.67</v>
      </c>
      <c r="J245" s="114">
        <f t="shared" si="24"/>
        <v>14735.76</v>
      </c>
      <c r="K245" s="114">
        <f t="shared" si="19"/>
        <v>124.49949307198378</v>
      </c>
      <c r="L245" s="175"/>
      <c r="M245" s="175"/>
      <c r="N245" s="114" t="str">
        <f>'Programe Budget 2073-74'!Q241</f>
        <v>नि</v>
      </c>
      <c r="O245" s="225" t="e">
        <f>J245-'Nikasha and kharcha 1st trim'!#REF!</f>
        <v>#REF!</v>
      </c>
    </row>
    <row r="246" spans="1:15">
      <c r="A246" s="155"/>
      <c r="B246" s="155"/>
      <c r="C246" s="116">
        <f>'Programe Budget 2073-74'!C242</f>
        <v>9</v>
      </c>
      <c r="D246" s="117" t="str">
        <f>'Programe Budget 2073-74'!D242</f>
        <v>रिजरभ्वायर मत्स्य विकास केन्द्र, कुलेखानी, मकवानपुर</v>
      </c>
      <c r="E246" s="114">
        <f>'Programe Budget 2073-74'!E242</f>
        <v>8311</v>
      </c>
      <c r="F246" s="114">
        <f>'Programe Budget 2073-74'!F242</f>
        <v>1060</v>
      </c>
      <c r="G246" s="114">
        <f t="shared" si="23"/>
        <v>7251</v>
      </c>
      <c r="H246" s="114">
        <v>772.21</v>
      </c>
      <c r="I246" s="114">
        <v>3889.51</v>
      </c>
      <c r="J246" s="114">
        <f t="shared" si="24"/>
        <v>4661.72</v>
      </c>
      <c r="K246" s="114">
        <f t="shared" si="19"/>
        <v>56.090963782938275</v>
      </c>
      <c r="L246" s="175"/>
      <c r="M246" s="175"/>
      <c r="N246" s="114" t="str">
        <f>'Programe Budget 2073-74'!Q242</f>
        <v>नि</v>
      </c>
      <c r="O246" s="225" t="e">
        <f>J246-'Nikasha and kharcha 1st trim'!#REF!</f>
        <v>#REF!</v>
      </c>
    </row>
    <row r="247" spans="1:15">
      <c r="A247" s="155"/>
      <c r="B247" s="155"/>
      <c r="C247" s="116">
        <f>'Programe Budget 2073-74'!C243</f>
        <v>10</v>
      </c>
      <c r="D247" s="117" t="str">
        <f>'Programe Budget 2073-74'!D243</f>
        <v>मत्स्य विकास केन्द्र, रुपन्देही भैरहवा</v>
      </c>
      <c r="E247" s="114">
        <f>'Programe Budget 2073-74'!E243</f>
        <v>20075</v>
      </c>
      <c r="F247" s="114">
        <f>'Programe Budget 2073-74'!F243</f>
        <v>2600</v>
      </c>
      <c r="G247" s="114">
        <f t="shared" si="23"/>
        <v>17475</v>
      </c>
      <c r="H247" s="114">
        <v>3394.41</v>
      </c>
      <c r="I247" s="114">
        <v>14072.48</v>
      </c>
      <c r="J247" s="114">
        <f t="shared" si="24"/>
        <v>17466.89</v>
      </c>
      <c r="K247" s="114">
        <f t="shared" si="19"/>
        <v>87.008169364881695</v>
      </c>
      <c r="L247" s="175"/>
      <c r="M247" s="175"/>
      <c r="N247" s="114" t="str">
        <f>'Programe Budget 2073-74'!Q243</f>
        <v>नि</v>
      </c>
      <c r="O247" s="225" t="e">
        <f>J247-'Nikasha and kharcha 1st trim'!#REF!</f>
        <v>#REF!</v>
      </c>
    </row>
    <row r="248" spans="1:15">
      <c r="A248" s="155"/>
      <c r="B248" s="155"/>
      <c r="C248" s="116">
        <f>'Programe Budget 2073-74'!C244</f>
        <v>11</v>
      </c>
      <c r="D248" s="117" t="str">
        <f>'Programe Budget 2073-74'!D244</f>
        <v>चिसो पानी मत्स्य विकास केन्द्र, बेलटारी, स्याङ्गजा</v>
      </c>
      <c r="E248" s="114">
        <f>'Programe Budget 2073-74'!E244</f>
        <v>4120</v>
      </c>
      <c r="F248" s="114">
        <f>'Programe Budget 2073-74'!F244</f>
        <v>85</v>
      </c>
      <c r="G248" s="114">
        <f t="shared" si="23"/>
        <v>4035</v>
      </c>
      <c r="H248" s="114">
        <v>234.92</v>
      </c>
      <c r="I248" s="114">
        <v>3044.94</v>
      </c>
      <c r="J248" s="114">
        <f t="shared" si="24"/>
        <v>3279.86</v>
      </c>
      <c r="K248" s="114">
        <f t="shared" si="19"/>
        <v>79.608252427184468</v>
      </c>
      <c r="L248" s="175"/>
      <c r="M248" s="117"/>
      <c r="N248" s="114" t="str">
        <f>'Programe Budget 2073-74'!Q244</f>
        <v>नि</v>
      </c>
      <c r="O248" s="225" t="e">
        <f>J248-'Nikasha and kharcha 1st trim'!#REF!</f>
        <v>#REF!</v>
      </c>
    </row>
    <row r="249" spans="1:15">
      <c r="A249" s="155"/>
      <c r="B249" s="155"/>
      <c r="C249" s="116">
        <f>'Programe Budget 2073-74'!C245</f>
        <v>12</v>
      </c>
      <c r="D249" s="117" t="str">
        <f>'Programe Budget 2073-74'!D245</f>
        <v>मत्स्य विकास केन्द्र, महादेबपुरी, बाँके</v>
      </c>
      <c r="E249" s="114">
        <f>'Programe Budget 2073-74'!E245</f>
        <v>9174</v>
      </c>
      <c r="F249" s="114">
        <f>'Programe Budget 2073-74'!F245</f>
        <v>1475</v>
      </c>
      <c r="G249" s="114">
        <f t="shared" si="23"/>
        <v>7699</v>
      </c>
      <c r="H249" s="114">
        <v>4396.67</v>
      </c>
      <c r="I249" s="114">
        <v>5103.1899999999996</v>
      </c>
      <c r="J249" s="114">
        <f t="shared" si="24"/>
        <v>9499.86</v>
      </c>
      <c r="K249" s="114">
        <f t="shared" si="19"/>
        <v>103.55199476782211</v>
      </c>
      <c r="L249" s="175"/>
      <c r="M249" s="175"/>
      <c r="N249" s="114" t="str">
        <f>'Programe Budget 2073-74'!Q245</f>
        <v>नि</v>
      </c>
      <c r="O249" s="225" t="e">
        <f>J249-'Nikasha and kharcha 1st trim'!#REF!</f>
        <v>#REF!</v>
      </c>
    </row>
    <row r="250" spans="1:15">
      <c r="A250" s="155"/>
      <c r="B250" s="155"/>
      <c r="C250" s="116">
        <f>'Programe Budget 2073-74'!C246</f>
        <v>13</v>
      </c>
      <c r="D250" s="117" t="str">
        <f>'Programe Budget 2073-74'!D246</f>
        <v>मत्स्य विकास केन्द्र, गेटा, धनगढी</v>
      </c>
      <c r="E250" s="114">
        <f>'Programe Budget 2073-74'!E246</f>
        <v>13582</v>
      </c>
      <c r="F250" s="114">
        <f>'Programe Budget 2073-74'!F246</f>
        <v>1450</v>
      </c>
      <c r="G250" s="114">
        <f t="shared" si="23"/>
        <v>12132</v>
      </c>
      <c r="H250" s="114">
        <v>2339.87</v>
      </c>
      <c r="I250" s="114">
        <v>9524.99</v>
      </c>
      <c r="J250" s="114">
        <f t="shared" si="24"/>
        <v>11864.86</v>
      </c>
      <c r="K250" s="114">
        <f t="shared" si="19"/>
        <v>87.357237520247395</v>
      </c>
      <c r="L250" s="175"/>
      <c r="M250" s="141"/>
      <c r="N250" s="114" t="str">
        <f>'Programe Budget 2073-74'!Q246</f>
        <v>नि</v>
      </c>
      <c r="O250" s="225" t="e">
        <f>J250-'Nikasha and kharcha 1st trim'!#REF!</f>
        <v>#REF!</v>
      </c>
    </row>
    <row r="251" spans="1:15">
      <c r="A251" s="155"/>
      <c r="B251" s="155"/>
      <c r="C251" s="116">
        <f>'Programe Budget 2073-74'!C247</f>
        <v>13</v>
      </c>
      <c r="D251" s="125" t="str">
        <f>'Programe Budget 2073-74'!D247</f>
        <v>मत्स्य विकास कार्यक्रमको जम्मा</v>
      </c>
      <c r="E251" s="173">
        <f t="shared" ref="E251:J251" si="25">SUM(E238:E250)</f>
        <v>300108</v>
      </c>
      <c r="F251" s="173">
        <f t="shared" si="25"/>
        <v>28650</v>
      </c>
      <c r="G251" s="173">
        <f t="shared" si="25"/>
        <v>271458</v>
      </c>
      <c r="H251" s="173">
        <f t="shared" si="25"/>
        <v>44170.829999999994</v>
      </c>
      <c r="I251" s="173">
        <f t="shared" si="25"/>
        <v>355224.53</v>
      </c>
      <c r="J251" s="173">
        <f t="shared" si="25"/>
        <v>399395.36</v>
      </c>
      <c r="K251" s="114">
        <f t="shared" si="19"/>
        <v>133.08387647113707</v>
      </c>
      <c r="L251" s="175"/>
      <c r="M251" s="173"/>
      <c r="N251" s="114">
        <f>'Programe Budget 2073-74'!Q247</f>
        <v>0</v>
      </c>
      <c r="O251" s="225" t="e">
        <f>J251-'Nikasha and kharcha 1st trim'!#REF!</f>
        <v>#REF!</v>
      </c>
    </row>
    <row r="252" spans="1:15" s="216" customFormat="1" ht="39">
      <c r="A252" s="112">
        <f>'Programe Budget 2073-74'!A248</f>
        <v>6</v>
      </c>
      <c r="B252" s="228" t="str">
        <f>'Programe Budget 2073-74'!B248</f>
        <v>312112-3/4</v>
      </c>
      <c r="C252" s="289"/>
      <c r="D252" s="269" t="str">
        <f>'Programe Budget 2073-74'!D248</f>
        <v xml:space="preserve">बाली संरक्षण कार्यक्रम </v>
      </c>
      <c r="E252" s="384"/>
      <c r="F252" s="384"/>
      <c r="G252" s="384"/>
      <c r="H252" s="114"/>
      <c r="I252" s="114"/>
      <c r="J252" s="114"/>
      <c r="K252" s="114"/>
      <c r="L252" s="215"/>
      <c r="M252" s="224"/>
      <c r="N252" s="114" t="str">
        <f>'Programe Budget 2073-74'!Q248</f>
        <v>ना</v>
      </c>
      <c r="O252" s="225" t="e">
        <f>J252-'Nikasha and kharcha 1st trim'!#REF!</f>
        <v>#REF!</v>
      </c>
    </row>
    <row r="253" spans="1:15">
      <c r="A253" s="155"/>
      <c r="B253" s="231"/>
      <c r="C253" s="116">
        <f>'Programe Budget 2073-74'!C249</f>
        <v>1</v>
      </c>
      <c r="D253" s="117" t="str">
        <f>'Programe Budget 2073-74'!D249</f>
        <v>वाली संरक्षण निर्देशनालय, हरिहरभवन</v>
      </c>
      <c r="E253" s="114">
        <f>'Programe Budget 2073-74'!E249</f>
        <v>34087</v>
      </c>
      <c r="F253" s="114">
        <f>'Programe Budget 2073-74'!F249</f>
        <v>5005</v>
      </c>
      <c r="G253" s="114">
        <f t="shared" ref="G253:G291" si="26">E253-F253</f>
        <v>29082</v>
      </c>
      <c r="H253" s="114">
        <v>3842</v>
      </c>
      <c r="I253" s="462">
        <v>30130</v>
      </c>
      <c r="J253" s="114">
        <f t="shared" ref="J253:J291" si="27">I253+H253</f>
        <v>33972</v>
      </c>
      <c r="K253" s="114">
        <f t="shared" si="19"/>
        <v>99.662627981341856</v>
      </c>
      <c r="L253" s="175"/>
      <c r="M253" s="175"/>
      <c r="N253" s="114" t="str">
        <f>'Programe Budget 2073-74'!Q249</f>
        <v>नि</v>
      </c>
      <c r="O253" s="225" t="e">
        <f>J253-'Nikasha and kharcha 1st trim'!#REF!</f>
        <v>#REF!</v>
      </c>
    </row>
    <row r="254" spans="1:15">
      <c r="A254" s="155"/>
      <c r="B254" s="231"/>
      <c r="C254" s="116">
        <f>'Programe Budget 2073-74'!C250</f>
        <v>2</v>
      </c>
      <c r="D254" s="117" t="str">
        <f>'Programe Budget 2073-74'!D250</f>
        <v>पोष्ट हार्भेष्ट व्यवस्थापन निर्देशनालय, श्रीमहल, पुल्चोक</v>
      </c>
      <c r="E254" s="114">
        <f>'Programe Budget 2073-74'!E250</f>
        <v>42977</v>
      </c>
      <c r="F254" s="114">
        <f>'Programe Budget 2073-74'!F250</f>
        <v>3970</v>
      </c>
      <c r="G254" s="114">
        <f t="shared" si="26"/>
        <v>39007</v>
      </c>
      <c r="H254" s="114">
        <v>998.7</v>
      </c>
      <c r="I254" s="137">
        <v>22850</v>
      </c>
      <c r="J254" s="114">
        <f t="shared" si="27"/>
        <v>23848.7</v>
      </c>
      <c r="K254" s="114">
        <f t="shared" si="19"/>
        <v>55.491774670172425</v>
      </c>
      <c r="L254" s="175"/>
      <c r="M254" s="141"/>
      <c r="N254" s="114" t="str">
        <f>'Programe Budget 2073-74'!Q250</f>
        <v>नि</v>
      </c>
      <c r="O254" s="225" t="e">
        <f>J254-'Nikasha and kharcha 1st trim'!#REF!</f>
        <v>#REF!</v>
      </c>
    </row>
    <row r="255" spans="1:15">
      <c r="A255" s="155"/>
      <c r="B255" s="231"/>
      <c r="C255" s="116">
        <f>'Programe Budget 2073-74'!C251</f>
        <v>3</v>
      </c>
      <c r="D255" s="117" t="str">
        <f>'Programe Budget 2073-74'!D251</f>
        <v>विषादी पञ्जीकरण तथा व्यवस्थापन शाखा, हरिहरभवन</v>
      </c>
      <c r="E255" s="114">
        <f>'Programe Budget 2073-74'!E251</f>
        <v>8257</v>
      </c>
      <c r="F255" s="114">
        <f>'Programe Budget 2073-74'!F251</f>
        <v>1125</v>
      </c>
      <c r="G255" s="114">
        <f t="shared" si="26"/>
        <v>7132</v>
      </c>
      <c r="H255" s="114">
        <v>0</v>
      </c>
      <c r="I255" s="114">
        <v>6556</v>
      </c>
      <c r="J255" s="114">
        <f t="shared" si="27"/>
        <v>6556</v>
      </c>
      <c r="K255" s="114">
        <f t="shared" si="19"/>
        <v>79.399297565701829</v>
      </c>
      <c r="L255" s="175"/>
      <c r="M255" s="141"/>
      <c r="N255" s="114" t="str">
        <f>'Programe Budget 2073-74'!Q251</f>
        <v>नि</v>
      </c>
      <c r="O255" s="225" t="e">
        <f>J255-'Nikasha and kharcha 1st trim'!#REF!</f>
        <v>#REF!</v>
      </c>
    </row>
    <row r="256" spans="1:15">
      <c r="A256" s="155"/>
      <c r="B256" s="231"/>
      <c r="C256" s="116">
        <f>'Programe Budget 2073-74'!C252</f>
        <v>4</v>
      </c>
      <c r="D256" s="117" t="str">
        <f>'Programe Budget 2073-74'!D252</f>
        <v>क्षेत्रीय वाली संरक्षण प्रयोगशाला, बिराटनगर</v>
      </c>
      <c r="E256" s="114">
        <f>'Programe Budget 2073-74'!E252</f>
        <v>8800</v>
      </c>
      <c r="F256" s="114">
        <f>'Programe Budget 2073-74'!F252</f>
        <v>2393</v>
      </c>
      <c r="G256" s="114">
        <f t="shared" si="26"/>
        <v>6407</v>
      </c>
      <c r="H256" s="114">
        <v>5297</v>
      </c>
      <c r="I256" s="114">
        <v>6759</v>
      </c>
      <c r="J256" s="114">
        <f t="shared" si="27"/>
        <v>12056</v>
      </c>
      <c r="K256" s="114">
        <f t="shared" si="19"/>
        <v>137</v>
      </c>
      <c r="L256" s="175"/>
      <c r="M256" s="117"/>
      <c r="N256" s="114" t="str">
        <f>'Programe Budget 2073-74'!Q252</f>
        <v>नि</v>
      </c>
      <c r="O256" s="225" t="e">
        <f>J256-'Nikasha and kharcha 1st trim'!#REF!</f>
        <v>#REF!</v>
      </c>
    </row>
    <row r="257" spans="1:15">
      <c r="A257" s="155"/>
      <c r="B257" s="155"/>
      <c r="C257" s="116">
        <f>'Programe Budget 2073-74'!C253</f>
        <v>5</v>
      </c>
      <c r="D257" s="117" t="str">
        <f>'Programe Budget 2073-74'!D253</f>
        <v>क्षेत्रीय वाली संरक्षण प्रयोगशाला, हरिहरभवन</v>
      </c>
      <c r="E257" s="114">
        <f>'Programe Budget 2073-74'!E253</f>
        <v>9212</v>
      </c>
      <c r="F257" s="114">
        <f>'Programe Budget 2073-74'!F253</f>
        <v>1029</v>
      </c>
      <c r="G257" s="114">
        <f t="shared" si="26"/>
        <v>8183</v>
      </c>
      <c r="H257" s="114">
        <v>680</v>
      </c>
      <c r="I257" s="114">
        <v>6835</v>
      </c>
      <c r="J257" s="114">
        <f t="shared" si="27"/>
        <v>7515</v>
      </c>
      <c r="K257" s="114">
        <f t="shared" si="19"/>
        <v>81.578376031263559</v>
      </c>
      <c r="L257" s="175"/>
      <c r="M257" s="203"/>
      <c r="N257" s="114" t="str">
        <f>'Programe Budget 2073-74'!Q253</f>
        <v>नि</v>
      </c>
      <c r="O257" s="225" t="e">
        <f>J257-'Nikasha and kharcha 1st trim'!#REF!</f>
        <v>#REF!</v>
      </c>
    </row>
    <row r="258" spans="1:15">
      <c r="A258" s="155"/>
      <c r="B258" s="155"/>
      <c r="C258" s="116">
        <f>'Programe Budget 2073-74'!C254</f>
        <v>6</v>
      </c>
      <c r="D258" s="117" t="str">
        <f>'Programe Budget 2073-74'!D254</f>
        <v>क्षेत्रीय वाली संरक्षण प्रयोगशाला, पोखरा</v>
      </c>
      <c r="E258" s="114">
        <f>'Programe Budget 2073-74'!E254</f>
        <v>9462</v>
      </c>
      <c r="F258" s="114">
        <f>'Programe Budget 2073-74'!F254</f>
        <v>2942</v>
      </c>
      <c r="G258" s="114">
        <f t="shared" si="26"/>
        <v>6520</v>
      </c>
      <c r="H258" s="114">
        <v>3397</v>
      </c>
      <c r="I258" s="114">
        <v>6344</v>
      </c>
      <c r="J258" s="114">
        <f t="shared" si="27"/>
        <v>9741</v>
      </c>
      <c r="K258" s="114">
        <f t="shared" si="19"/>
        <v>102.94863665187064</v>
      </c>
      <c r="L258" s="175"/>
      <c r="M258" s="203"/>
      <c r="N258" s="114" t="str">
        <f>'Programe Budget 2073-74'!Q254</f>
        <v>नि</v>
      </c>
      <c r="O258" s="225" t="e">
        <f>J258-'Nikasha and kharcha 1st trim'!#REF!</f>
        <v>#REF!</v>
      </c>
    </row>
    <row r="259" spans="1:15">
      <c r="A259" s="155"/>
      <c r="B259" s="155"/>
      <c r="C259" s="116">
        <f>'Programe Budget 2073-74'!C255</f>
        <v>7</v>
      </c>
      <c r="D259" s="117" t="str">
        <f>'Programe Budget 2073-74'!D255</f>
        <v>क्षेत्रीय वाली संरक्षण प्रयोगशाला, खजुरा, बाँके</v>
      </c>
      <c r="E259" s="114">
        <f>'Programe Budget 2073-74'!E255</f>
        <v>10444</v>
      </c>
      <c r="F259" s="114">
        <f>'Programe Budget 2073-74'!F255</f>
        <v>3806</v>
      </c>
      <c r="G259" s="114">
        <f t="shared" si="26"/>
        <v>6638</v>
      </c>
      <c r="H259" s="114">
        <v>1407</v>
      </c>
      <c r="I259" s="114">
        <v>6368</v>
      </c>
      <c r="J259" s="114">
        <f t="shared" si="27"/>
        <v>7775</v>
      </c>
      <c r="K259" s="114">
        <f t="shared" si="19"/>
        <v>74.444657219456147</v>
      </c>
      <c r="L259" s="175"/>
      <c r="M259" s="203"/>
      <c r="N259" s="114" t="str">
        <f>'Programe Budget 2073-74'!Q255</f>
        <v>नि</v>
      </c>
      <c r="O259" s="225" t="e">
        <f>J259-'Nikasha and kharcha 1st trim'!#REF!</f>
        <v>#REF!</v>
      </c>
    </row>
    <row r="260" spans="1:15">
      <c r="A260" s="155"/>
      <c r="B260" s="155"/>
      <c r="C260" s="116">
        <f>'Programe Budget 2073-74'!C256</f>
        <v>8</v>
      </c>
      <c r="D260" s="117" t="str">
        <f>'Programe Budget 2073-74'!D256</f>
        <v>क्षेत्रीय वाली संरक्षण प्रयोगशाला, सुन्दरपुर, कन्चनपुर</v>
      </c>
      <c r="E260" s="114">
        <f>'Programe Budget 2073-74'!E256</f>
        <v>7265</v>
      </c>
      <c r="F260" s="114">
        <f>'Programe Budget 2073-74'!F256</f>
        <v>1233</v>
      </c>
      <c r="G260" s="114">
        <f t="shared" si="26"/>
        <v>6032</v>
      </c>
      <c r="H260" s="114">
        <v>298</v>
      </c>
      <c r="I260" s="114">
        <v>4895</v>
      </c>
      <c r="J260" s="114">
        <f t="shared" si="27"/>
        <v>5193</v>
      </c>
      <c r="K260" s="114">
        <f t="shared" si="19"/>
        <v>71.479697178251882</v>
      </c>
      <c r="L260" s="175"/>
      <c r="M260" s="203"/>
      <c r="N260" s="114" t="str">
        <f>'Programe Budget 2073-74'!Q256</f>
        <v>नि</v>
      </c>
      <c r="O260" s="225" t="e">
        <f>J260-'Nikasha and kharcha 1st trim'!#REF!</f>
        <v>#REF!</v>
      </c>
    </row>
    <row r="261" spans="1:15">
      <c r="A261" s="155"/>
      <c r="B261" s="155"/>
      <c r="C261" s="116">
        <f>'Programe Budget 2073-74'!C257</f>
        <v>9</v>
      </c>
      <c r="D261" s="117" t="str">
        <f>'Programe Budget 2073-74'!D257</f>
        <v>राष्ट्रिय प्लाण्ट क्वारेन्टीन कार्यक्रम, हरिहरभवन</v>
      </c>
      <c r="E261" s="114">
        <f>'Programe Budget 2073-74'!E257</f>
        <v>13019</v>
      </c>
      <c r="F261" s="114">
        <f>'Programe Budget 2073-74'!F257</f>
        <v>930</v>
      </c>
      <c r="G261" s="114">
        <f t="shared" si="26"/>
        <v>12089</v>
      </c>
      <c r="H261" s="114">
        <v>346</v>
      </c>
      <c r="I261" s="114">
        <v>8260</v>
      </c>
      <c r="J261" s="114">
        <f t="shared" si="27"/>
        <v>8606</v>
      </c>
      <c r="K261" s="114">
        <f t="shared" si="19"/>
        <v>66.103387356939862</v>
      </c>
      <c r="L261" s="175"/>
      <c r="M261" s="203"/>
      <c r="N261" s="114" t="str">
        <f>'Programe Budget 2073-74'!Q257</f>
        <v>नि</v>
      </c>
      <c r="O261" s="225" t="e">
        <f>J261-'Nikasha and kharcha 1st trim'!#REF!</f>
        <v>#REF!</v>
      </c>
    </row>
    <row r="262" spans="1:15">
      <c r="A262" s="155"/>
      <c r="B262" s="155"/>
      <c r="C262" s="116">
        <f>'Programe Budget 2073-74'!C258</f>
        <v>10</v>
      </c>
      <c r="D262" s="117" t="str">
        <f>'Programe Budget 2073-74'!D258</f>
        <v>क्षेत्रीय प्लाण्ट क्वारेन्टीन कार्यालय, काकडभिट्टा</v>
      </c>
      <c r="E262" s="114">
        <f>'Programe Budget 2073-74'!E258</f>
        <v>3941</v>
      </c>
      <c r="F262" s="114">
        <f>'Programe Budget 2073-74'!F258</f>
        <v>570</v>
      </c>
      <c r="G262" s="114">
        <f t="shared" si="26"/>
        <v>3371</v>
      </c>
      <c r="H262" s="114">
        <v>130</v>
      </c>
      <c r="I262" s="114">
        <v>3255</v>
      </c>
      <c r="J262" s="114">
        <f t="shared" si="27"/>
        <v>3385</v>
      </c>
      <c r="K262" s="114">
        <f t="shared" si="19"/>
        <v>85.891905607713781</v>
      </c>
      <c r="L262" s="175"/>
      <c r="M262" s="203"/>
      <c r="N262" s="114" t="str">
        <f>'Programe Budget 2073-74'!Q258</f>
        <v>नि</v>
      </c>
      <c r="O262" s="225" t="e">
        <f>J262-'Nikasha and kharcha 1st trim'!#REF!</f>
        <v>#REF!</v>
      </c>
    </row>
    <row r="263" spans="1:15">
      <c r="A263" s="155"/>
      <c r="B263" s="155"/>
      <c r="C263" s="116">
        <f>'Programe Budget 2073-74'!C259</f>
        <v>11</v>
      </c>
      <c r="D263" s="117" t="str">
        <f>'Programe Budget 2073-74'!D259</f>
        <v>क्षेत्रीय प्लाण्ट क्वारेन्टीन कार्यालय, बिरगन्ज</v>
      </c>
      <c r="E263" s="114">
        <f>'Programe Budget 2073-74'!E259</f>
        <v>5643</v>
      </c>
      <c r="F263" s="114">
        <f>'Programe Budget 2073-74'!F259</f>
        <v>330</v>
      </c>
      <c r="G263" s="114">
        <f t="shared" si="26"/>
        <v>5313</v>
      </c>
      <c r="H263" s="114">
        <v>227</v>
      </c>
      <c r="I263" s="114">
        <v>4131</v>
      </c>
      <c r="J263" s="114">
        <f t="shared" si="27"/>
        <v>4358</v>
      </c>
      <c r="K263" s="114">
        <f t="shared" si="19"/>
        <v>77.228424596845642</v>
      </c>
      <c r="L263" s="175"/>
      <c r="M263" s="203"/>
      <c r="N263" s="114" t="str">
        <f>'Programe Budget 2073-74'!Q259</f>
        <v>नि</v>
      </c>
      <c r="O263" s="225" t="e">
        <f>J263-'Nikasha and kharcha 1st trim'!#REF!</f>
        <v>#REF!</v>
      </c>
    </row>
    <row r="264" spans="1:15">
      <c r="A264" s="155"/>
      <c r="B264" s="155"/>
      <c r="C264" s="116">
        <f>'Programe Budget 2073-74'!C260</f>
        <v>12</v>
      </c>
      <c r="D264" s="117" t="str">
        <f>'Programe Budget 2073-74'!D260</f>
        <v>क्षेत्रीय प्लाण्ट क्वारेन्टीन कार्यालय, रुपन्देही</v>
      </c>
      <c r="E264" s="114">
        <f>'Programe Budget 2073-74'!E260</f>
        <v>6793</v>
      </c>
      <c r="F264" s="114">
        <f>'Programe Budget 2073-74'!F260</f>
        <v>1850</v>
      </c>
      <c r="G264" s="114">
        <f t="shared" si="26"/>
        <v>4943</v>
      </c>
      <c r="H264" s="114">
        <v>165</v>
      </c>
      <c r="I264" s="114">
        <v>4020</v>
      </c>
      <c r="J264" s="114">
        <f t="shared" si="27"/>
        <v>4185</v>
      </c>
      <c r="K264" s="114">
        <f t="shared" si="19"/>
        <v>61.607537170616808</v>
      </c>
      <c r="L264" s="1150"/>
      <c r="M264" s="1151"/>
      <c r="N264" s="114" t="str">
        <f>'Programe Budget 2073-74'!Q260</f>
        <v>नि</v>
      </c>
      <c r="O264" s="225" t="e">
        <f>J264-'Nikasha and kharcha 1st trim'!#REF!</f>
        <v>#REF!</v>
      </c>
    </row>
    <row r="265" spans="1:15">
      <c r="A265" s="155"/>
      <c r="B265" s="155"/>
      <c r="C265" s="116">
        <f>'Programe Budget 2073-74'!C261</f>
        <v>13</v>
      </c>
      <c r="D265" s="117" t="str">
        <f>'Programe Budget 2073-74'!D261</f>
        <v>क्षेत्रीय प्लाण्ट क्वारेन्टीन कार्यालय, नेपालगन्ज</v>
      </c>
      <c r="E265" s="114">
        <f>'Programe Budget 2073-74'!E261</f>
        <v>4526</v>
      </c>
      <c r="F265" s="114">
        <f>'Programe Budget 2073-74'!F261</f>
        <v>500</v>
      </c>
      <c r="G265" s="114">
        <f t="shared" si="26"/>
        <v>4026</v>
      </c>
      <c r="H265" s="114">
        <v>552</v>
      </c>
      <c r="I265" s="114">
        <v>3857</v>
      </c>
      <c r="J265" s="114">
        <f t="shared" si="27"/>
        <v>4409</v>
      </c>
      <c r="K265" s="114">
        <f t="shared" si="19"/>
        <v>97.414935925762265</v>
      </c>
      <c r="L265" s="175"/>
      <c r="M265" s="203"/>
      <c r="N265" s="114" t="str">
        <f>'Programe Budget 2073-74'!Q261</f>
        <v>नि</v>
      </c>
      <c r="O265" s="225" t="e">
        <f>J265-'Nikasha and kharcha 1st trim'!#REF!</f>
        <v>#REF!</v>
      </c>
    </row>
    <row r="266" spans="1:15">
      <c r="A266" s="155"/>
      <c r="B266" s="155"/>
      <c r="C266" s="116">
        <f>'Programe Budget 2073-74'!C262</f>
        <v>14</v>
      </c>
      <c r="D266" s="117" t="str">
        <f>'Programe Budget 2073-74'!D262</f>
        <v>क्षेत्रीय प्लाण्ट क्वारेन्टीन कार्यालय, गड्डाचौकी, कन्चनपुर</v>
      </c>
      <c r="E266" s="114">
        <f>'Programe Budget 2073-74'!E262</f>
        <v>3787</v>
      </c>
      <c r="F266" s="114">
        <f>'Programe Budget 2073-74'!F262</f>
        <v>80</v>
      </c>
      <c r="G266" s="114">
        <f t="shared" si="26"/>
        <v>3707</v>
      </c>
      <c r="H266" s="114">
        <v>80</v>
      </c>
      <c r="I266" s="114">
        <v>3208</v>
      </c>
      <c r="J266" s="114">
        <f t="shared" si="27"/>
        <v>3288</v>
      </c>
      <c r="K266" s="114">
        <f t="shared" ref="K266:K329" si="28">J266/E266*100</f>
        <v>86.82334301557961</v>
      </c>
      <c r="L266" s="175"/>
      <c r="M266" s="203"/>
      <c r="N266" s="114" t="str">
        <f>'Programe Budget 2073-74'!Q262</f>
        <v>नि</v>
      </c>
      <c r="O266" s="225" t="e">
        <f>J266-'Nikasha and kharcha 1st trim'!#REF!</f>
        <v>#REF!</v>
      </c>
    </row>
    <row r="267" spans="1:15">
      <c r="A267" s="155"/>
      <c r="B267" s="155"/>
      <c r="C267" s="116">
        <f>'Programe Budget 2073-74'!C263</f>
        <v>15</v>
      </c>
      <c r="D267" s="117" t="str">
        <f>'Programe Budget 2073-74'!D263</f>
        <v>प्लान्ट क्वारेन्टीन चेकपोष्ट, बिराटनगर</v>
      </c>
      <c r="E267" s="114">
        <f>'Programe Budget 2073-74'!E263</f>
        <v>4433</v>
      </c>
      <c r="F267" s="114">
        <f>'Programe Budget 2073-74'!F263</f>
        <v>756</v>
      </c>
      <c r="G267" s="114">
        <f t="shared" si="26"/>
        <v>3677</v>
      </c>
      <c r="H267" s="114">
        <v>3196</v>
      </c>
      <c r="I267" s="114">
        <v>2182</v>
      </c>
      <c r="J267" s="114">
        <f t="shared" si="27"/>
        <v>5378</v>
      </c>
      <c r="K267" s="114">
        <f t="shared" si="28"/>
        <v>121.31739228513423</v>
      </c>
      <c r="L267" s="1150"/>
      <c r="M267" s="1150"/>
      <c r="N267" s="114" t="str">
        <f>'Programe Budget 2073-74'!Q263</f>
        <v>नि</v>
      </c>
      <c r="O267" s="225" t="e">
        <f>J267-'Nikasha and kharcha 1st trim'!#REF!</f>
        <v>#REF!</v>
      </c>
    </row>
    <row r="268" spans="1:15">
      <c r="A268" s="155"/>
      <c r="B268" s="155"/>
      <c r="C268" s="116">
        <f>'Programe Budget 2073-74'!C264</f>
        <v>16</v>
      </c>
      <c r="D268" s="117" t="str">
        <f>'Programe Budget 2073-74'!D264</f>
        <v>प्लान्ट क्वारेन्टीन चेकपोष्ट, भण्टाबारी, सुनसरी</v>
      </c>
      <c r="E268" s="114">
        <f>'Programe Budget 2073-74'!E264</f>
        <v>1881</v>
      </c>
      <c r="F268" s="114">
        <f>'Programe Budget 2073-74'!F264</f>
        <v>130</v>
      </c>
      <c r="G268" s="114">
        <f t="shared" si="26"/>
        <v>1751</v>
      </c>
      <c r="H268" s="114">
        <v>86</v>
      </c>
      <c r="I268" s="114">
        <v>1622</v>
      </c>
      <c r="J268" s="114">
        <f t="shared" si="27"/>
        <v>1708</v>
      </c>
      <c r="K268" s="114">
        <f t="shared" si="28"/>
        <v>90.802764486975022</v>
      </c>
      <c r="L268" s="175"/>
      <c r="M268" s="203"/>
      <c r="N268" s="114" t="str">
        <f>'Programe Budget 2073-74'!Q264</f>
        <v>नि</v>
      </c>
      <c r="O268" s="225" t="e">
        <f>J268-'Nikasha and kharcha 1st trim'!#REF!</f>
        <v>#REF!</v>
      </c>
    </row>
    <row r="269" spans="1:15">
      <c r="A269" s="155"/>
      <c r="B269" s="155"/>
      <c r="C269" s="116">
        <f>'Programe Budget 2073-74'!C265</f>
        <v>17</v>
      </c>
      <c r="D269" s="117" t="str">
        <f>'Programe Budget 2073-74'!D265</f>
        <v>प्लान्ट क्वारेन्टीन चेकपोष्ट, जलेश्वर, महोतरी</v>
      </c>
      <c r="E269" s="114">
        <f>'Programe Budget 2073-74'!E265</f>
        <v>2845</v>
      </c>
      <c r="F269" s="114">
        <f>'Programe Budget 2073-74'!F265</f>
        <v>130</v>
      </c>
      <c r="G269" s="114">
        <f t="shared" si="26"/>
        <v>2715</v>
      </c>
      <c r="H269" s="114">
        <v>276</v>
      </c>
      <c r="I269" s="114">
        <v>2354</v>
      </c>
      <c r="J269" s="114">
        <f t="shared" si="27"/>
        <v>2630</v>
      </c>
      <c r="K269" s="114">
        <f t="shared" si="28"/>
        <v>92.442882249560625</v>
      </c>
      <c r="L269" s="175"/>
      <c r="M269" s="203"/>
      <c r="N269" s="114" t="str">
        <f>'Programe Budget 2073-74'!Q265</f>
        <v>नि</v>
      </c>
      <c r="O269" s="225" t="e">
        <f>J269-'Nikasha and kharcha 1st trim'!#REF!</f>
        <v>#REF!</v>
      </c>
    </row>
    <row r="270" spans="1:15">
      <c r="A270" s="155"/>
      <c r="B270" s="155"/>
      <c r="C270" s="116">
        <f>'Programe Budget 2073-74'!C266</f>
        <v>18</v>
      </c>
      <c r="D270" s="117" t="str">
        <f>'Programe Budget 2073-74'!D266</f>
        <v>प्लान्ट क्वारेन्टीन चेकपोष्ट, मलङ्गवा, र्सलाही</v>
      </c>
      <c r="E270" s="114">
        <f>'Programe Budget 2073-74'!E266</f>
        <v>3194</v>
      </c>
      <c r="F270" s="114">
        <f>'Programe Budget 2073-74'!F266</f>
        <v>350</v>
      </c>
      <c r="G270" s="114">
        <f t="shared" si="26"/>
        <v>2844</v>
      </c>
      <c r="H270" s="114">
        <v>81</v>
      </c>
      <c r="I270" s="114">
        <v>2747</v>
      </c>
      <c r="J270" s="114">
        <f t="shared" si="27"/>
        <v>2828</v>
      </c>
      <c r="K270" s="114">
        <f t="shared" si="28"/>
        <v>88.541014402003754</v>
      </c>
      <c r="L270" s="175"/>
      <c r="M270" s="203"/>
      <c r="N270" s="114" t="str">
        <f>'Programe Budget 2073-74'!Q266</f>
        <v>नि</v>
      </c>
      <c r="O270" s="225" t="e">
        <f>J270-'Nikasha and kharcha 1st trim'!#REF!</f>
        <v>#REF!</v>
      </c>
    </row>
    <row r="271" spans="1:15">
      <c r="A271" s="155"/>
      <c r="B271" s="155"/>
      <c r="C271" s="116">
        <f>'Programe Budget 2073-74'!C267</f>
        <v>19</v>
      </c>
      <c r="D271" s="117" t="str">
        <f>'Programe Budget 2073-74'!D267</f>
        <v>प्लान्ट क्वारेन्टीन चेकपोष्ट, तातोपानी, सिन्धुपाल्चोक</v>
      </c>
      <c r="E271" s="114">
        <f>'Programe Budget 2073-74'!E267</f>
        <v>3104</v>
      </c>
      <c r="F271" s="114">
        <f>'Programe Budget 2073-74'!F267</f>
        <v>0</v>
      </c>
      <c r="G271" s="114">
        <f t="shared" si="26"/>
        <v>3104</v>
      </c>
      <c r="H271" s="114">
        <v>96</v>
      </c>
      <c r="I271" s="114">
        <v>2145</v>
      </c>
      <c r="J271" s="114">
        <f t="shared" si="27"/>
        <v>2241</v>
      </c>
      <c r="K271" s="114">
        <f t="shared" si="28"/>
        <v>72.197164948453604</v>
      </c>
      <c r="L271" s="117"/>
      <c r="M271" s="203"/>
      <c r="N271" s="114" t="str">
        <f>'Programe Budget 2073-74'!Q267</f>
        <v>नि</v>
      </c>
      <c r="O271" s="225" t="e">
        <f>J271-'Nikasha and kharcha 1st trim'!#REF!</f>
        <v>#REF!</v>
      </c>
    </row>
    <row r="272" spans="1:15">
      <c r="A272" s="155"/>
      <c r="B272" s="155"/>
      <c r="C272" s="116">
        <f>'Programe Budget 2073-74'!C268</f>
        <v>20</v>
      </c>
      <c r="D272" s="117" t="str">
        <f>'Programe Budget 2073-74'!D268</f>
        <v>प्लान्ट क्वारेन्टीन चेकपोष्ट, एयरपोर्ट, काठमाण्डौ</v>
      </c>
      <c r="E272" s="114">
        <f>'Programe Budget 2073-74'!E268</f>
        <v>4233</v>
      </c>
      <c r="F272" s="114">
        <f>'Programe Budget 2073-74'!F268</f>
        <v>245</v>
      </c>
      <c r="G272" s="114">
        <f t="shared" si="26"/>
        <v>3988</v>
      </c>
      <c r="H272" s="114">
        <v>96</v>
      </c>
      <c r="I272" s="114">
        <v>2937</v>
      </c>
      <c r="J272" s="114">
        <f t="shared" si="27"/>
        <v>3033</v>
      </c>
      <c r="K272" s="114">
        <f t="shared" si="28"/>
        <v>71.651311126860378</v>
      </c>
      <c r="L272" s="175"/>
      <c r="M272" s="203"/>
      <c r="N272" s="114" t="str">
        <f>'Programe Budget 2073-74'!Q268</f>
        <v>नि</v>
      </c>
      <c r="O272" s="225" t="e">
        <f>J272-'Nikasha and kharcha 1st trim'!#REF!</f>
        <v>#REF!</v>
      </c>
    </row>
    <row r="273" spans="1:15">
      <c r="A273" s="155"/>
      <c r="B273" s="155"/>
      <c r="C273" s="116">
        <f>'Programe Budget 2073-74'!C269</f>
        <v>21</v>
      </c>
      <c r="D273" s="117" t="str">
        <f>'Programe Budget 2073-74'!D269</f>
        <v>प्लान्ट क्वारेन्टीन चेकपोष्ट, टिमुरे, रसुवा</v>
      </c>
      <c r="E273" s="114">
        <f>'Programe Budget 2073-74'!E269</f>
        <v>2691</v>
      </c>
      <c r="F273" s="114">
        <f>'Programe Budget 2073-74'!F269</f>
        <v>411</v>
      </c>
      <c r="G273" s="114">
        <f t="shared" si="26"/>
        <v>2280</v>
      </c>
      <c r="H273" s="114">
        <v>96</v>
      </c>
      <c r="I273" s="114">
        <v>1560</v>
      </c>
      <c r="J273" s="114">
        <f t="shared" si="27"/>
        <v>1656</v>
      </c>
      <c r="K273" s="114">
        <f t="shared" si="28"/>
        <v>61.53846153846154</v>
      </c>
      <c r="L273" s="175"/>
      <c r="M273" s="203"/>
      <c r="N273" s="114" t="str">
        <f>'Programe Budget 2073-74'!Q269</f>
        <v>नि</v>
      </c>
      <c r="O273" s="225" t="e">
        <f>J273-'Nikasha and kharcha 1st trim'!#REF!</f>
        <v>#REF!</v>
      </c>
    </row>
    <row r="274" spans="1:15">
      <c r="A274" s="155"/>
      <c r="B274" s="155"/>
      <c r="C274" s="116">
        <f>'Programe Budget 2073-74'!C270</f>
        <v>22</v>
      </c>
      <c r="D274" s="117" t="str">
        <f>'Programe Budget 2073-74'!D270</f>
        <v>प्लान्ट क्वारेन्टीन चेकपोष्ट, कृष्णनगर, कपिलवस्तु</v>
      </c>
      <c r="E274" s="114">
        <f>'Programe Budget 2073-74'!E270</f>
        <v>2550</v>
      </c>
      <c r="F274" s="114">
        <f>'Programe Budget 2073-74'!F270</f>
        <v>145</v>
      </c>
      <c r="G274" s="114">
        <f t="shared" si="26"/>
        <v>2405</v>
      </c>
      <c r="H274" s="114">
        <v>56</v>
      </c>
      <c r="I274" s="391">
        <v>2029</v>
      </c>
      <c r="J274" s="114">
        <f t="shared" si="27"/>
        <v>2085</v>
      </c>
      <c r="K274" s="114">
        <f t="shared" si="28"/>
        <v>81.764705882352942</v>
      </c>
      <c r="L274" s="175"/>
      <c r="M274" s="203"/>
      <c r="N274" s="114" t="str">
        <f>'Programe Budget 2073-74'!Q270</f>
        <v>नि</v>
      </c>
      <c r="O274" s="225" t="e">
        <f>J274-'Nikasha and kharcha 1st trim'!#REF!</f>
        <v>#REF!</v>
      </c>
    </row>
    <row r="275" spans="1:15">
      <c r="A275" s="155"/>
      <c r="B275" s="155"/>
      <c r="C275" s="116">
        <f>'Programe Budget 2073-74'!C271</f>
        <v>23</v>
      </c>
      <c r="D275" s="117" t="str">
        <f>'Programe Budget 2073-74'!D271</f>
        <v>प्लान्ट क्वारेन्टीन उप-चेकपोष्ट, लोमानथान, मुस्ताङ्ग</v>
      </c>
      <c r="E275" s="114">
        <f>'Programe Budget 2073-74'!E271</f>
        <v>1185</v>
      </c>
      <c r="F275" s="114">
        <f>'Programe Budget 2073-74'!F271</f>
        <v>0</v>
      </c>
      <c r="G275" s="114">
        <f t="shared" si="26"/>
        <v>1185</v>
      </c>
      <c r="H275" s="114">
        <v>156</v>
      </c>
      <c r="I275" s="391">
        <v>625</v>
      </c>
      <c r="J275" s="114">
        <f t="shared" si="27"/>
        <v>781</v>
      </c>
      <c r="K275" s="114">
        <f t="shared" si="28"/>
        <v>65.907172995780599</v>
      </c>
      <c r="L275" s="175"/>
      <c r="M275" s="175"/>
      <c r="N275" s="114" t="str">
        <f>'Programe Budget 2073-74'!Q271</f>
        <v>नि</v>
      </c>
      <c r="O275" s="225" t="e">
        <f>J275-'Nikasha and kharcha 1st trim'!#REF!</f>
        <v>#REF!</v>
      </c>
    </row>
    <row r="276" spans="1:15">
      <c r="A276" s="155"/>
      <c r="B276" s="155"/>
      <c r="C276" s="116">
        <f>'Programe Budget 2073-74'!C272</f>
        <v>24</v>
      </c>
      <c r="D276" s="117" t="str">
        <f>'Programe Budget 2073-74'!D272</f>
        <v>प्लान्ट क्वारेन्टीन उप-चेकपोष्ट, झुलाघाट, बैतडी</v>
      </c>
      <c r="E276" s="114">
        <f>'Programe Budget 2073-74'!E272</f>
        <v>1555</v>
      </c>
      <c r="F276" s="114">
        <f>'Programe Budget 2073-74'!F272</f>
        <v>0</v>
      </c>
      <c r="G276" s="114">
        <f t="shared" si="26"/>
        <v>1555</v>
      </c>
      <c r="H276" s="114">
        <v>76</v>
      </c>
      <c r="I276" s="391">
        <v>947</v>
      </c>
      <c r="J276" s="114">
        <f t="shared" si="27"/>
        <v>1023</v>
      </c>
      <c r="K276" s="114">
        <f t="shared" si="28"/>
        <v>65.787781350482305</v>
      </c>
      <c r="L276" s="175"/>
      <c r="M276" s="203"/>
      <c r="N276" s="114" t="str">
        <f>'Programe Budget 2073-74'!Q272</f>
        <v>नि</v>
      </c>
      <c r="O276" s="225" t="e">
        <f>J276-'Nikasha and kharcha 1st trim'!#REF!</f>
        <v>#REF!</v>
      </c>
    </row>
    <row r="277" spans="1:15">
      <c r="A277" s="155"/>
      <c r="B277" s="155"/>
      <c r="C277" s="116">
        <f>'Programe Budget 2073-74'!C273</f>
        <v>0</v>
      </c>
      <c r="D277" s="138" t="str">
        <f>'Programe Budget 2073-74'!D273</f>
        <v>बाली संरक्षण (राष्ट्रिय आई.पि.एम्) कार्यक्रम (९)</v>
      </c>
      <c r="E277" s="114">
        <f>'Programe Budget 2073-74'!E273</f>
        <v>0</v>
      </c>
      <c r="F277" s="114">
        <f>'Programe Budget 2073-74'!F273</f>
        <v>0</v>
      </c>
      <c r="G277" s="114">
        <f t="shared" si="26"/>
        <v>0</v>
      </c>
      <c r="H277" s="173"/>
      <c r="I277" s="391"/>
      <c r="J277" s="114"/>
      <c r="K277" s="114"/>
      <c r="L277" s="175"/>
      <c r="M277" s="117"/>
      <c r="N277" s="114">
        <f>'Programe Budget 2073-74'!Q273</f>
        <v>0</v>
      </c>
      <c r="O277" s="225" t="e">
        <f>J277-'Nikasha and kharcha 1st trim'!#REF!</f>
        <v>#REF!</v>
      </c>
    </row>
    <row r="278" spans="1:15">
      <c r="A278" s="264"/>
      <c r="B278" s="264"/>
      <c r="C278" s="116">
        <f>'Programe Budget 2073-74'!C274</f>
        <v>25</v>
      </c>
      <c r="D278" s="117" t="str">
        <f>'Programe Budget 2073-74'!D274</f>
        <v>जिल्ला कृषि विकास कार्यालय, झापा</v>
      </c>
      <c r="E278" s="114">
        <f>'Programe Budget 2073-74'!E274</f>
        <v>194</v>
      </c>
      <c r="F278" s="114">
        <f>'Programe Budget 2073-74'!F274</f>
        <v>0</v>
      </c>
      <c r="G278" s="114">
        <f t="shared" si="26"/>
        <v>194</v>
      </c>
      <c r="H278" s="114">
        <v>0</v>
      </c>
      <c r="I278" s="391">
        <v>459</v>
      </c>
      <c r="J278" s="114">
        <f t="shared" si="27"/>
        <v>459</v>
      </c>
      <c r="K278" s="114">
        <f t="shared" si="28"/>
        <v>236.5979381443299</v>
      </c>
      <c r="L278" s="175"/>
      <c r="M278" s="117"/>
      <c r="N278" s="114" t="str">
        <f>'Programe Budget 2073-74'!Q274</f>
        <v>वि</v>
      </c>
      <c r="O278" s="225" t="e">
        <f>J278-'Nikasha and kharcha 1st trim'!#REF!</f>
        <v>#REF!</v>
      </c>
    </row>
    <row r="279" spans="1:15">
      <c r="A279" s="155"/>
      <c r="B279" s="155"/>
      <c r="C279" s="116">
        <f>'Programe Budget 2073-74'!C275</f>
        <v>26</v>
      </c>
      <c r="D279" s="117" t="str">
        <f>'Programe Budget 2073-74'!D275</f>
        <v xml:space="preserve">जिल्ला कृषि विकास कार्यालय, कपिलबस्तु </v>
      </c>
      <c r="E279" s="114">
        <f>'Programe Budget 2073-74'!E275</f>
        <v>424</v>
      </c>
      <c r="F279" s="114">
        <f>'Programe Budget 2073-74'!F275</f>
        <v>0</v>
      </c>
      <c r="G279" s="114">
        <f t="shared" si="26"/>
        <v>424</v>
      </c>
      <c r="H279" s="114">
        <v>0</v>
      </c>
      <c r="I279" s="391">
        <v>458.1</v>
      </c>
      <c r="J279" s="114">
        <f t="shared" si="27"/>
        <v>458.1</v>
      </c>
      <c r="K279" s="114">
        <f t="shared" si="28"/>
        <v>108.04245283018869</v>
      </c>
      <c r="L279" s="175"/>
      <c r="M279" s="117"/>
      <c r="N279" s="114" t="str">
        <f>'Programe Budget 2073-74'!Q275</f>
        <v>प</v>
      </c>
      <c r="O279" s="225" t="e">
        <f>J279-'Nikasha and kharcha 1st trim'!#REF!</f>
        <v>#REF!</v>
      </c>
    </row>
    <row r="280" spans="1:15">
      <c r="A280" s="155"/>
      <c r="B280" s="155"/>
      <c r="C280" s="116">
        <f>'Programe Budget 2073-74'!C276</f>
        <v>27</v>
      </c>
      <c r="D280" s="117" t="str">
        <f>'Programe Budget 2073-74'!D276</f>
        <v>जिल्ला कृषि विकास कार्यालय, बाँके</v>
      </c>
      <c r="E280" s="114">
        <f>'Programe Budget 2073-74'!E276</f>
        <v>394</v>
      </c>
      <c r="F280" s="114">
        <f>'Programe Budget 2073-74'!F276</f>
        <v>0</v>
      </c>
      <c r="G280" s="114">
        <f t="shared" si="26"/>
        <v>394</v>
      </c>
      <c r="H280" s="114">
        <v>0</v>
      </c>
      <c r="I280" s="391">
        <v>392</v>
      </c>
      <c r="J280" s="114">
        <f t="shared" si="27"/>
        <v>392</v>
      </c>
      <c r="K280" s="114">
        <f t="shared" si="28"/>
        <v>99.492385786802032</v>
      </c>
      <c r="L280" s="175"/>
      <c r="M280" s="117"/>
      <c r="N280" s="114" t="str">
        <f>'Programe Budget 2073-74'!Q276</f>
        <v>सु</v>
      </c>
      <c r="O280" s="225" t="e">
        <f>J280-'Nikasha and kharcha 1st trim'!#REF!</f>
        <v>#REF!</v>
      </c>
    </row>
    <row r="281" spans="1:15">
      <c r="A281" s="155"/>
      <c r="B281" s="155"/>
      <c r="C281" s="116">
        <f>'Programe Budget 2073-74'!C277</f>
        <v>28</v>
      </c>
      <c r="D281" s="117" t="str">
        <f>'Programe Budget 2073-74'!D277</f>
        <v>जिल्ला कृषि विकास कार्यालय, कैलाली</v>
      </c>
      <c r="E281" s="114">
        <f>'Programe Budget 2073-74'!E277</f>
        <v>394</v>
      </c>
      <c r="F281" s="114">
        <f>'Programe Budget 2073-74'!F277</f>
        <v>0</v>
      </c>
      <c r="G281" s="114">
        <f t="shared" si="26"/>
        <v>394</v>
      </c>
      <c r="H281" s="114">
        <v>0</v>
      </c>
      <c r="I281" s="391">
        <v>384.5</v>
      </c>
      <c r="J281" s="114">
        <f t="shared" si="27"/>
        <v>384.5</v>
      </c>
      <c r="K281" s="114">
        <f t="shared" si="28"/>
        <v>97.588832487309645</v>
      </c>
      <c r="L281" s="175"/>
      <c r="M281" s="117"/>
      <c r="N281" s="114" t="str">
        <f>'Programe Budget 2073-74'!Q277</f>
        <v>दि</v>
      </c>
      <c r="O281" s="225" t="e">
        <f>J281-'Nikasha and kharcha 1st trim'!#REF!</f>
        <v>#REF!</v>
      </c>
    </row>
    <row r="282" spans="1:15">
      <c r="A282" s="155"/>
      <c r="B282" s="155"/>
      <c r="C282" s="116">
        <f>'Programe Budget 2073-74'!C278</f>
        <v>29</v>
      </c>
      <c r="D282" s="117" t="str">
        <f>'Programe Budget 2073-74'!D278</f>
        <v>जिल्ला कृषि विकास कार्यालय, काभ्रेपलाञ्चोक</v>
      </c>
      <c r="E282" s="114">
        <f>'Programe Budget 2073-74'!E278</f>
        <v>424</v>
      </c>
      <c r="F282" s="114">
        <f>'Programe Budget 2073-74'!F278</f>
        <v>0</v>
      </c>
      <c r="G282" s="114">
        <f t="shared" si="26"/>
        <v>424</v>
      </c>
      <c r="H282" s="114">
        <v>0</v>
      </c>
      <c r="I282" s="391">
        <v>385</v>
      </c>
      <c r="J282" s="114">
        <f t="shared" si="27"/>
        <v>385</v>
      </c>
      <c r="K282" s="114">
        <f t="shared" si="28"/>
        <v>90.801886792452834</v>
      </c>
      <c r="L282" s="175"/>
      <c r="M282" s="117"/>
      <c r="N282" s="114" t="str">
        <f>'Programe Budget 2073-74'!Q278</f>
        <v>का</v>
      </c>
      <c r="O282" s="225" t="e">
        <f>J282-'Nikasha and kharcha 1st trim'!#REF!</f>
        <v>#REF!</v>
      </c>
    </row>
    <row r="283" spans="1:15">
      <c r="A283" s="155"/>
      <c r="B283" s="155"/>
      <c r="C283" s="116">
        <f>'Programe Budget 2073-74'!C279</f>
        <v>30</v>
      </c>
      <c r="D283" s="117" t="str">
        <f>'Programe Budget 2073-74'!D279</f>
        <v>जिल्ला कृषि विकास कार्यालय, धादिङ्ग</v>
      </c>
      <c r="E283" s="114">
        <f>'Programe Budget 2073-74'!E279</f>
        <v>224</v>
      </c>
      <c r="F283" s="114">
        <f>'Programe Budget 2073-74'!F279</f>
        <v>0</v>
      </c>
      <c r="G283" s="114">
        <f t="shared" si="26"/>
        <v>224</v>
      </c>
      <c r="H283" s="114">
        <v>0</v>
      </c>
      <c r="I283" s="391">
        <v>1444.3</v>
      </c>
      <c r="J283" s="114">
        <f t="shared" si="27"/>
        <v>1444.3</v>
      </c>
      <c r="K283" s="114">
        <f t="shared" si="28"/>
        <v>644.77678571428567</v>
      </c>
      <c r="L283" s="175"/>
      <c r="M283" s="117"/>
      <c r="N283" s="114" t="str">
        <f>'Programe Budget 2073-74'!Q279</f>
        <v>का</v>
      </c>
      <c r="O283" s="225" t="e">
        <f>J283-'Nikasha and kharcha 1st trim'!#REF!</f>
        <v>#REF!</v>
      </c>
    </row>
    <row r="284" spans="1:15">
      <c r="A284" s="155"/>
      <c r="B284" s="155"/>
      <c r="C284" s="116">
        <f>'Programe Budget 2073-74'!C280</f>
        <v>31</v>
      </c>
      <c r="D284" s="117" t="str">
        <f>'Programe Budget 2073-74'!D280</f>
        <v>जिल्ला कृषि विकास कार्यालय, तनहुँ</v>
      </c>
      <c r="E284" s="114">
        <f>'Programe Budget 2073-74'!E280</f>
        <v>194</v>
      </c>
      <c r="F284" s="114">
        <f>'Programe Budget 2073-74'!F280</f>
        <v>0</v>
      </c>
      <c r="G284" s="114">
        <f t="shared" si="26"/>
        <v>194</v>
      </c>
      <c r="H284" s="114">
        <v>0</v>
      </c>
      <c r="I284" s="391">
        <v>586</v>
      </c>
      <c r="J284" s="114">
        <f t="shared" si="27"/>
        <v>586</v>
      </c>
      <c r="K284" s="114">
        <f t="shared" si="28"/>
        <v>302.06185567010311</v>
      </c>
      <c r="L284" s="175"/>
      <c r="M284" s="117"/>
      <c r="N284" s="114" t="str">
        <f>'Programe Budget 2073-74'!Q280</f>
        <v>प</v>
      </c>
      <c r="O284" s="225" t="e">
        <f>J284-'Nikasha and kharcha 1st trim'!#REF!</f>
        <v>#REF!</v>
      </c>
    </row>
    <row r="285" spans="1:15">
      <c r="A285" s="155"/>
      <c r="B285" s="155"/>
      <c r="C285" s="116">
        <f>'Programe Budget 2073-74'!C281</f>
        <v>32</v>
      </c>
      <c r="D285" s="117" t="str">
        <f>'Programe Budget 2073-74'!D281</f>
        <v>जिल्ला कृषि विकास कार्यालय, चितवन</v>
      </c>
      <c r="E285" s="114">
        <f>'Programe Budget 2073-74'!E281</f>
        <v>424</v>
      </c>
      <c r="F285" s="114">
        <f>'Programe Budget 2073-74'!F281</f>
        <v>0</v>
      </c>
      <c r="G285" s="114">
        <f t="shared" si="26"/>
        <v>424</v>
      </c>
      <c r="H285" s="114">
        <v>0</v>
      </c>
      <c r="I285" s="391">
        <v>496.7</v>
      </c>
      <c r="J285" s="114">
        <f t="shared" si="27"/>
        <v>496.7</v>
      </c>
      <c r="K285" s="114">
        <f t="shared" si="28"/>
        <v>117.14622641509433</v>
      </c>
      <c r="L285" s="175"/>
      <c r="M285" s="117"/>
      <c r="N285" s="114" t="str">
        <f>'Programe Budget 2073-74'!Q281</f>
        <v>का</v>
      </c>
      <c r="O285" s="225" t="e">
        <f>J285-'Nikasha and kharcha 1st trim'!#REF!</f>
        <v>#REF!</v>
      </c>
    </row>
    <row r="286" spans="1:15">
      <c r="A286" s="155"/>
      <c r="B286" s="155"/>
      <c r="C286" s="116">
        <f>'Programe Budget 2073-74'!C282</f>
        <v>33</v>
      </c>
      <c r="D286" s="117" t="str">
        <f>'Programe Budget 2073-74'!D282</f>
        <v>जिल्ला कृषि विकास कार्यालय, बारा</v>
      </c>
      <c r="E286" s="114">
        <f>'Programe Budget 2073-74'!E282</f>
        <v>224</v>
      </c>
      <c r="F286" s="114">
        <f>'Programe Budget 2073-74'!F282</f>
        <v>0</v>
      </c>
      <c r="G286" s="114">
        <f t="shared" si="26"/>
        <v>224</v>
      </c>
      <c r="H286" s="114">
        <v>0</v>
      </c>
      <c r="I286" s="391">
        <v>369</v>
      </c>
      <c r="J286" s="114">
        <f t="shared" si="27"/>
        <v>369</v>
      </c>
      <c r="K286" s="114">
        <f t="shared" si="28"/>
        <v>164.73214285714286</v>
      </c>
      <c r="L286" s="175"/>
      <c r="M286" s="117"/>
      <c r="N286" s="114" t="str">
        <f>'Programe Budget 2073-74'!Q282</f>
        <v>प</v>
      </c>
      <c r="O286" s="225" t="e">
        <f>J286-'Nikasha and kharcha 1st trim'!#REF!</f>
        <v>#REF!</v>
      </c>
    </row>
    <row r="287" spans="1:15">
      <c r="A287" s="155"/>
      <c r="B287" s="155"/>
      <c r="C287" s="116">
        <f>'Programe Budget 2073-74'!C283</f>
        <v>34</v>
      </c>
      <c r="D287" s="117" t="str">
        <f>'Programe Budget 2073-74'!D283</f>
        <v>जिल्ला कृषि विकास कार्यालय, गोरखा</v>
      </c>
      <c r="E287" s="114">
        <f>'Programe Budget 2073-74'!E283</f>
        <v>194</v>
      </c>
      <c r="F287" s="114">
        <f>'Programe Budget 2073-74'!F283</f>
        <v>0</v>
      </c>
      <c r="G287" s="114">
        <f t="shared" si="26"/>
        <v>194</v>
      </c>
      <c r="H287" s="114">
        <v>0</v>
      </c>
      <c r="I287" s="391">
        <v>822</v>
      </c>
      <c r="J287" s="114">
        <f t="shared" si="27"/>
        <v>822</v>
      </c>
      <c r="K287" s="114">
        <f t="shared" si="28"/>
        <v>423.71134020618558</v>
      </c>
      <c r="L287" s="175"/>
      <c r="M287" s="117"/>
      <c r="N287" s="114" t="str">
        <f>'Programe Budget 2073-74'!Q283</f>
        <v>प</v>
      </c>
      <c r="O287" s="225" t="e">
        <f>J287-'Nikasha and kharcha 1st trim'!#REF!</f>
        <v>#REF!</v>
      </c>
    </row>
    <row r="288" spans="1:15">
      <c r="A288" s="155"/>
      <c r="B288" s="155"/>
      <c r="C288" s="116" t="e">
        <f>'Programe Budget 2073-74'!#REF!</f>
        <v>#REF!</v>
      </c>
      <c r="D288" s="117" t="e">
        <f>'Programe Budget 2073-74'!#REF!</f>
        <v>#REF!</v>
      </c>
      <c r="E288" s="114" t="e">
        <f>'Programe Budget 2073-74'!#REF!</f>
        <v>#REF!</v>
      </c>
      <c r="F288" s="114" t="e">
        <f>'Programe Budget 2073-74'!#REF!</f>
        <v>#REF!</v>
      </c>
      <c r="G288" s="114" t="e">
        <f t="shared" si="26"/>
        <v>#REF!</v>
      </c>
      <c r="H288" s="204">
        <v>0</v>
      </c>
      <c r="I288" s="391">
        <v>822</v>
      </c>
      <c r="J288" s="114">
        <f t="shared" si="27"/>
        <v>822</v>
      </c>
      <c r="K288" s="114" t="e">
        <f t="shared" si="28"/>
        <v>#REF!</v>
      </c>
      <c r="L288" s="204"/>
      <c r="M288" s="117"/>
      <c r="N288" s="114" t="e">
        <f>'Programe Budget 2073-74'!#REF!</f>
        <v>#REF!</v>
      </c>
      <c r="O288" s="225" t="e">
        <f>J288-'Nikasha and kharcha 1st trim'!#REF!</f>
        <v>#REF!</v>
      </c>
    </row>
    <row r="289" spans="1:16">
      <c r="A289" s="138"/>
      <c r="B289" s="138"/>
      <c r="C289" s="116" t="e">
        <f>'Programe Budget 2073-74'!#REF!</f>
        <v>#REF!</v>
      </c>
      <c r="D289" s="117" t="e">
        <f>'Programe Budget 2073-74'!#REF!</f>
        <v>#REF!</v>
      </c>
      <c r="E289" s="114" t="e">
        <f>'Programe Budget 2073-74'!#REF!</f>
        <v>#REF!</v>
      </c>
      <c r="F289" s="114" t="e">
        <f>'Programe Budget 2073-74'!#REF!</f>
        <v>#REF!</v>
      </c>
      <c r="G289" s="114" t="e">
        <f t="shared" si="26"/>
        <v>#REF!</v>
      </c>
      <c r="H289" s="173">
        <v>0</v>
      </c>
      <c r="I289" s="391">
        <v>0</v>
      </c>
      <c r="J289" s="114">
        <f t="shared" si="27"/>
        <v>0</v>
      </c>
      <c r="K289" s="114" t="e">
        <f t="shared" si="28"/>
        <v>#REF!</v>
      </c>
      <c r="L289" s="175"/>
      <c r="M289" s="117"/>
      <c r="N289" s="114" t="e">
        <f>'Programe Budget 2073-74'!#REF!</f>
        <v>#REF!</v>
      </c>
      <c r="O289" s="225" t="e">
        <f>J289-'Nikasha and kharcha 1st trim'!#REF!</f>
        <v>#REF!</v>
      </c>
    </row>
    <row r="290" spans="1:16">
      <c r="A290" s="155"/>
      <c r="B290" s="155"/>
      <c r="C290" s="116" t="e">
        <f>'Programe Budget 2073-74'!#REF!</f>
        <v>#REF!</v>
      </c>
      <c r="D290" s="117" t="e">
        <f>'Programe Budget 2073-74'!#REF!</f>
        <v>#REF!</v>
      </c>
      <c r="E290" s="114" t="e">
        <f>'Programe Budget 2073-74'!#REF!</f>
        <v>#REF!</v>
      </c>
      <c r="F290" s="114" t="e">
        <f>'Programe Budget 2073-74'!#REF!</f>
        <v>#REF!</v>
      </c>
      <c r="G290" s="114" t="e">
        <f t="shared" si="26"/>
        <v>#REF!</v>
      </c>
      <c r="H290" s="114">
        <v>0</v>
      </c>
      <c r="I290" s="391">
        <v>850</v>
      </c>
      <c r="J290" s="114">
        <f t="shared" si="27"/>
        <v>850</v>
      </c>
      <c r="K290" s="114" t="e">
        <f t="shared" si="28"/>
        <v>#REF!</v>
      </c>
      <c r="L290" s="175"/>
      <c r="M290" s="117"/>
      <c r="N290" s="114" t="e">
        <f>'Programe Budget 2073-74'!#REF!</f>
        <v>#REF!</v>
      </c>
      <c r="O290" s="225" t="e">
        <f>J290-'Nikasha and kharcha 1st trim'!#REF!</f>
        <v>#REF!</v>
      </c>
      <c r="P290" s="73">
        <v>3</v>
      </c>
    </row>
    <row r="291" spans="1:16">
      <c r="A291" s="155"/>
      <c r="B291" s="155"/>
      <c r="C291" s="116" t="e">
        <f>'Programe Budget 2073-74'!#REF!</f>
        <v>#REF!</v>
      </c>
      <c r="D291" s="117" t="e">
        <f>'Programe Budget 2073-74'!#REF!</f>
        <v>#REF!</v>
      </c>
      <c r="E291" s="114" t="e">
        <f>'Programe Budget 2073-74'!#REF!</f>
        <v>#REF!</v>
      </c>
      <c r="F291" s="114" t="e">
        <f>'Programe Budget 2073-74'!#REF!</f>
        <v>#REF!</v>
      </c>
      <c r="G291" s="114" t="e">
        <f t="shared" si="26"/>
        <v>#REF!</v>
      </c>
      <c r="H291" s="114">
        <v>0</v>
      </c>
      <c r="I291" s="391">
        <v>851</v>
      </c>
      <c r="J291" s="114">
        <f t="shared" si="27"/>
        <v>851</v>
      </c>
      <c r="K291" s="114" t="e">
        <f t="shared" si="28"/>
        <v>#REF!</v>
      </c>
      <c r="L291" s="175"/>
      <c r="M291" s="117"/>
      <c r="N291" s="114" t="e">
        <f>'Programe Budget 2073-74'!#REF!</f>
        <v>#REF!</v>
      </c>
      <c r="O291" s="225" t="e">
        <f>J291-'Nikasha and kharcha 1st trim'!#REF!</f>
        <v>#REF!</v>
      </c>
    </row>
    <row r="292" spans="1:16">
      <c r="A292" s="155"/>
      <c r="B292" s="155"/>
      <c r="C292" s="117"/>
      <c r="D292" s="125" t="str">
        <f>'Programe Budget 2073-74'!D284</f>
        <v>बाली संरक्षण कार्यक्रम एकमुष्ट</v>
      </c>
      <c r="E292" s="173" t="e">
        <f t="shared" ref="E292:J292" si="29">SUM(E253:E291)</f>
        <v>#REF!</v>
      </c>
      <c r="F292" s="173" t="e">
        <f t="shared" si="29"/>
        <v>#REF!</v>
      </c>
      <c r="G292" s="173" t="e">
        <f t="shared" si="29"/>
        <v>#REF!</v>
      </c>
      <c r="H292" s="173">
        <f t="shared" si="29"/>
        <v>21634.7</v>
      </c>
      <c r="I292" s="173">
        <f t="shared" si="29"/>
        <v>144935.6</v>
      </c>
      <c r="J292" s="173">
        <f t="shared" si="29"/>
        <v>166570.30000000002</v>
      </c>
      <c r="K292" s="114" t="e">
        <f t="shared" si="28"/>
        <v>#REF!</v>
      </c>
      <c r="L292" s="175"/>
      <c r="M292" s="117"/>
      <c r="N292" s="114">
        <f>'Programe Budget 2073-74'!Q284</f>
        <v>0</v>
      </c>
      <c r="O292" s="225" t="e">
        <f>J292-'Nikasha and kharcha 1st trim'!#REF!</f>
        <v>#REF!</v>
      </c>
    </row>
    <row r="293" spans="1:16" ht="39">
      <c r="A293" s="155">
        <f>'Programe Budget 2073-74'!A285</f>
        <v>7</v>
      </c>
      <c r="B293" s="231" t="str">
        <f>'Programe Budget 2073-74'!B285</f>
        <v>312114-3/4</v>
      </c>
      <c r="C293" s="270">
        <f>'Programe Budget 2073-74'!C285</f>
        <v>7</v>
      </c>
      <c r="D293" s="270" t="str">
        <f>'Programe Budget 2073-74'!D285</f>
        <v xml:space="preserve">बाली विकास कार्यक्रम </v>
      </c>
      <c r="E293" s="385"/>
      <c r="F293" s="385"/>
      <c r="G293" s="385"/>
      <c r="H293" s="114"/>
      <c r="I293" s="114"/>
      <c r="J293" s="114"/>
      <c r="K293" s="114"/>
      <c r="L293" s="175"/>
      <c r="M293" s="117"/>
      <c r="N293" s="114" t="str">
        <f>'Programe Budget 2073-74'!Q285</f>
        <v>ना</v>
      </c>
      <c r="O293" s="225" t="e">
        <f>J293-'Nikasha and kharcha 1st trim'!#REF!</f>
        <v>#REF!</v>
      </c>
    </row>
    <row r="294" spans="1:16">
      <c r="A294" s="115"/>
      <c r="B294" s="141"/>
      <c r="C294" s="287">
        <f>'Programe Budget 2073-74'!C286</f>
        <v>1</v>
      </c>
      <c r="D294" s="287" t="str">
        <f>'Programe Budget 2073-74'!D286</f>
        <v>बाली विकास निर्देशनालय, हरिहरभवन</v>
      </c>
      <c r="E294" s="386">
        <f>'Programe Budget 2073-74'!E286</f>
        <v>21117</v>
      </c>
      <c r="F294" s="386">
        <f>'Programe Budget 2073-74'!F286</f>
        <v>692</v>
      </c>
      <c r="G294" s="114">
        <f t="shared" ref="G294:G357" si="30">E294-F294</f>
        <v>20425</v>
      </c>
      <c r="H294" s="391">
        <v>936</v>
      </c>
      <c r="I294" s="391">
        <v>15172</v>
      </c>
      <c r="J294" s="114">
        <f t="shared" ref="J294:J325" si="31">I294+H294</f>
        <v>16108</v>
      </c>
      <c r="K294" s="114">
        <f t="shared" si="28"/>
        <v>76.279774589193536</v>
      </c>
      <c r="L294" s="175"/>
      <c r="M294" s="117"/>
      <c r="N294" s="114" t="str">
        <f>'Programe Budget 2073-74'!Q286</f>
        <v>नि</v>
      </c>
      <c r="O294" s="225" t="e">
        <f>J294-'Nikasha and kharcha 1st trim'!#REF!</f>
        <v>#REF!</v>
      </c>
    </row>
    <row r="295" spans="1:16">
      <c r="A295" s="115"/>
      <c r="B295" s="141"/>
      <c r="C295" s="287">
        <f>'Programe Budget 2073-74'!C287</f>
        <v>2</v>
      </c>
      <c r="D295" s="287" t="str">
        <f>'Programe Budget 2073-74'!D287</f>
        <v>राष्ट्रिय औद्योगिक वाली विकास कार्यक्रम, हरिहरभवन</v>
      </c>
      <c r="E295" s="386">
        <f>'Programe Budget 2073-74'!E287</f>
        <v>14834</v>
      </c>
      <c r="F295" s="386">
        <f>'Programe Budget 2073-74'!F287</f>
        <v>1623</v>
      </c>
      <c r="G295" s="114">
        <f t="shared" si="30"/>
        <v>13211</v>
      </c>
      <c r="H295" s="391">
        <v>744</v>
      </c>
      <c r="I295" s="391">
        <v>11843.5</v>
      </c>
      <c r="J295" s="114">
        <f t="shared" si="31"/>
        <v>12587.5</v>
      </c>
      <c r="K295" s="114">
        <f t="shared" si="28"/>
        <v>84.855736820817043</v>
      </c>
      <c r="L295" s="175"/>
      <c r="M295" s="117"/>
      <c r="N295" s="114" t="str">
        <f>'Programe Budget 2073-74'!Q287</f>
        <v>नि</v>
      </c>
      <c r="O295" s="225" t="e">
        <f>J295-'Nikasha and kharcha 1st trim'!#REF!</f>
        <v>#REF!</v>
      </c>
    </row>
    <row r="296" spans="1:16">
      <c r="A296" s="115"/>
      <c r="B296" s="115"/>
      <c r="C296" s="287">
        <f>'Programe Budget 2073-74'!C288</f>
        <v>3</v>
      </c>
      <c r="D296" s="287" t="str">
        <f>'Programe Budget 2073-74'!D288</f>
        <v>क्षेत्रीय वीउ विजन प्रयोगशाला, झुम्का, सुनसरी</v>
      </c>
      <c r="E296" s="386">
        <f>'Programe Budget 2073-74'!E288</f>
        <v>10102</v>
      </c>
      <c r="F296" s="386">
        <f>'Programe Budget 2073-74'!F288</f>
        <v>3954.9999999999995</v>
      </c>
      <c r="G296" s="114">
        <f t="shared" si="30"/>
        <v>6147</v>
      </c>
      <c r="H296" s="391">
        <v>2189.1999999999998</v>
      </c>
      <c r="I296" s="391">
        <v>4948.84</v>
      </c>
      <c r="J296" s="114">
        <f t="shared" si="31"/>
        <v>7138.04</v>
      </c>
      <c r="K296" s="114">
        <f t="shared" si="28"/>
        <v>70.659671352207482</v>
      </c>
      <c r="L296" s="175"/>
      <c r="M296" s="117"/>
      <c r="N296" s="114" t="str">
        <f>'Programe Budget 2073-74'!Q288</f>
        <v>नि</v>
      </c>
      <c r="O296" s="225" t="e">
        <f>J296-'Nikasha and kharcha 1st trim'!#REF!</f>
        <v>#REF!</v>
      </c>
    </row>
    <row r="297" spans="1:16">
      <c r="A297" s="155"/>
      <c r="B297" s="155"/>
      <c r="C297" s="287">
        <f>'Programe Budget 2073-74'!C289</f>
        <v>4</v>
      </c>
      <c r="D297" s="287" t="str">
        <f>'Programe Budget 2073-74'!D289</f>
        <v>क्षेत्रीय वीउ विजन प्रयोगशाला, हेटौंडा, मकवानपुर</v>
      </c>
      <c r="E297" s="386">
        <f>'Programe Budget 2073-74'!E289</f>
        <v>24489</v>
      </c>
      <c r="F297" s="386">
        <f>'Programe Budget 2073-74'!F289</f>
        <v>16961</v>
      </c>
      <c r="G297" s="114">
        <f t="shared" si="30"/>
        <v>7528</v>
      </c>
      <c r="H297" s="391">
        <v>5561</v>
      </c>
      <c r="I297" s="391">
        <v>6126</v>
      </c>
      <c r="J297" s="114">
        <f t="shared" si="31"/>
        <v>11687</v>
      </c>
      <c r="K297" s="114">
        <f t="shared" si="28"/>
        <v>47.723467679366244</v>
      </c>
      <c r="L297" s="175"/>
      <c r="M297" s="117"/>
      <c r="N297" s="114" t="str">
        <f>'Programe Budget 2073-74'!Q289</f>
        <v>नि</v>
      </c>
      <c r="O297" s="225" t="e">
        <f>J297-'Nikasha and kharcha 1st trim'!#REF!</f>
        <v>#REF!</v>
      </c>
    </row>
    <row r="298" spans="1:16">
      <c r="A298" s="155"/>
      <c r="B298" s="155"/>
      <c r="C298" s="287">
        <f>'Programe Budget 2073-74'!C290</f>
        <v>5</v>
      </c>
      <c r="D298" s="287" t="str">
        <f>'Programe Budget 2073-74'!D290</f>
        <v>क्षेत्रीय वीउ विजन प्रयोगशाला, भैरहवा</v>
      </c>
      <c r="E298" s="386">
        <f>'Programe Budget 2073-74'!E290</f>
        <v>9294</v>
      </c>
      <c r="F298" s="386">
        <f>'Programe Budget 2073-74'!F290</f>
        <v>1902</v>
      </c>
      <c r="G298" s="114">
        <f t="shared" si="30"/>
        <v>7392</v>
      </c>
      <c r="H298" s="391">
        <v>1743</v>
      </c>
      <c r="I298" s="391">
        <v>5308</v>
      </c>
      <c r="J298" s="114">
        <f t="shared" si="31"/>
        <v>7051</v>
      </c>
      <c r="K298" s="114">
        <f t="shared" si="28"/>
        <v>75.866150204432969</v>
      </c>
      <c r="L298" s="175"/>
      <c r="M298" s="117"/>
      <c r="N298" s="114" t="str">
        <f>'Programe Budget 2073-74'!Q290</f>
        <v>नि</v>
      </c>
      <c r="O298" s="225" t="e">
        <f>J298-'Nikasha and kharcha 1st trim'!#REF!</f>
        <v>#REF!</v>
      </c>
    </row>
    <row r="299" spans="1:16">
      <c r="A299" s="155"/>
      <c r="B299" s="155"/>
      <c r="C299" s="287">
        <f>'Programe Budget 2073-74'!C291</f>
        <v>6</v>
      </c>
      <c r="D299" s="287" t="str">
        <f>'Programe Budget 2073-74'!D291</f>
        <v>क्षेत्रीय वीउ विजन प्रयोगशाला, बाँके</v>
      </c>
      <c r="E299" s="386">
        <f>'Programe Budget 2073-74'!E291</f>
        <v>8228.1999999999989</v>
      </c>
      <c r="F299" s="386">
        <f>'Programe Budget 2073-74'!F291</f>
        <v>1535</v>
      </c>
      <c r="G299" s="114">
        <f t="shared" si="30"/>
        <v>6693.1999999999989</v>
      </c>
      <c r="H299" s="391">
        <v>300</v>
      </c>
      <c r="I299" s="391">
        <v>4724</v>
      </c>
      <c r="J299" s="114">
        <f t="shared" si="31"/>
        <v>5024</v>
      </c>
      <c r="K299" s="114">
        <f t="shared" si="28"/>
        <v>61.058311659901321</v>
      </c>
      <c r="L299" s="175"/>
      <c r="M299" s="117"/>
      <c r="N299" s="114" t="str">
        <f>'Programe Budget 2073-74'!Q291</f>
        <v>नि</v>
      </c>
      <c r="O299" s="225" t="e">
        <f>J299-'Nikasha and kharcha 1st trim'!#REF!</f>
        <v>#REF!</v>
      </c>
    </row>
    <row r="300" spans="1:16">
      <c r="A300" s="155"/>
      <c r="B300" s="155"/>
      <c r="C300" s="287">
        <f>'Programe Budget 2073-74'!C292</f>
        <v>7</v>
      </c>
      <c r="D300" s="287" t="str">
        <f>'Programe Budget 2073-74'!D292</f>
        <v>क्षेत्रीय वीउ विजन प्रयोगशाला, सुन्दरपुर</v>
      </c>
      <c r="E300" s="386">
        <f>'Programe Budget 2073-74'!E292</f>
        <v>11903</v>
      </c>
      <c r="F300" s="386">
        <f>'Programe Budget 2073-74'!F292</f>
        <v>1889.9999999999998</v>
      </c>
      <c r="G300" s="114">
        <f t="shared" si="30"/>
        <v>10013</v>
      </c>
      <c r="H300" s="114">
        <v>1215</v>
      </c>
      <c r="I300" s="391">
        <v>5066</v>
      </c>
      <c r="J300" s="114">
        <f t="shared" si="31"/>
        <v>6281</v>
      </c>
      <c r="K300" s="114">
        <f t="shared" si="28"/>
        <v>52.768209695034862</v>
      </c>
      <c r="L300" s="175"/>
      <c r="M300" s="117"/>
      <c r="N300" s="114" t="str">
        <f>'Programe Budget 2073-74'!Q292</f>
        <v>नि</v>
      </c>
      <c r="O300" s="225" t="e">
        <f>J300-'Nikasha and kharcha 1st trim'!#REF!</f>
        <v>#REF!</v>
      </c>
    </row>
    <row r="301" spans="1:16">
      <c r="A301" s="155"/>
      <c r="B301" s="155"/>
      <c r="C301" s="287">
        <f>'Programe Budget 2073-74'!C293</f>
        <v>8</v>
      </c>
      <c r="D301" s="287" t="str">
        <f>'Programe Budget 2073-74'!D293</f>
        <v>चन्द्रडाँगी बीउ बिजन तथा दुग्ध विकास समिति</v>
      </c>
      <c r="E301" s="386">
        <f>'Programe Budget 2073-74'!E293</f>
        <v>6000</v>
      </c>
      <c r="F301" s="386">
        <f>'Programe Budget 2073-74'!F293</f>
        <v>0</v>
      </c>
      <c r="G301" s="114">
        <f t="shared" si="30"/>
        <v>6000</v>
      </c>
      <c r="H301" s="114"/>
      <c r="I301" s="391"/>
      <c r="J301" s="114">
        <f t="shared" si="31"/>
        <v>0</v>
      </c>
      <c r="K301" s="114">
        <f t="shared" si="28"/>
        <v>0</v>
      </c>
      <c r="L301" s="175"/>
      <c r="M301" s="117"/>
      <c r="N301" s="114" t="str">
        <f>'Programe Budget 2073-74'!Q293</f>
        <v>नि</v>
      </c>
      <c r="O301" s="225" t="e">
        <f>J301-'Nikasha and kharcha 1st trim'!#REF!</f>
        <v>#REF!</v>
      </c>
    </row>
    <row r="302" spans="1:16">
      <c r="A302" s="155"/>
      <c r="B302" s="231"/>
      <c r="C302" s="287">
        <f>'Programe Budget 2073-74'!C294</f>
        <v>9</v>
      </c>
      <c r="D302" s="287" t="str">
        <f>'Programe Budget 2073-74'!D294</f>
        <v>क्षेत्रीय कृषि निर्देशनालय, बिराटनगर</v>
      </c>
      <c r="E302" s="386">
        <f>'Programe Budget 2073-74'!E294</f>
        <v>252.00000000000006</v>
      </c>
      <c r="F302" s="386">
        <f>'Programe Budget 2073-74'!F294</f>
        <v>0</v>
      </c>
      <c r="G302" s="114">
        <f t="shared" si="30"/>
        <v>252.00000000000006</v>
      </c>
      <c r="H302" s="114">
        <v>0</v>
      </c>
      <c r="I302" s="391">
        <v>251.5</v>
      </c>
      <c r="J302" s="114">
        <f t="shared" si="31"/>
        <v>251.5</v>
      </c>
      <c r="K302" s="114">
        <f t="shared" si="28"/>
        <v>99.801587301587276</v>
      </c>
      <c r="L302" s="175"/>
      <c r="M302" s="117"/>
      <c r="N302" s="114" t="str">
        <f>'Programe Budget 2073-74'!Q294</f>
        <v>वि</v>
      </c>
      <c r="O302" s="225" t="e">
        <f>J302-'Nikasha and kharcha 1st trim'!#REF!</f>
        <v>#REF!</v>
      </c>
    </row>
    <row r="303" spans="1:16">
      <c r="A303" s="155"/>
      <c r="B303" s="231"/>
      <c r="C303" s="287">
        <f>'Programe Budget 2073-74'!C295</f>
        <v>10</v>
      </c>
      <c r="D303" s="287" t="str">
        <f>'Programe Budget 2073-74'!D295</f>
        <v>क्षेत्रीय कृषि निर्देशनालय, हरिहरभवन</v>
      </c>
      <c r="E303" s="386">
        <f>'Programe Budget 2073-74'!E295</f>
        <v>208</v>
      </c>
      <c r="F303" s="386">
        <f>'Programe Budget 2073-74'!F295</f>
        <v>0</v>
      </c>
      <c r="G303" s="114">
        <f t="shared" si="30"/>
        <v>208</v>
      </c>
      <c r="H303" s="114">
        <v>0</v>
      </c>
      <c r="I303" s="391">
        <v>207.9</v>
      </c>
      <c r="J303" s="114">
        <f t="shared" si="31"/>
        <v>207.9</v>
      </c>
      <c r="K303" s="114">
        <f t="shared" si="28"/>
        <v>99.95192307692308</v>
      </c>
      <c r="L303" s="175"/>
      <c r="M303" s="117"/>
      <c r="N303" s="114" t="str">
        <f>'Programe Budget 2073-74'!Q295</f>
        <v>का</v>
      </c>
      <c r="O303" s="225" t="e">
        <f>J303-'Nikasha and kharcha 1st trim'!#REF!</f>
        <v>#REF!</v>
      </c>
    </row>
    <row r="304" spans="1:16">
      <c r="A304" s="155"/>
      <c r="B304" s="231"/>
      <c r="C304" s="287">
        <f>'Programe Budget 2073-74'!C296</f>
        <v>11</v>
      </c>
      <c r="D304" s="287" t="str">
        <f>'Programe Budget 2073-74'!D296</f>
        <v>क्षेत्रीय कृषि निर्देशनालय, पोखरा</v>
      </c>
      <c r="E304" s="386">
        <f>'Programe Budget 2073-74'!E296</f>
        <v>198</v>
      </c>
      <c r="F304" s="386">
        <f>'Programe Budget 2073-74'!F296</f>
        <v>0</v>
      </c>
      <c r="G304" s="114">
        <f t="shared" si="30"/>
        <v>198</v>
      </c>
      <c r="H304" s="114"/>
      <c r="I304" s="391"/>
      <c r="J304" s="114">
        <f t="shared" si="31"/>
        <v>0</v>
      </c>
      <c r="K304" s="114">
        <f t="shared" si="28"/>
        <v>0</v>
      </c>
      <c r="L304" s="175"/>
      <c r="M304" s="117"/>
      <c r="N304" s="114" t="str">
        <f>'Programe Budget 2073-74'!Q296</f>
        <v>प</v>
      </c>
      <c r="O304" s="225" t="e">
        <f>J304-'Nikasha and kharcha 1st trim'!#REF!</f>
        <v>#REF!</v>
      </c>
    </row>
    <row r="305" spans="1:15">
      <c r="A305" s="155"/>
      <c r="B305" s="231"/>
      <c r="C305" s="287">
        <f>'Programe Budget 2073-74'!C297</f>
        <v>12</v>
      </c>
      <c r="D305" s="287" t="str">
        <f>'Programe Budget 2073-74'!D297</f>
        <v>क्षेत्रीय कृषि निर्देशनालय, सुर्खेत</v>
      </c>
      <c r="E305" s="386">
        <f>'Programe Budget 2073-74'!E297</f>
        <v>187</v>
      </c>
      <c r="F305" s="386">
        <f>'Programe Budget 2073-74'!F297</f>
        <v>0</v>
      </c>
      <c r="G305" s="114">
        <f t="shared" si="30"/>
        <v>187</v>
      </c>
      <c r="H305" s="114">
        <v>0</v>
      </c>
      <c r="I305" s="391">
        <v>187</v>
      </c>
      <c r="J305" s="114">
        <f t="shared" si="31"/>
        <v>187</v>
      </c>
      <c r="K305" s="114">
        <f t="shared" si="28"/>
        <v>100</v>
      </c>
      <c r="L305" s="175"/>
      <c r="M305" s="117"/>
      <c r="N305" s="114" t="str">
        <f>'Programe Budget 2073-74'!Q297</f>
        <v>सु</v>
      </c>
      <c r="O305" s="225" t="e">
        <f>J305-'Nikasha and kharcha 1st trim'!#REF!</f>
        <v>#REF!</v>
      </c>
    </row>
    <row r="306" spans="1:15">
      <c r="A306" s="155"/>
      <c r="B306" s="155"/>
      <c r="C306" s="287">
        <f>'Programe Budget 2073-74'!C298</f>
        <v>13</v>
      </c>
      <c r="D306" s="287" t="str">
        <f>'Programe Budget 2073-74'!D298</f>
        <v>क्षेत्रीय कृषि निर्देशनालय, डोटी</v>
      </c>
      <c r="E306" s="386">
        <f>'Programe Budget 2073-74'!E298</f>
        <v>175.99999999999997</v>
      </c>
      <c r="F306" s="386">
        <f>'Programe Budget 2073-74'!F298</f>
        <v>0</v>
      </c>
      <c r="G306" s="114">
        <f t="shared" si="30"/>
        <v>175.99999999999997</v>
      </c>
      <c r="H306" s="114">
        <v>0</v>
      </c>
      <c r="I306" s="391">
        <v>175</v>
      </c>
      <c r="J306" s="114">
        <f t="shared" si="31"/>
        <v>175</v>
      </c>
      <c r="K306" s="114">
        <f t="shared" si="28"/>
        <v>99.431818181818201</v>
      </c>
      <c r="L306" s="175"/>
      <c r="M306" s="117"/>
      <c r="N306" s="114" t="str">
        <f>'Programe Budget 2073-74'!Q298</f>
        <v>दि</v>
      </c>
      <c r="O306" s="225" t="e">
        <f>J306-'Nikasha and kharcha 1st trim'!#REF!</f>
        <v>#REF!</v>
      </c>
    </row>
    <row r="307" spans="1:15">
      <c r="A307" s="155"/>
      <c r="B307" s="155"/>
      <c r="C307" s="287">
        <f>'Programe Budget 2073-74'!C299</f>
        <v>14</v>
      </c>
      <c r="D307" s="287" t="str">
        <f>'Programe Budget 2073-74'!D299</f>
        <v>जिल्ला कृषि बिकास कार्यालय, पाँचधर</v>
      </c>
      <c r="E307" s="386">
        <f>'Programe Budget 2073-74'!E299</f>
        <v>2733</v>
      </c>
      <c r="F307" s="386">
        <f>'Programe Budget 2073-74'!F299</f>
        <v>65</v>
      </c>
      <c r="G307" s="114">
        <f t="shared" si="30"/>
        <v>2668</v>
      </c>
      <c r="H307" s="114">
        <v>0</v>
      </c>
      <c r="I307" s="391">
        <v>1667</v>
      </c>
      <c r="J307" s="114">
        <f t="shared" si="31"/>
        <v>1667</v>
      </c>
      <c r="K307" s="114">
        <f t="shared" si="28"/>
        <v>60.995243322356387</v>
      </c>
      <c r="L307" s="175"/>
      <c r="M307" s="117"/>
      <c r="N307" s="114" t="str">
        <f>'Programe Budget 2073-74'!Q299</f>
        <v>वि</v>
      </c>
      <c r="O307" s="225" t="e">
        <f>J307-'Nikasha and kharcha 1st trim'!#REF!</f>
        <v>#REF!</v>
      </c>
    </row>
    <row r="308" spans="1:15">
      <c r="A308" s="155"/>
      <c r="B308" s="155"/>
      <c r="C308" s="287">
        <f>'Programe Budget 2073-74'!C300</f>
        <v>15</v>
      </c>
      <c r="D308" s="287" t="str">
        <f>'Programe Budget 2073-74'!D300</f>
        <v>जिल्ला कृषि बिकास कार्यालय, झापा</v>
      </c>
      <c r="E308" s="386">
        <f>'Programe Budget 2073-74'!E300</f>
        <v>8184.9999999999982</v>
      </c>
      <c r="F308" s="386">
        <f>'Programe Budget 2073-74'!F300</f>
        <v>0</v>
      </c>
      <c r="G308" s="114">
        <f t="shared" si="30"/>
        <v>8184.9999999999982</v>
      </c>
      <c r="H308" s="114">
        <v>129</v>
      </c>
      <c r="I308" s="391">
        <v>5775.6</v>
      </c>
      <c r="J308" s="114">
        <f t="shared" si="31"/>
        <v>5904.6</v>
      </c>
      <c r="K308" s="114">
        <f t="shared" si="28"/>
        <v>72.139279169211989</v>
      </c>
      <c r="L308" s="175"/>
      <c r="M308" s="117"/>
      <c r="N308" s="114" t="str">
        <f>'Programe Budget 2073-74'!Q300</f>
        <v>वि</v>
      </c>
      <c r="O308" s="225" t="e">
        <f>J308-'Nikasha and kharcha 1st trim'!#REF!</f>
        <v>#REF!</v>
      </c>
    </row>
    <row r="309" spans="1:15">
      <c r="A309" s="155"/>
      <c r="B309" s="155"/>
      <c r="C309" s="287">
        <f>'Programe Budget 2073-74'!C301</f>
        <v>16</v>
      </c>
      <c r="D309" s="287" t="str">
        <f>'Programe Budget 2073-74'!D301</f>
        <v>जिल्ला कृषि बिकास कार्यालय, ईलाम</v>
      </c>
      <c r="E309" s="386">
        <f>'Programe Budget 2073-74'!E301</f>
        <v>1857</v>
      </c>
      <c r="F309" s="386">
        <f>'Programe Budget 2073-74'!F301</f>
        <v>0</v>
      </c>
      <c r="G309" s="114">
        <f t="shared" si="30"/>
        <v>1857</v>
      </c>
      <c r="H309" s="114">
        <v>0</v>
      </c>
      <c r="I309" s="391">
        <v>1858</v>
      </c>
      <c r="J309" s="114">
        <f t="shared" si="31"/>
        <v>1858</v>
      </c>
      <c r="K309" s="114">
        <f t="shared" si="28"/>
        <v>100.05385029617663</v>
      </c>
      <c r="L309" s="175"/>
      <c r="M309" s="117"/>
      <c r="N309" s="114" t="str">
        <f>'Programe Budget 2073-74'!Q301</f>
        <v>वि</v>
      </c>
      <c r="O309" s="225" t="e">
        <f>J309-'Nikasha and kharcha 1st trim'!#REF!</f>
        <v>#REF!</v>
      </c>
    </row>
    <row r="310" spans="1:15">
      <c r="A310" s="155"/>
      <c r="B310" s="155"/>
      <c r="C310" s="287">
        <f>'Programe Budget 2073-74'!C302</f>
        <v>17</v>
      </c>
      <c r="D310" s="287" t="str">
        <f>'Programe Budget 2073-74'!D302</f>
        <v>जिल्ला कृषि बिकास कार्यालय, सखुवासभा</v>
      </c>
      <c r="E310" s="386">
        <f>'Programe Budget 2073-74'!E302</f>
        <v>1122</v>
      </c>
      <c r="F310" s="386">
        <f>'Programe Budget 2073-74'!F302</f>
        <v>65</v>
      </c>
      <c r="G310" s="114">
        <f t="shared" si="30"/>
        <v>1057</v>
      </c>
      <c r="H310" s="114">
        <v>0</v>
      </c>
      <c r="I310" s="391">
        <v>217</v>
      </c>
      <c r="J310" s="114">
        <f t="shared" si="31"/>
        <v>217</v>
      </c>
      <c r="K310" s="114">
        <f t="shared" si="28"/>
        <v>19.340463458110516</v>
      </c>
      <c r="L310" s="175"/>
      <c r="M310" s="117"/>
      <c r="N310" s="114" t="str">
        <f>'Programe Budget 2073-74'!Q302</f>
        <v>वि</v>
      </c>
      <c r="O310" s="225" t="e">
        <f>J310-'Nikasha and kharcha 1st trim'!#REF!</f>
        <v>#REF!</v>
      </c>
    </row>
    <row r="311" spans="1:15">
      <c r="A311" s="155"/>
      <c r="B311" s="155"/>
      <c r="C311" s="287">
        <f>'Programe Budget 2073-74'!C303</f>
        <v>18</v>
      </c>
      <c r="D311" s="287" t="str">
        <f>'Programe Budget 2073-74'!D303</f>
        <v>जिल्ला कृषि बिकास कार्यालय, तेह्रथुम</v>
      </c>
      <c r="E311" s="386">
        <f>'Programe Budget 2073-74'!E303</f>
        <v>2032</v>
      </c>
      <c r="F311" s="386">
        <f>'Programe Budget 2073-74'!F303</f>
        <v>0</v>
      </c>
      <c r="G311" s="114">
        <f t="shared" si="30"/>
        <v>2032</v>
      </c>
      <c r="H311" s="114">
        <v>0</v>
      </c>
      <c r="I311" s="391">
        <v>1993</v>
      </c>
      <c r="J311" s="114">
        <f t="shared" si="31"/>
        <v>1993</v>
      </c>
      <c r="K311" s="114">
        <f t="shared" si="28"/>
        <v>98.080708661417333</v>
      </c>
      <c r="L311" s="175"/>
      <c r="M311" s="117"/>
      <c r="N311" s="114" t="str">
        <f>'Programe Budget 2073-74'!Q303</f>
        <v>वि</v>
      </c>
      <c r="O311" s="225" t="e">
        <f>J311-'Nikasha and kharcha 1st trim'!#REF!</f>
        <v>#REF!</v>
      </c>
    </row>
    <row r="312" spans="1:15">
      <c r="A312" s="155"/>
      <c r="B312" s="155"/>
      <c r="C312" s="287">
        <f>'Programe Budget 2073-74'!C304</f>
        <v>19</v>
      </c>
      <c r="D312" s="287" t="str">
        <f>'Programe Budget 2073-74'!D304</f>
        <v>जिल्ला कृषि बिकास कार्यालय, भोजपुर</v>
      </c>
      <c r="E312" s="386">
        <f>'Programe Budget 2073-74'!E304</f>
        <v>1512</v>
      </c>
      <c r="F312" s="386">
        <f>'Programe Budget 2073-74'!F304</f>
        <v>0</v>
      </c>
      <c r="G312" s="114">
        <f t="shared" si="30"/>
        <v>1512</v>
      </c>
      <c r="H312" s="114">
        <v>0</v>
      </c>
      <c r="I312" s="391">
        <v>1513</v>
      </c>
      <c r="J312" s="114">
        <f t="shared" si="31"/>
        <v>1513</v>
      </c>
      <c r="K312" s="114">
        <f t="shared" si="28"/>
        <v>100.06613756613756</v>
      </c>
      <c r="L312" s="175"/>
      <c r="M312" s="117"/>
      <c r="N312" s="114" t="str">
        <f>'Programe Budget 2073-74'!Q304</f>
        <v>वि</v>
      </c>
      <c r="O312" s="225" t="e">
        <f>J312-'Nikasha and kharcha 1st trim'!#REF!</f>
        <v>#REF!</v>
      </c>
    </row>
    <row r="313" spans="1:15">
      <c r="A313" s="155"/>
      <c r="B313" s="155"/>
      <c r="C313" s="287">
        <f>'Programe Budget 2073-74'!C305</f>
        <v>20</v>
      </c>
      <c r="D313" s="287" t="str">
        <f>'Programe Budget 2073-74'!D305</f>
        <v>जिल्ला कृषि बिकास कार्यालय, मोरङ्ग</v>
      </c>
      <c r="E313" s="386">
        <f>'Programe Budget 2073-74'!E305</f>
        <v>2366</v>
      </c>
      <c r="F313" s="386">
        <f>'Programe Budget 2073-74'!F305</f>
        <v>0</v>
      </c>
      <c r="G313" s="114">
        <f t="shared" si="30"/>
        <v>2366</v>
      </c>
      <c r="H313" s="114">
        <v>125</v>
      </c>
      <c r="I313" s="391">
        <v>9658</v>
      </c>
      <c r="J313" s="114">
        <f t="shared" si="31"/>
        <v>9783</v>
      </c>
      <c r="K313" s="114">
        <f t="shared" si="28"/>
        <v>413.4826711749788</v>
      </c>
      <c r="L313" s="175"/>
      <c r="M313" s="117"/>
      <c r="N313" s="114" t="str">
        <f>'Programe Budget 2073-74'!Q305</f>
        <v>वि</v>
      </c>
      <c r="O313" s="225" t="e">
        <f>J313-'Nikasha and kharcha 1st trim'!#REF!</f>
        <v>#REF!</v>
      </c>
    </row>
    <row r="314" spans="1:15">
      <c r="A314" s="155"/>
      <c r="B314" s="155"/>
      <c r="C314" s="287">
        <f>'Programe Budget 2073-74'!C306</f>
        <v>21</v>
      </c>
      <c r="D314" s="287" t="str">
        <f>'Programe Budget 2073-74'!D306</f>
        <v>जिल्ला कृषि बिकास कार्यालय, सुनसरी</v>
      </c>
      <c r="E314" s="386">
        <f>'Programe Budget 2073-74'!E306</f>
        <v>5770</v>
      </c>
      <c r="F314" s="386">
        <f>'Programe Budget 2073-74'!F306</f>
        <v>0</v>
      </c>
      <c r="G314" s="114">
        <f t="shared" si="30"/>
        <v>5770</v>
      </c>
      <c r="H314" s="114">
        <v>129</v>
      </c>
      <c r="I314" s="391">
        <v>4813.8999999999996</v>
      </c>
      <c r="J314" s="114">
        <f t="shared" si="31"/>
        <v>4942.8999999999996</v>
      </c>
      <c r="K314" s="114">
        <f t="shared" si="28"/>
        <v>85.665511265164639</v>
      </c>
      <c r="L314" s="175"/>
      <c r="M314" s="117"/>
      <c r="N314" s="114" t="str">
        <f>'Programe Budget 2073-74'!Q306</f>
        <v>वि</v>
      </c>
      <c r="O314" s="225" t="e">
        <f>J314-'Nikasha and kharcha 1st trim'!#REF!</f>
        <v>#REF!</v>
      </c>
    </row>
    <row r="315" spans="1:15">
      <c r="A315" s="155"/>
      <c r="B315" s="155"/>
      <c r="C315" s="287">
        <f>'Programe Budget 2073-74'!C307</f>
        <v>22</v>
      </c>
      <c r="D315" s="287" t="str">
        <f>'Programe Budget 2073-74'!D307</f>
        <v>जिल्ला कृषि बिकास कार्यालय, धनकुटा</v>
      </c>
      <c r="E315" s="386">
        <f>'Programe Budget 2073-74'!E307</f>
        <v>11730</v>
      </c>
      <c r="F315" s="386">
        <f>'Programe Budget 2073-74'!F307</f>
        <v>65</v>
      </c>
      <c r="G315" s="114">
        <f t="shared" si="30"/>
        <v>11665</v>
      </c>
      <c r="H315" s="114">
        <v>0</v>
      </c>
      <c r="I315" s="391">
        <v>2362</v>
      </c>
      <c r="J315" s="114">
        <f t="shared" si="31"/>
        <v>2362</v>
      </c>
      <c r="K315" s="114">
        <f t="shared" si="28"/>
        <v>20.136402387041773</v>
      </c>
      <c r="L315" s="175"/>
      <c r="M315" s="117"/>
      <c r="N315" s="114" t="str">
        <f>'Programe Budget 2073-74'!Q307</f>
        <v>वि</v>
      </c>
      <c r="O315" s="225" t="e">
        <f>J315-'Nikasha and kharcha 1st trim'!#REF!</f>
        <v>#REF!</v>
      </c>
    </row>
    <row r="316" spans="1:15">
      <c r="A316" s="155"/>
      <c r="B316" s="155"/>
      <c r="C316" s="287">
        <f>'Programe Budget 2073-74'!C308</f>
        <v>23</v>
      </c>
      <c r="D316" s="287" t="str">
        <f>'Programe Budget 2073-74'!D308</f>
        <v>जिल्ला कृषि बिकास कार्यालय, सोलुखुम्बु</v>
      </c>
      <c r="E316" s="386">
        <f>'Programe Budget 2073-74'!E308</f>
        <v>1525</v>
      </c>
      <c r="F316" s="386">
        <f>'Programe Budget 2073-74'!F308</f>
        <v>0</v>
      </c>
      <c r="G316" s="114">
        <f t="shared" si="30"/>
        <v>1525</v>
      </c>
      <c r="H316" s="114">
        <v>0</v>
      </c>
      <c r="I316" s="391">
        <v>1464</v>
      </c>
      <c r="J316" s="114">
        <f t="shared" si="31"/>
        <v>1464</v>
      </c>
      <c r="K316" s="114">
        <f t="shared" si="28"/>
        <v>96</v>
      </c>
      <c r="L316" s="175"/>
      <c r="M316" s="117"/>
      <c r="N316" s="114" t="str">
        <f>'Programe Budget 2073-74'!Q308</f>
        <v>वि</v>
      </c>
      <c r="O316" s="225" t="e">
        <f>J316-'Nikasha and kharcha 1st trim'!#REF!</f>
        <v>#REF!</v>
      </c>
    </row>
    <row r="317" spans="1:15">
      <c r="A317" s="155"/>
      <c r="B317" s="155"/>
      <c r="C317" s="287">
        <f>'Programe Budget 2073-74'!C309</f>
        <v>24</v>
      </c>
      <c r="D317" s="287" t="str">
        <f>'Programe Budget 2073-74'!D309</f>
        <v>जिल्ला कृषि बिकास कार्यालय, खोटाङ्ग</v>
      </c>
      <c r="E317" s="386">
        <f>'Programe Budget 2073-74'!E309</f>
        <v>2200</v>
      </c>
      <c r="F317" s="386">
        <f>'Programe Budget 2073-74'!F309</f>
        <v>65</v>
      </c>
      <c r="G317" s="114">
        <f t="shared" si="30"/>
        <v>2135</v>
      </c>
      <c r="H317" s="114">
        <v>0</v>
      </c>
      <c r="I317" s="391">
        <v>1667</v>
      </c>
      <c r="J317" s="114">
        <f t="shared" si="31"/>
        <v>1667</v>
      </c>
      <c r="K317" s="114">
        <f t="shared" si="28"/>
        <v>75.772727272727266</v>
      </c>
      <c r="L317" s="175"/>
      <c r="M317" s="117"/>
      <c r="N317" s="114" t="str">
        <f>'Programe Budget 2073-74'!Q309</f>
        <v>वि</v>
      </c>
      <c r="O317" s="225" t="e">
        <f>J317-'Nikasha and kharcha 1st trim'!#REF!</f>
        <v>#REF!</v>
      </c>
    </row>
    <row r="318" spans="1:15">
      <c r="A318" s="155"/>
      <c r="B318" s="155"/>
      <c r="C318" s="287">
        <f>'Programe Budget 2073-74'!C310</f>
        <v>25</v>
      </c>
      <c r="D318" s="287" t="str">
        <f>'Programe Budget 2073-74'!D310</f>
        <v xml:space="preserve">जिल्ला कृषि बिकास कार्यालय, उदयपुर                               </v>
      </c>
      <c r="E318" s="386">
        <f>'Programe Budget 2073-74'!E310</f>
        <v>2740</v>
      </c>
      <c r="F318" s="386">
        <f>'Programe Budget 2073-74'!F310</f>
        <v>65</v>
      </c>
      <c r="G318" s="114">
        <f t="shared" si="30"/>
        <v>2675</v>
      </c>
      <c r="H318" s="114">
        <v>0</v>
      </c>
      <c r="I318" s="391">
        <v>1681.8</v>
      </c>
      <c r="J318" s="114">
        <f t="shared" si="31"/>
        <v>1681.8</v>
      </c>
      <c r="K318" s="114">
        <f t="shared" si="28"/>
        <v>61.379562043795623</v>
      </c>
      <c r="L318" s="175"/>
      <c r="M318" s="117"/>
      <c r="N318" s="114" t="str">
        <f>'Programe Budget 2073-74'!Q310</f>
        <v>वि</v>
      </c>
      <c r="O318" s="225" t="e">
        <f>J318-'Nikasha and kharcha 1st trim'!#REF!</f>
        <v>#REF!</v>
      </c>
    </row>
    <row r="319" spans="1:15">
      <c r="A319" s="155"/>
      <c r="B319" s="231"/>
      <c r="C319" s="287">
        <f>'Programe Budget 2073-74'!C311</f>
        <v>26</v>
      </c>
      <c r="D319" s="287" t="str">
        <f>'Programe Budget 2073-74'!D311</f>
        <v>जिल्ला कृषि बिकास कार्यालय, ओखलढुङगा</v>
      </c>
      <c r="E319" s="386">
        <f>'Programe Budget 2073-74'!E311</f>
        <v>4426</v>
      </c>
      <c r="F319" s="386">
        <f>'Programe Budget 2073-74'!F311</f>
        <v>0</v>
      </c>
      <c r="G319" s="114">
        <f t="shared" si="30"/>
        <v>4426</v>
      </c>
      <c r="H319" s="114">
        <v>0</v>
      </c>
      <c r="I319" s="391">
        <v>2786</v>
      </c>
      <c r="J319" s="114">
        <f t="shared" si="31"/>
        <v>2786</v>
      </c>
      <c r="K319" s="114">
        <f t="shared" si="28"/>
        <v>62.94622684139177</v>
      </c>
      <c r="L319" s="175"/>
      <c r="M319" s="117"/>
      <c r="N319" s="114" t="str">
        <f>'Programe Budget 2073-74'!Q311</f>
        <v>वि</v>
      </c>
      <c r="O319" s="225" t="e">
        <f>J319-'Nikasha and kharcha 1st trim'!#REF!</f>
        <v>#REF!</v>
      </c>
    </row>
    <row r="320" spans="1:15">
      <c r="A320" s="155"/>
      <c r="B320" s="231"/>
      <c r="C320" s="287">
        <f>'Programe Budget 2073-74'!C312</f>
        <v>27</v>
      </c>
      <c r="D320" s="287" t="str">
        <f>'Programe Budget 2073-74'!D312</f>
        <v>जिल्ला कृषि बिकास कार्यालय, सिराहा</v>
      </c>
      <c r="E320" s="386">
        <f>'Programe Budget 2073-74'!E312</f>
        <v>3256</v>
      </c>
      <c r="F320" s="386">
        <f>'Programe Budget 2073-74'!F312</f>
        <v>0</v>
      </c>
      <c r="G320" s="114">
        <f t="shared" si="30"/>
        <v>3256</v>
      </c>
      <c r="H320" s="114">
        <v>0</v>
      </c>
      <c r="I320" s="391">
        <v>1913</v>
      </c>
      <c r="J320" s="114">
        <f t="shared" si="31"/>
        <v>1913</v>
      </c>
      <c r="K320" s="114">
        <f t="shared" si="28"/>
        <v>58.753071253071255</v>
      </c>
      <c r="L320" s="117"/>
      <c r="M320" s="117"/>
      <c r="N320" s="114" t="str">
        <f>'Programe Budget 2073-74'!Q312</f>
        <v>वि</v>
      </c>
      <c r="O320" s="225" t="e">
        <f>J320-'Nikasha and kharcha 1st trim'!#REF!</f>
        <v>#REF!</v>
      </c>
    </row>
    <row r="321" spans="1:15">
      <c r="A321" s="155"/>
      <c r="B321" s="231"/>
      <c r="C321" s="287">
        <f>'Programe Budget 2073-74'!C313</f>
        <v>28</v>
      </c>
      <c r="D321" s="287" t="str">
        <f>'Programe Budget 2073-74'!D313</f>
        <v>जिल्ला कृषि बिकास कार्यालय, नुवाकोट</v>
      </c>
      <c r="E321" s="386">
        <f>'Programe Budget 2073-74'!E313</f>
        <v>3631</v>
      </c>
      <c r="F321" s="386">
        <f>'Programe Budget 2073-74'!F313</f>
        <v>65</v>
      </c>
      <c r="G321" s="114">
        <f t="shared" si="30"/>
        <v>3566</v>
      </c>
      <c r="H321" s="114">
        <v>0</v>
      </c>
      <c r="I321" s="114">
        <v>2285.1999999999998</v>
      </c>
      <c r="J321" s="114">
        <f t="shared" si="31"/>
        <v>2285.1999999999998</v>
      </c>
      <c r="K321" s="114">
        <f t="shared" si="28"/>
        <v>62.935830349765901</v>
      </c>
      <c r="L321" s="117"/>
      <c r="M321" s="117"/>
      <c r="N321" s="114" t="str">
        <f>'Programe Budget 2073-74'!Q313</f>
        <v>का</v>
      </c>
      <c r="O321" s="225" t="e">
        <f>J321-'Nikasha and kharcha 1st trim'!#REF!</f>
        <v>#REF!</v>
      </c>
    </row>
    <row r="322" spans="1:15">
      <c r="A322" s="155"/>
      <c r="B322" s="231"/>
      <c r="C322" s="287">
        <f>'Programe Budget 2073-74'!C314</f>
        <v>29</v>
      </c>
      <c r="D322" s="287" t="str">
        <f>'Programe Budget 2073-74'!D314</f>
        <v>जिल्ला कृषि बिकास कार्यालय, सिन्धुपाल्चोक</v>
      </c>
      <c r="E322" s="386">
        <f>'Programe Budget 2073-74'!E314</f>
        <v>3225</v>
      </c>
      <c r="F322" s="386">
        <f>'Programe Budget 2073-74'!F314</f>
        <v>65</v>
      </c>
      <c r="G322" s="114">
        <f t="shared" si="30"/>
        <v>3160</v>
      </c>
      <c r="H322" s="114">
        <v>0</v>
      </c>
      <c r="I322" s="391">
        <v>1783</v>
      </c>
      <c r="J322" s="114">
        <f t="shared" si="31"/>
        <v>1783</v>
      </c>
      <c r="K322" s="114">
        <f t="shared" si="28"/>
        <v>55.286821705426362</v>
      </c>
      <c r="L322" s="117"/>
      <c r="M322" s="117"/>
      <c r="N322" s="114" t="str">
        <f>'Programe Budget 2073-74'!Q314</f>
        <v>का</v>
      </c>
      <c r="O322" s="225" t="e">
        <f>J322-'Nikasha and kharcha 1st trim'!#REF!</f>
        <v>#REF!</v>
      </c>
    </row>
    <row r="323" spans="1:15">
      <c r="A323" s="155"/>
      <c r="B323" s="155"/>
      <c r="C323" s="287">
        <f>'Programe Budget 2073-74'!C315</f>
        <v>30</v>
      </c>
      <c r="D323" s="287" t="str">
        <f>'Programe Budget 2073-74'!D315</f>
        <v>जिल्ला कृषि बिकास कार्यालय, धादिङ्ग</v>
      </c>
      <c r="E323" s="386">
        <f>'Programe Budget 2073-74'!E315</f>
        <v>3310</v>
      </c>
      <c r="F323" s="386">
        <f>'Programe Budget 2073-74'!F315</f>
        <v>65</v>
      </c>
      <c r="G323" s="114">
        <f t="shared" si="30"/>
        <v>3245</v>
      </c>
      <c r="H323" s="114">
        <v>0</v>
      </c>
      <c r="I323" s="391">
        <v>2044.7</v>
      </c>
      <c r="J323" s="114">
        <f t="shared" si="31"/>
        <v>2044.7</v>
      </c>
      <c r="K323" s="114">
        <f t="shared" si="28"/>
        <v>61.773413897280975</v>
      </c>
      <c r="L323" s="117"/>
      <c r="M323" s="117"/>
      <c r="N323" s="114" t="str">
        <f>'Programe Budget 2073-74'!Q315</f>
        <v>का</v>
      </c>
      <c r="O323" s="225" t="e">
        <f>J323-'Nikasha and kharcha 1st trim'!#REF!</f>
        <v>#REF!</v>
      </c>
    </row>
    <row r="324" spans="1:15">
      <c r="A324" s="155"/>
      <c r="B324" s="155"/>
      <c r="C324" s="287">
        <f>'Programe Budget 2073-74'!C316</f>
        <v>31</v>
      </c>
      <c r="D324" s="287" t="str">
        <f>'Programe Budget 2073-74'!D316</f>
        <v>जिल्ला कृषि बिकास कार्यालय, रामेछाप</v>
      </c>
      <c r="E324" s="386">
        <f>'Programe Budget 2073-74'!E316</f>
        <v>1497</v>
      </c>
      <c r="F324" s="386">
        <f>'Programe Budget 2073-74'!F316</f>
        <v>0</v>
      </c>
      <c r="G324" s="114">
        <f t="shared" si="30"/>
        <v>1497</v>
      </c>
      <c r="H324" s="114">
        <v>0</v>
      </c>
      <c r="I324" s="391">
        <v>1498</v>
      </c>
      <c r="J324" s="114">
        <f t="shared" si="31"/>
        <v>1498</v>
      </c>
      <c r="K324" s="114">
        <f t="shared" si="28"/>
        <v>100.06680026720107</v>
      </c>
      <c r="L324" s="117"/>
      <c r="M324" s="117"/>
      <c r="N324" s="114" t="str">
        <f>'Programe Budget 2073-74'!Q316</f>
        <v>का</v>
      </c>
      <c r="O324" s="225" t="e">
        <f>J324-'Nikasha and kharcha 1st trim'!#REF!</f>
        <v>#REF!</v>
      </c>
    </row>
    <row r="325" spans="1:15">
      <c r="A325" s="155"/>
      <c r="B325" s="155"/>
      <c r="C325" s="287">
        <f>'Programe Budget 2073-74'!C317</f>
        <v>32</v>
      </c>
      <c r="D325" s="287" t="str">
        <f>'Programe Budget 2073-74'!D317</f>
        <v>जिल्ला कृषि बिकास कार्यालय, सिन्धुली</v>
      </c>
      <c r="E325" s="386">
        <f>'Programe Budget 2073-74'!E317</f>
        <v>2929</v>
      </c>
      <c r="F325" s="386">
        <f>'Programe Budget 2073-74'!F317</f>
        <v>65</v>
      </c>
      <c r="G325" s="114">
        <f t="shared" si="30"/>
        <v>2864</v>
      </c>
      <c r="H325" s="114">
        <v>0</v>
      </c>
      <c r="I325" s="391">
        <v>1661</v>
      </c>
      <c r="J325" s="114">
        <f t="shared" si="31"/>
        <v>1661</v>
      </c>
      <c r="K325" s="114">
        <f t="shared" si="28"/>
        <v>56.708774325708433</v>
      </c>
      <c r="L325" s="117"/>
      <c r="M325" s="117"/>
      <c r="N325" s="114" t="str">
        <f>'Programe Budget 2073-74'!Q317</f>
        <v>का</v>
      </c>
      <c r="O325" s="225" t="e">
        <f>J325-'Nikasha and kharcha 1st trim'!#REF!</f>
        <v>#REF!</v>
      </c>
    </row>
    <row r="326" spans="1:15">
      <c r="A326" s="155"/>
      <c r="B326" s="155"/>
      <c r="C326" s="287">
        <f>'Programe Budget 2073-74'!C318</f>
        <v>33</v>
      </c>
      <c r="D326" s="287" t="str">
        <f>'Programe Budget 2073-74'!D318</f>
        <v xml:space="preserve">जिल्ला कृषि बिकास कार्यालय, ललितपुर                            </v>
      </c>
      <c r="E326" s="386">
        <f>'Programe Budget 2073-74'!E318</f>
        <v>4567</v>
      </c>
      <c r="F326" s="386">
        <f>'Programe Budget 2073-74'!F318</f>
        <v>0</v>
      </c>
      <c r="G326" s="114">
        <f t="shared" si="30"/>
        <v>4567</v>
      </c>
      <c r="H326" s="114">
        <v>0</v>
      </c>
      <c r="I326" s="391">
        <v>4316</v>
      </c>
      <c r="J326" s="114">
        <f t="shared" ref="J326:J357" si="32">I326+H326</f>
        <v>4316</v>
      </c>
      <c r="K326" s="114">
        <f t="shared" si="28"/>
        <v>94.50405079921174</v>
      </c>
      <c r="L326" s="117"/>
      <c r="M326" s="117"/>
      <c r="N326" s="114" t="str">
        <f>'Programe Budget 2073-74'!Q318</f>
        <v>का</v>
      </c>
      <c r="O326" s="225" t="e">
        <f>J326-'Nikasha and kharcha 1st trim'!#REF!</f>
        <v>#REF!</v>
      </c>
    </row>
    <row r="327" spans="1:15">
      <c r="A327" s="155"/>
      <c r="B327" s="155"/>
      <c r="C327" s="287">
        <f>'Programe Budget 2073-74'!C319</f>
        <v>34</v>
      </c>
      <c r="D327" s="287" t="str">
        <f>'Programe Budget 2073-74'!D319</f>
        <v>जिल्ला कृषि बिकास कार्यालय, पर्सा</v>
      </c>
      <c r="E327" s="386">
        <f>'Programe Budget 2073-74'!E319</f>
        <v>1971</v>
      </c>
      <c r="F327" s="386">
        <f>'Programe Budget 2073-74'!F319</f>
        <v>0</v>
      </c>
      <c r="G327" s="114">
        <f t="shared" si="30"/>
        <v>1971</v>
      </c>
      <c r="H327" s="114">
        <v>0</v>
      </c>
      <c r="I327" s="391">
        <v>860.5</v>
      </c>
      <c r="J327" s="114">
        <f t="shared" si="32"/>
        <v>860.5</v>
      </c>
      <c r="K327" s="114">
        <f t="shared" si="28"/>
        <v>43.658041603247085</v>
      </c>
      <c r="L327" s="117"/>
      <c r="M327" s="117"/>
      <c r="N327" s="114" t="str">
        <f>'Programe Budget 2073-74'!Q319</f>
        <v>का</v>
      </c>
      <c r="O327" s="225" t="e">
        <f>J327-'Nikasha and kharcha 1st trim'!#REF!</f>
        <v>#REF!</v>
      </c>
    </row>
    <row r="328" spans="1:15">
      <c r="A328" s="155"/>
      <c r="B328" s="155"/>
      <c r="C328" s="287">
        <f>'Programe Budget 2073-74'!C320</f>
        <v>35</v>
      </c>
      <c r="D328" s="287" t="str">
        <f>'Programe Budget 2073-74'!D320</f>
        <v>जिल्ला कृषि बिकास कार्यालय, चितवन</v>
      </c>
      <c r="E328" s="386">
        <f>'Programe Budget 2073-74'!E320</f>
        <v>5832</v>
      </c>
      <c r="F328" s="386">
        <f>'Programe Budget 2073-74'!F320</f>
        <v>65</v>
      </c>
      <c r="G328" s="114">
        <f t="shared" si="30"/>
        <v>5767</v>
      </c>
      <c r="H328" s="114">
        <v>0</v>
      </c>
      <c r="I328" s="391">
        <v>3997.8</v>
      </c>
      <c r="J328" s="114">
        <f t="shared" si="32"/>
        <v>3997.8</v>
      </c>
      <c r="K328" s="114">
        <f t="shared" si="28"/>
        <v>68.549382716049394</v>
      </c>
      <c r="L328" s="117"/>
      <c r="M328" s="117"/>
      <c r="N328" s="114" t="str">
        <f>'Programe Budget 2073-74'!Q320</f>
        <v>का</v>
      </c>
      <c r="O328" s="225" t="e">
        <f>J328-'Nikasha and kharcha 1st trim'!#REF!</f>
        <v>#REF!</v>
      </c>
    </row>
    <row r="329" spans="1:15">
      <c r="A329" s="155"/>
      <c r="B329" s="155"/>
      <c r="C329" s="287">
        <f>'Programe Budget 2073-74'!C321</f>
        <v>36</v>
      </c>
      <c r="D329" s="287" t="str">
        <f>'Programe Budget 2073-74'!D321</f>
        <v>जिल्ला कृषि बिकास कार्यालय, बारा</v>
      </c>
      <c r="E329" s="386">
        <f>'Programe Budget 2073-74'!E321</f>
        <v>4741.9999999999991</v>
      </c>
      <c r="F329" s="386">
        <f>'Programe Budget 2073-74'!F321</f>
        <v>0</v>
      </c>
      <c r="G329" s="114">
        <f t="shared" si="30"/>
        <v>4741.9999999999991</v>
      </c>
      <c r="H329" s="114">
        <v>0</v>
      </c>
      <c r="I329" s="391">
        <v>3671</v>
      </c>
      <c r="J329" s="114">
        <f t="shared" si="32"/>
        <v>3671</v>
      </c>
      <c r="K329" s="114">
        <f t="shared" si="28"/>
        <v>77.414592998734719</v>
      </c>
      <c r="L329" s="117"/>
      <c r="M329" s="117"/>
      <c r="N329" s="114" t="str">
        <f>'Programe Budget 2073-74'!Q321</f>
        <v>का</v>
      </c>
      <c r="O329" s="225" t="e">
        <f>J329-'Nikasha and kharcha 1st trim'!#REF!</f>
        <v>#REF!</v>
      </c>
    </row>
    <row r="330" spans="1:15">
      <c r="A330" s="155"/>
      <c r="B330" s="155"/>
      <c r="C330" s="287">
        <f>'Programe Budget 2073-74'!C322</f>
        <v>37</v>
      </c>
      <c r="D330" s="287" t="str">
        <f>'Programe Budget 2073-74'!D322</f>
        <v>जिल्ला कृषि बिकास कार्यालय, रौतहट</v>
      </c>
      <c r="E330" s="386">
        <f>'Programe Budget 2073-74'!E322</f>
        <v>433</v>
      </c>
      <c r="F330" s="386">
        <f>'Programe Budget 2073-74'!F322</f>
        <v>0</v>
      </c>
      <c r="G330" s="114">
        <f t="shared" si="30"/>
        <v>433</v>
      </c>
      <c r="H330" s="114">
        <v>0</v>
      </c>
      <c r="I330" s="391">
        <v>900</v>
      </c>
      <c r="J330" s="114">
        <f t="shared" si="32"/>
        <v>900</v>
      </c>
      <c r="K330" s="114">
        <f t="shared" ref="K330:K393" si="33">J330/E330*100</f>
        <v>207.85219399538107</v>
      </c>
      <c r="L330" s="117"/>
      <c r="M330" s="117"/>
      <c r="N330" s="114" t="str">
        <f>'Programe Budget 2073-74'!Q322</f>
        <v>का</v>
      </c>
      <c r="O330" s="225" t="e">
        <f>J330-'Nikasha and kharcha 1st trim'!#REF!</f>
        <v>#REF!</v>
      </c>
    </row>
    <row r="331" spans="1:15">
      <c r="A331" s="155"/>
      <c r="B331" s="155"/>
      <c r="C331" s="287">
        <f>'Programe Budget 2073-74'!C323</f>
        <v>38</v>
      </c>
      <c r="D331" s="287" t="str">
        <f>'Programe Budget 2073-74'!D323</f>
        <v>जिल्ला कृषि विकास कार्यालय, मकवानपुर</v>
      </c>
      <c r="E331" s="386">
        <f>'Programe Budget 2073-74'!E323</f>
        <v>4324</v>
      </c>
      <c r="F331" s="386">
        <f>'Programe Budget 2073-74'!F323</f>
        <v>65</v>
      </c>
      <c r="G331" s="114">
        <f t="shared" si="30"/>
        <v>4259</v>
      </c>
      <c r="H331" s="114">
        <v>0</v>
      </c>
      <c r="I331" s="391">
        <v>2848</v>
      </c>
      <c r="J331" s="114">
        <f t="shared" si="32"/>
        <v>2848</v>
      </c>
      <c r="K331" s="114">
        <f t="shared" si="33"/>
        <v>65.864939870490289</v>
      </c>
      <c r="L331" s="117"/>
      <c r="M331" s="117"/>
      <c r="N331" s="114" t="str">
        <f>'Programe Budget 2073-74'!Q323</f>
        <v>का</v>
      </c>
      <c r="O331" s="225" t="e">
        <f>J331-'Nikasha and kharcha 1st trim'!#REF!</f>
        <v>#REF!</v>
      </c>
    </row>
    <row r="332" spans="1:15">
      <c r="A332" s="155"/>
      <c r="B332" s="155"/>
      <c r="C332" s="287">
        <f>'Programe Budget 2073-74'!C324</f>
        <v>39</v>
      </c>
      <c r="D332" s="287" t="str">
        <f>'Programe Budget 2073-74'!D324</f>
        <v>जिल्ला कृषि विकास कार्यालय, काभ्रेपलाञ्चोक</v>
      </c>
      <c r="E332" s="386">
        <f>'Programe Budget 2073-74'!E324</f>
        <v>3089</v>
      </c>
      <c r="F332" s="386">
        <f>'Programe Budget 2073-74'!F324</f>
        <v>65</v>
      </c>
      <c r="G332" s="114">
        <f t="shared" si="30"/>
        <v>3024</v>
      </c>
      <c r="H332" s="114">
        <v>0</v>
      </c>
      <c r="I332" s="391">
        <v>1945</v>
      </c>
      <c r="J332" s="114">
        <f t="shared" si="32"/>
        <v>1945</v>
      </c>
      <c r="K332" s="114">
        <f t="shared" si="33"/>
        <v>62.965360958238911</v>
      </c>
      <c r="L332" s="117"/>
      <c r="M332" s="117"/>
      <c r="N332" s="114" t="str">
        <f>'Programe Budget 2073-74'!Q324</f>
        <v>का</v>
      </c>
      <c r="O332" s="225" t="e">
        <f>J332-'Nikasha and kharcha 1st trim'!#REF!</f>
        <v>#REF!</v>
      </c>
    </row>
    <row r="333" spans="1:15">
      <c r="A333" s="155"/>
      <c r="B333" s="155"/>
      <c r="C333" s="287">
        <f>'Programe Budget 2073-74'!C325</f>
        <v>40</v>
      </c>
      <c r="D333" s="287" t="str">
        <f>'Programe Budget 2073-74'!D325</f>
        <v>जिल्ला कृषि विकास कार्यालय, काठमाण्डौ</v>
      </c>
      <c r="E333" s="386">
        <f>'Programe Budget 2073-74'!E325</f>
        <v>1347.9999999999998</v>
      </c>
      <c r="F333" s="386">
        <f>'Programe Budget 2073-74'!F325</f>
        <v>0</v>
      </c>
      <c r="G333" s="114">
        <f t="shared" si="30"/>
        <v>1347.9999999999998</v>
      </c>
      <c r="H333" s="114">
        <v>0</v>
      </c>
      <c r="I333" s="391">
        <v>1319.7</v>
      </c>
      <c r="J333" s="114">
        <f t="shared" si="32"/>
        <v>1319.7</v>
      </c>
      <c r="K333" s="114">
        <f t="shared" si="33"/>
        <v>97.900593471810112</v>
      </c>
      <c r="L333" s="117"/>
      <c r="M333" s="117"/>
      <c r="N333" s="114" t="str">
        <f>'Programe Budget 2073-74'!Q325</f>
        <v>का</v>
      </c>
      <c r="O333" s="225" t="e">
        <f>J333-'Nikasha and kharcha 1st trim'!#REF!</f>
        <v>#REF!</v>
      </c>
    </row>
    <row r="334" spans="1:15">
      <c r="A334" s="155"/>
      <c r="B334" s="155"/>
      <c r="C334" s="287" t="e">
        <f>'Programe Budget 2073-74'!#REF!</f>
        <v>#REF!</v>
      </c>
      <c r="D334" s="287" t="e">
        <f>'Programe Budget 2073-74'!#REF!</f>
        <v>#REF!</v>
      </c>
      <c r="E334" s="386" t="e">
        <f>'Programe Budget 2073-74'!#REF!</f>
        <v>#REF!</v>
      </c>
      <c r="F334" s="386" t="e">
        <f>'Programe Budget 2073-74'!#REF!</f>
        <v>#REF!</v>
      </c>
      <c r="G334" s="114" t="e">
        <f t="shared" si="30"/>
        <v>#REF!</v>
      </c>
      <c r="H334" s="114">
        <v>0</v>
      </c>
      <c r="I334" s="391">
        <v>116.3</v>
      </c>
      <c r="J334" s="114">
        <f t="shared" si="32"/>
        <v>116.3</v>
      </c>
      <c r="K334" s="114" t="e">
        <f t="shared" si="33"/>
        <v>#REF!</v>
      </c>
      <c r="L334" s="117"/>
      <c r="M334" s="117"/>
      <c r="N334" s="114" t="e">
        <f>'Programe Budget 2073-74'!#REF!</f>
        <v>#REF!</v>
      </c>
      <c r="O334" s="225" t="e">
        <f>J334-'Nikasha and kharcha 1st trim'!#REF!</f>
        <v>#REF!</v>
      </c>
    </row>
    <row r="335" spans="1:15">
      <c r="A335" s="155"/>
      <c r="B335" s="155"/>
      <c r="C335" s="287">
        <f>'Programe Budget 2073-74'!C326</f>
        <v>41</v>
      </c>
      <c r="D335" s="287" t="str">
        <f>'Programe Budget 2073-74'!D326</f>
        <v>जिल्ला कृषि विकास कार्यालय, र्सलाही</v>
      </c>
      <c r="E335" s="386">
        <f>'Programe Budget 2073-74'!E326</f>
        <v>3120.0000000000005</v>
      </c>
      <c r="F335" s="386">
        <f>'Programe Budget 2073-74'!F326</f>
        <v>0</v>
      </c>
      <c r="G335" s="114">
        <f t="shared" si="30"/>
        <v>3120.0000000000005</v>
      </c>
      <c r="H335" s="114">
        <v>0</v>
      </c>
      <c r="I335" s="391">
        <v>1372.5</v>
      </c>
      <c r="J335" s="114">
        <f t="shared" si="32"/>
        <v>1372.5</v>
      </c>
      <c r="K335" s="114">
        <f t="shared" si="33"/>
        <v>43.990384615384606</v>
      </c>
      <c r="L335" s="117"/>
      <c r="M335" s="117"/>
      <c r="N335" s="114" t="str">
        <f>'Programe Budget 2073-74'!Q326</f>
        <v>का</v>
      </c>
      <c r="O335" s="225" t="e">
        <f>J335-'Nikasha and kharcha 1st trim'!#REF!</f>
        <v>#REF!</v>
      </c>
    </row>
    <row r="336" spans="1:15">
      <c r="A336" s="155"/>
      <c r="B336" s="155"/>
      <c r="C336" s="287">
        <f>'Programe Budget 2073-74'!C327</f>
        <v>42</v>
      </c>
      <c r="D336" s="287" t="str">
        <f>'Programe Budget 2073-74'!D327</f>
        <v>जिल्ला कृषि विकास कार्यालय, धनुषा</v>
      </c>
      <c r="E336" s="386">
        <f>'Programe Budget 2073-74'!E327</f>
        <v>3908</v>
      </c>
      <c r="F336" s="386">
        <f>'Programe Budget 2073-74'!F327</f>
        <v>65</v>
      </c>
      <c r="G336" s="114">
        <f t="shared" si="30"/>
        <v>3843</v>
      </c>
      <c r="H336" s="114">
        <v>0</v>
      </c>
      <c r="I336" s="391">
        <v>2245.3000000000002</v>
      </c>
      <c r="J336" s="114">
        <f t="shared" si="32"/>
        <v>2245.3000000000002</v>
      </c>
      <c r="K336" s="114">
        <f t="shared" si="33"/>
        <v>57.453940634595703</v>
      </c>
      <c r="L336" s="117"/>
      <c r="M336" s="117"/>
      <c r="N336" s="114" t="str">
        <f>'Programe Budget 2073-74'!Q327</f>
        <v>का</v>
      </c>
      <c r="O336" s="225" t="e">
        <f>J336-'Nikasha and kharcha 1st trim'!#REF!</f>
        <v>#REF!</v>
      </c>
    </row>
    <row r="337" spans="1:15">
      <c r="A337" s="155"/>
      <c r="B337" s="155"/>
      <c r="C337" s="287">
        <f>'Programe Budget 2073-74'!C328</f>
        <v>43</v>
      </c>
      <c r="D337" s="287" t="str">
        <f>'Programe Budget 2073-74'!D328</f>
        <v>जिल्ला कृषि विकास कार्यालय, दोलखा</v>
      </c>
      <c r="E337" s="386">
        <f>'Programe Budget 2073-74'!E328</f>
        <v>1721</v>
      </c>
      <c r="F337" s="386">
        <f>'Programe Budget 2073-74'!F328</f>
        <v>0</v>
      </c>
      <c r="G337" s="114">
        <f t="shared" si="30"/>
        <v>1721</v>
      </c>
      <c r="H337" s="114">
        <v>0</v>
      </c>
      <c r="I337" s="391">
        <v>1722</v>
      </c>
      <c r="J337" s="114">
        <f t="shared" si="32"/>
        <v>1722</v>
      </c>
      <c r="K337" s="114">
        <f t="shared" si="33"/>
        <v>100.0581057524695</v>
      </c>
      <c r="L337" s="117"/>
      <c r="M337" s="117"/>
      <c r="N337" s="114" t="str">
        <f>'Programe Budget 2073-74'!Q328</f>
        <v>का</v>
      </c>
      <c r="O337" s="225" t="e">
        <f>J337-'Nikasha and kharcha 1st trim'!#REF!</f>
        <v>#REF!</v>
      </c>
    </row>
    <row r="338" spans="1:15">
      <c r="A338" s="155"/>
      <c r="B338" s="155"/>
      <c r="C338" s="287">
        <f>'Programe Budget 2073-74'!C329</f>
        <v>44</v>
      </c>
      <c r="D338" s="287" t="str">
        <f>'Programe Budget 2073-74'!D329</f>
        <v>जिल्ला कृषि विकास कार्यालय, म्याग्दी</v>
      </c>
      <c r="E338" s="386">
        <f>'Programe Budget 2073-74'!E329</f>
        <v>4051</v>
      </c>
      <c r="F338" s="386">
        <f>'Programe Budget 2073-74'!F329</f>
        <v>0</v>
      </c>
      <c r="G338" s="114">
        <f t="shared" si="30"/>
        <v>4051</v>
      </c>
      <c r="H338" s="114">
        <v>0</v>
      </c>
      <c r="I338" s="391">
        <v>2903.2</v>
      </c>
      <c r="J338" s="114">
        <f t="shared" si="32"/>
        <v>2903.2</v>
      </c>
      <c r="K338" s="114">
        <f t="shared" si="33"/>
        <v>71.666255245618359</v>
      </c>
      <c r="L338" s="117"/>
      <c r="M338" s="117"/>
      <c r="N338" s="114" t="str">
        <f>'Programe Budget 2073-74'!Q329</f>
        <v>प</v>
      </c>
      <c r="O338" s="225" t="e">
        <f>J338-'Nikasha and kharcha 1st trim'!#REF!</f>
        <v>#REF!</v>
      </c>
    </row>
    <row r="339" spans="1:15">
      <c r="A339" s="155"/>
      <c r="B339" s="155"/>
      <c r="C339" s="287">
        <f>'Programe Budget 2073-74'!C330</f>
        <v>45</v>
      </c>
      <c r="D339" s="287" t="str">
        <f>'Programe Budget 2073-74'!D330</f>
        <v>जिल्ला कृषि विकास कार्यालय, बागलुङ्ग</v>
      </c>
      <c r="E339" s="386">
        <f>'Programe Budget 2073-74'!E330</f>
        <v>1716.9999999999998</v>
      </c>
      <c r="F339" s="386">
        <f>'Programe Budget 2073-74'!F330</f>
        <v>0</v>
      </c>
      <c r="G339" s="114">
        <f t="shared" si="30"/>
        <v>1716.9999999999998</v>
      </c>
      <c r="H339" s="114">
        <v>0</v>
      </c>
      <c r="I339" s="391">
        <v>1469</v>
      </c>
      <c r="J339" s="114">
        <f t="shared" si="32"/>
        <v>1469</v>
      </c>
      <c r="K339" s="114">
        <f t="shared" si="33"/>
        <v>85.556202679091456</v>
      </c>
      <c r="L339" s="117"/>
      <c r="M339" s="117"/>
      <c r="N339" s="114" t="str">
        <f>'Programe Budget 2073-74'!Q330</f>
        <v>प</v>
      </c>
      <c r="O339" s="225" t="e">
        <f>J339-'Nikasha and kharcha 1st trim'!#REF!</f>
        <v>#REF!</v>
      </c>
    </row>
    <row r="340" spans="1:15">
      <c r="A340" s="155"/>
      <c r="B340" s="155"/>
      <c r="C340" s="287">
        <f>'Programe Budget 2073-74'!C331</f>
        <v>46</v>
      </c>
      <c r="D340" s="287" t="str">
        <f>'Programe Budget 2073-74'!D331</f>
        <v>जिल्ला कृषि विकास कार्यालय, पर्वत</v>
      </c>
      <c r="E340" s="386">
        <f>'Programe Budget 2073-74'!E331</f>
        <v>2749</v>
      </c>
      <c r="F340" s="386">
        <f>'Programe Budget 2073-74'!F331</f>
        <v>65</v>
      </c>
      <c r="G340" s="114">
        <f t="shared" si="30"/>
        <v>2684</v>
      </c>
      <c r="H340" s="114">
        <v>0</v>
      </c>
      <c r="I340" s="391">
        <v>1660.9</v>
      </c>
      <c r="J340" s="114">
        <f t="shared" si="32"/>
        <v>1660.9</v>
      </c>
      <c r="K340" s="114">
        <f t="shared" si="33"/>
        <v>60.418333939614413</v>
      </c>
      <c r="L340" s="117"/>
      <c r="M340" s="117"/>
      <c r="N340" s="114" t="str">
        <f>'Programe Budget 2073-74'!Q331</f>
        <v>प</v>
      </c>
      <c r="O340" s="225" t="e">
        <f>J340-'Nikasha and kharcha 1st trim'!#REF!</f>
        <v>#REF!</v>
      </c>
    </row>
    <row r="341" spans="1:15">
      <c r="A341" s="155"/>
      <c r="B341" s="155"/>
      <c r="C341" s="287">
        <f>'Programe Budget 2073-74'!C332</f>
        <v>47</v>
      </c>
      <c r="D341" s="287" t="str">
        <f>'Programe Budget 2073-74'!D332</f>
        <v>जिल्ला कृषि विकास कार्यालय, कास्की</v>
      </c>
      <c r="E341" s="386">
        <f>'Programe Budget 2073-74'!E332</f>
        <v>1468</v>
      </c>
      <c r="F341" s="386">
        <f>'Programe Budget 2073-74'!F332</f>
        <v>0</v>
      </c>
      <c r="G341" s="114">
        <f t="shared" si="30"/>
        <v>1468</v>
      </c>
      <c r="H341" s="114">
        <v>0</v>
      </c>
      <c r="I341" s="391">
        <v>1298</v>
      </c>
      <c r="J341" s="114">
        <f t="shared" si="32"/>
        <v>1298</v>
      </c>
      <c r="K341" s="114">
        <f t="shared" si="33"/>
        <v>88.419618528610357</v>
      </c>
      <c r="L341" s="117"/>
      <c r="M341" s="117"/>
      <c r="N341" s="114" t="str">
        <f>'Programe Budget 2073-74'!Q332</f>
        <v>प</v>
      </c>
      <c r="O341" s="225" t="e">
        <f>J341-'Nikasha and kharcha 1st trim'!#REF!</f>
        <v>#REF!</v>
      </c>
    </row>
    <row r="342" spans="1:15">
      <c r="A342" s="155"/>
      <c r="B342" s="155"/>
      <c r="C342" s="287">
        <f>'Programe Budget 2073-74'!C333</f>
        <v>48</v>
      </c>
      <c r="D342" s="287" t="str">
        <f>'Programe Budget 2073-74'!D333</f>
        <v>जिल्ला कृषि विकास कार्यालय, तनहुँ</v>
      </c>
      <c r="E342" s="386">
        <f>'Programe Budget 2073-74'!E333</f>
        <v>1628</v>
      </c>
      <c r="F342" s="386">
        <f>'Programe Budget 2073-74'!F333</f>
        <v>65</v>
      </c>
      <c r="G342" s="114">
        <f t="shared" si="30"/>
        <v>1563</v>
      </c>
      <c r="H342" s="114">
        <v>0</v>
      </c>
      <c r="I342" s="391">
        <v>723</v>
      </c>
      <c r="J342" s="114">
        <f t="shared" si="32"/>
        <v>723</v>
      </c>
      <c r="K342" s="114">
        <f t="shared" si="33"/>
        <v>44.41031941031941</v>
      </c>
      <c r="L342" s="117"/>
      <c r="M342" s="117"/>
      <c r="N342" s="114" t="str">
        <f>'Programe Budget 2073-74'!Q333</f>
        <v>प</v>
      </c>
      <c r="O342" s="225" t="e">
        <f>J342-'Nikasha and kharcha 1st trim'!#REF!</f>
        <v>#REF!</v>
      </c>
    </row>
    <row r="343" spans="1:15">
      <c r="A343" s="155"/>
      <c r="B343" s="155"/>
      <c r="C343" s="287">
        <f>'Programe Budget 2073-74'!C334</f>
        <v>49</v>
      </c>
      <c r="D343" s="287" t="str">
        <f>'Programe Budget 2073-74'!D334</f>
        <v>जिल्ला कृषि विकास कार्यालय, गोरखा</v>
      </c>
      <c r="E343" s="386">
        <f>'Programe Budget 2073-74'!E334</f>
        <v>1883.0000000000002</v>
      </c>
      <c r="F343" s="386">
        <f>'Programe Budget 2073-74'!F334</f>
        <v>0</v>
      </c>
      <c r="G343" s="114">
        <f t="shared" si="30"/>
        <v>1883.0000000000002</v>
      </c>
      <c r="H343" s="114">
        <v>0</v>
      </c>
      <c r="I343" s="391">
        <v>1570.9</v>
      </c>
      <c r="J343" s="114">
        <f t="shared" si="32"/>
        <v>1570.9</v>
      </c>
      <c r="K343" s="114">
        <f t="shared" si="33"/>
        <v>83.425385023898031</v>
      </c>
      <c r="L343" s="117"/>
      <c r="M343" s="117"/>
      <c r="N343" s="114" t="str">
        <f>'Programe Budget 2073-74'!Q334</f>
        <v>प</v>
      </c>
      <c r="O343" s="225" t="e">
        <f>J343-'Nikasha and kharcha 1st trim'!#REF!</f>
        <v>#REF!</v>
      </c>
    </row>
    <row r="344" spans="1:15">
      <c r="A344" s="155"/>
      <c r="B344" s="155"/>
      <c r="C344" s="287">
        <f>'Programe Budget 2073-74'!C335</f>
        <v>50</v>
      </c>
      <c r="D344" s="287" t="str">
        <f>'Programe Budget 2073-74'!D335</f>
        <v>जिल्ला कृषि विकास कार्यालय, लमजुङ्ग</v>
      </c>
      <c r="E344" s="386">
        <f>'Programe Budget 2073-74'!E335</f>
        <v>3223.0000000000005</v>
      </c>
      <c r="F344" s="386">
        <f>'Programe Budget 2073-74'!F335</f>
        <v>0</v>
      </c>
      <c r="G344" s="114">
        <f t="shared" si="30"/>
        <v>3223.0000000000005</v>
      </c>
      <c r="H344" s="114">
        <v>0</v>
      </c>
      <c r="I344" s="391">
        <v>2705.6</v>
      </c>
      <c r="J344" s="114">
        <f t="shared" si="32"/>
        <v>2705.6</v>
      </c>
      <c r="K344" s="114">
        <f t="shared" si="33"/>
        <v>83.946633571206931</v>
      </c>
      <c r="L344" s="117"/>
      <c r="M344" s="117"/>
      <c r="N344" s="114" t="str">
        <f>'Programe Budget 2073-74'!Q335</f>
        <v>प</v>
      </c>
      <c r="O344" s="225" t="e">
        <f>J344-'Nikasha and kharcha 1st trim'!#REF!</f>
        <v>#REF!</v>
      </c>
    </row>
    <row r="345" spans="1:15">
      <c r="A345" s="155"/>
      <c r="B345" s="155"/>
      <c r="C345" s="287">
        <f>'Programe Budget 2073-74'!C336</f>
        <v>51</v>
      </c>
      <c r="D345" s="287" t="str">
        <f>'Programe Budget 2073-74'!D336</f>
        <v>जिल्ला कृषि विकास कार्यालय, नवलपरासी</v>
      </c>
      <c r="E345" s="386">
        <f>'Programe Budget 2073-74'!E336</f>
        <v>5098</v>
      </c>
      <c r="F345" s="386">
        <f>'Programe Budget 2073-74'!F336</f>
        <v>65</v>
      </c>
      <c r="G345" s="114">
        <f t="shared" si="30"/>
        <v>5033</v>
      </c>
      <c r="H345" s="114">
        <v>0</v>
      </c>
      <c r="I345" s="391">
        <v>4110</v>
      </c>
      <c r="J345" s="114">
        <f t="shared" si="32"/>
        <v>4110</v>
      </c>
      <c r="K345" s="114">
        <f t="shared" si="33"/>
        <v>80.619850921930166</v>
      </c>
      <c r="L345" s="117"/>
      <c r="M345" s="117"/>
      <c r="N345" s="114" t="str">
        <f>'Programe Budget 2073-74'!Q336</f>
        <v>प</v>
      </c>
      <c r="O345" s="225" t="e">
        <f>J345-'Nikasha and kharcha 1st trim'!#REF!</f>
        <v>#REF!</v>
      </c>
    </row>
    <row r="346" spans="1:15">
      <c r="A346" s="155"/>
      <c r="B346" s="155"/>
      <c r="C346" s="287">
        <f>'Programe Budget 2073-74'!C337</f>
        <v>52</v>
      </c>
      <c r="D346" s="287" t="str">
        <f>'Programe Budget 2073-74'!D337</f>
        <v>जिल्ला कृषि बिकास कार्यालय, कपिलवस्तु</v>
      </c>
      <c r="E346" s="386">
        <f>'Programe Budget 2073-74'!E337</f>
        <v>4698.9999999999991</v>
      </c>
      <c r="F346" s="386">
        <f>'Programe Budget 2073-74'!F337</f>
        <v>0</v>
      </c>
      <c r="G346" s="114">
        <f t="shared" si="30"/>
        <v>4698.9999999999991</v>
      </c>
      <c r="H346" s="114">
        <v>128</v>
      </c>
      <c r="I346" s="391">
        <v>3110</v>
      </c>
      <c r="J346" s="114">
        <f t="shared" si="32"/>
        <v>3238</v>
      </c>
      <c r="K346" s="114">
        <f t="shared" si="33"/>
        <v>68.908278357097259</v>
      </c>
      <c r="L346" s="117"/>
      <c r="M346" s="117"/>
      <c r="N346" s="114" t="str">
        <f>'Programe Budget 2073-74'!Q337</f>
        <v>प</v>
      </c>
      <c r="O346" s="225" t="e">
        <f>J346-'Nikasha and kharcha 1st trim'!#REF!</f>
        <v>#REF!</v>
      </c>
    </row>
    <row r="347" spans="1:15">
      <c r="A347" s="155"/>
      <c r="B347" s="155"/>
      <c r="C347" s="287">
        <f>'Programe Budget 2073-74'!C338</f>
        <v>53</v>
      </c>
      <c r="D347" s="287" t="str">
        <f>'Programe Budget 2073-74'!D338</f>
        <v>जिल्ला कृषि बिकास कार्यालय, रुपन्देही</v>
      </c>
      <c r="E347" s="386">
        <f>'Programe Budget 2073-74'!E338</f>
        <v>5819</v>
      </c>
      <c r="F347" s="386">
        <f>'Programe Budget 2073-74'!F338</f>
        <v>0</v>
      </c>
      <c r="G347" s="114">
        <f t="shared" si="30"/>
        <v>5819</v>
      </c>
      <c r="H347" s="114">
        <v>79</v>
      </c>
      <c r="I347" s="391">
        <v>4477</v>
      </c>
      <c r="J347" s="114">
        <f t="shared" si="32"/>
        <v>4556</v>
      </c>
      <c r="K347" s="114">
        <f t="shared" si="33"/>
        <v>78.295239731912702</v>
      </c>
      <c r="L347" s="117"/>
      <c r="M347" s="117"/>
      <c r="N347" s="114" t="str">
        <f>'Programe Budget 2073-74'!Q338</f>
        <v>प</v>
      </c>
      <c r="O347" s="225" t="e">
        <f>J347-'Nikasha and kharcha 1st trim'!#REF!</f>
        <v>#REF!</v>
      </c>
    </row>
    <row r="348" spans="1:15">
      <c r="A348" s="155"/>
      <c r="B348" s="155"/>
      <c r="C348" s="287">
        <f>'Programe Budget 2073-74'!C339</f>
        <v>54</v>
      </c>
      <c r="D348" s="287" t="str">
        <f>'Programe Budget 2073-74'!D339</f>
        <v>जिल्ला कृषि बिकास कार्यालय, गुल्मी</v>
      </c>
      <c r="E348" s="386">
        <f>'Programe Budget 2073-74'!E339</f>
        <v>4465.0000000000009</v>
      </c>
      <c r="F348" s="386">
        <f>'Programe Budget 2073-74'!F339</f>
        <v>0</v>
      </c>
      <c r="G348" s="114">
        <f t="shared" si="30"/>
        <v>4465.0000000000009</v>
      </c>
      <c r="H348" s="114">
        <v>0</v>
      </c>
      <c r="I348" s="391">
        <v>3700.4</v>
      </c>
      <c r="J348" s="114">
        <f t="shared" si="32"/>
        <v>3700.4</v>
      </c>
      <c r="K348" s="114">
        <f t="shared" si="33"/>
        <v>82.875699888017905</v>
      </c>
      <c r="L348" s="117"/>
      <c r="M348" s="117"/>
      <c r="N348" s="114" t="str">
        <f>'Programe Budget 2073-74'!Q339</f>
        <v>प</v>
      </c>
      <c r="O348" s="225" t="e">
        <f>J348-'Nikasha and kharcha 1st trim'!#REF!</f>
        <v>#REF!</v>
      </c>
    </row>
    <row r="349" spans="1:15">
      <c r="A349" s="155"/>
      <c r="B349" s="155"/>
      <c r="C349" s="287">
        <f>'Programe Budget 2073-74'!C340</f>
        <v>55</v>
      </c>
      <c r="D349" s="287" t="str">
        <f>'Programe Budget 2073-74'!D340</f>
        <v>जिल्ला कृषि बिकास कार्यालय, अर्घाँखाँची</v>
      </c>
      <c r="E349" s="386">
        <f>'Programe Budget 2073-74'!E340</f>
        <v>2860</v>
      </c>
      <c r="F349" s="386">
        <f>'Programe Budget 2073-74'!F340</f>
        <v>65</v>
      </c>
      <c r="G349" s="114">
        <f t="shared" si="30"/>
        <v>2795</v>
      </c>
      <c r="H349" s="114">
        <v>0</v>
      </c>
      <c r="I349" s="391">
        <v>2032</v>
      </c>
      <c r="J349" s="114">
        <f t="shared" si="32"/>
        <v>2032</v>
      </c>
      <c r="K349" s="114">
        <f t="shared" si="33"/>
        <v>71.048951048951054</v>
      </c>
      <c r="L349" s="117"/>
      <c r="M349" s="117"/>
      <c r="N349" s="114" t="str">
        <f>'Programe Budget 2073-74'!Q340</f>
        <v>प</v>
      </c>
      <c r="O349" s="225" t="e">
        <f>J349-'Nikasha and kharcha 1st trim'!#REF!</f>
        <v>#REF!</v>
      </c>
    </row>
    <row r="350" spans="1:15">
      <c r="A350" s="155"/>
      <c r="B350" s="155"/>
      <c r="C350" s="287">
        <f>'Programe Budget 2073-74'!C341</f>
        <v>56</v>
      </c>
      <c r="D350" s="287" t="str">
        <f>'Programe Budget 2073-74'!D341</f>
        <v>जिल्ला कृषि बिकास कार्यालय, पाल्पा</v>
      </c>
      <c r="E350" s="386">
        <f>'Programe Budget 2073-74'!E341</f>
        <v>1889</v>
      </c>
      <c r="F350" s="386">
        <f>'Programe Budget 2073-74'!F341</f>
        <v>0</v>
      </c>
      <c r="G350" s="114">
        <f t="shared" si="30"/>
        <v>1889</v>
      </c>
      <c r="H350" s="114">
        <v>0</v>
      </c>
      <c r="I350" s="391">
        <v>1872.5</v>
      </c>
      <c r="J350" s="114">
        <f t="shared" si="32"/>
        <v>1872.5</v>
      </c>
      <c r="K350" s="114">
        <f t="shared" si="33"/>
        <v>99.126521969295922</v>
      </c>
      <c r="L350" s="117"/>
      <c r="M350" s="117"/>
      <c r="N350" s="114" t="str">
        <f>'Programe Budget 2073-74'!Q341</f>
        <v>प</v>
      </c>
      <c r="O350" s="225" t="e">
        <f>J350-'Nikasha and kharcha 1st trim'!#REF!</f>
        <v>#REF!</v>
      </c>
    </row>
    <row r="351" spans="1:15">
      <c r="A351" s="155"/>
      <c r="B351" s="155"/>
      <c r="C351" s="287">
        <f>'Programe Budget 2073-74'!C342</f>
        <v>57</v>
      </c>
      <c r="D351" s="287" t="str">
        <f>'Programe Budget 2073-74'!D342</f>
        <v>जिल्ला कृषि बिकास कार्यालय, स्याङ्गजा</v>
      </c>
      <c r="E351" s="386">
        <f>'Programe Budget 2073-74'!E342</f>
        <v>3047</v>
      </c>
      <c r="F351" s="386">
        <f>'Programe Budget 2073-74'!F342</f>
        <v>0</v>
      </c>
      <c r="G351" s="114">
        <f t="shared" si="30"/>
        <v>3047</v>
      </c>
      <c r="H351" s="114">
        <v>0</v>
      </c>
      <c r="I351" s="391">
        <v>2281.1</v>
      </c>
      <c r="J351" s="114">
        <f t="shared" si="32"/>
        <v>2281.1</v>
      </c>
      <c r="K351" s="114">
        <f t="shared" si="33"/>
        <v>74.863800459468322</v>
      </c>
      <c r="L351" s="117"/>
      <c r="M351" s="117"/>
      <c r="N351" s="114" t="str">
        <f>'Programe Budget 2073-74'!Q342</f>
        <v>प</v>
      </c>
      <c r="O351" s="225" t="e">
        <f>J351-'Nikasha and kharcha 1st trim'!#REF!</f>
        <v>#REF!</v>
      </c>
    </row>
    <row r="352" spans="1:15">
      <c r="A352" s="155"/>
      <c r="B352" s="155"/>
      <c r="C352" s="287">
        <f>'Programe Budget 2073-74'!C343</f>
        <v>58</v>
      </c>
      <c r="D352" s="287" t="str">
        <f>'Programe Budget 2073-74'!D343</f>
        <v xml:space="preserve">जिल्ला कृषि बिकास कार्यालय, कालिकोट </v>
      </c>
      <c r="E352" s="386">
        <f>'Programe Budget 2073-74'!E343</f>
        <v>1372</v>
      </c>
      <c r="F352" s="386">
        <f>'Programe Budget 2073-74'!F343</f>
        <v>0</v>
      </c>
      <c r="G352" s="114">
        <f t="shared" si="30"/>
        <v>1372</v>
      </c>
      <c r="H352" s="114">
        <v>0</v>
      </c>
      <c r="I352" s="391">
        <v>1373</v>
      </c>
      <c r="J352" s="114">
        <f t="shared" si="32"/>
        <v>1373</v>
      </c>
      <c r="K352" s="114">
        <f t="shared" si="33"/>
        <v>100.0728862973761</v>
      </c>
      <c r="L352" s="117"/>
      <c r="M352" s="117"/>
      <c r="N352" s="114" t="str">
        <f>'Programe Budget 2073-74'!Q343</f>
        <v>सु</v>
      </c>
      <c r="O352" s="225" t="e">
        <f>J352-'Nikasha and kharcha 1st trim'!#REF!</f>
        <v>#REF!</v>
      </c>
    </row>
    <row r="353" spans="1:15">
      <c r="A353" s="155"/>
      <c r="B353" s="155"/>
      <c r="C353" s="287">
        <f>'Programe Budget 2073-74'!C344</f>
        <v>59</v>
      </c>
      <c r="D353" s="287" t="str">
        <f>'Programe Budget 2073-74'!D344</f>
        <v>जिल्ला कृषि बिकास कार्यालय, जुम्ला</v>
      </c>
      <c r="E353" s="386">
        <f>'Programe Budget 2073-74'!E344</f>
        <v>204</v>
      </c>
      <c r="F353" s="386">
        <f>'Programe Budget 2073-74'!F344</f>
        <v>0</v>
      </c>
      <c r="G353" s="114">
        <f t="shared" si="30"/>
        <v>204</v>
      </c>
      <c r="H353" s="114">
        <v>0</v>
      </c>
      <c r="I353" s="391">
        <v>187</v>
      </c>
      <c r="J353" s="114">
        <f t="shared" si="32"/>
        <v>187</v>
      </c>
      <c r="K353" s="114">
        <f t="shared" si="33"/>
        <v>91.666666666666657</v>
      </c>
      <c r="L353" s="117"/>
      <c r="M353" s="117"/>
      <c r="N353" s="114" t="str">
        <f>'Programe Budget 2073-74'!Q344</f>
        <v>सु</v>
      </c>
      <c r="O353" s="225" t="e">
        <f>J353-'Nikasha and kharcha 1st trim'!#REF!</f>
        <v>#REF!</v>
      </c>
    </row>
    <row r="354" spans="1:15">
      <c r="A354" s="155"/>
      <c r="B354" s="155"/>
      <c r="C354" s="287">
        <f>'Programe Budget 2073-74'!C345</f>
        <v>60</v>
      </c>
      <c r="D354" s="287" t="str">
        <f>'Programe Budget 2073-74'!D345</f>
        <v>जिल्ला कृषि बिकास कार्यालय, रुकुम</v>
      </c>
      <c r="E354" s="386">
        <f>'Programe Budget 2073-74'!E345</f>
        <v>1677</v>
      </c>
      <c r="F354" s="386">
        <f>'Programe Budget 2073-74'!F345</f>
        <v>0</v>
      </c>
      <c r="G354" s="114">
        <f t="shared" si="30"/>
        <v>1677</v>
      </c>
      <c r="H354" s="114">
        <v>0</v>
      </c>
      <c r="I354" s="391">
        <v>1340</v>
      </c>
      <c r="J354" s="114">
        <f t="shared" si="32"/>
        <v>1340</v>
      </c>
      <c r="K354" s="114">
        <f t="shared" si="33"/>
        <v>79.904591532498515</v>
      </c>
      <c r="L354" s="117"/>
      <c r="M354" s="117"/>
      <c r="N354" s="114" t="str">
        <f>'Programe Budget 2073-74'!Q345</f>
        <v>सु</v>
      </c>
      <c r="O354" s="225" t="e">
        <f>J354-'Nikasha and kharcha 1st trim'!#REF!</f>
        <v>#REF!</v>
      </c>
    </row>
    <row r="355" spans="1:15">
      <c r="A355" s="155"/>
      <c r="B355" s="155"/>
      <c r="C355" s="287">
        <f>'Programe Budget 2073-74'!C346</f>
        <v>61</v>
      </c>
      <c r="D355" s="287" t="str">
        <f>'Programe Budget 2073-74'!D346</f>
        <v>जिल्ला कृषि बिकास कार्यालय, दाङ्ग</v>
      </c>
      <c r="E355" s="386">
        <f>'Programe Budget 2073-74'!E346</f>
        <v>5395</v>
      </c>
      <c r="F355" s="386">
        <f>'Programe Budget 2073-74'!F346</f>
        <v>0</v>
      </c>
      <c r="G355" s="114">
        <f t="shared" si="30"/>
        <v>5395</v>
      </c>
      <c r="H355" s="114">
        <v>129</v>
      </c>
      <c r="I355" s="391">
        <v>4547</v>
      </c>
      <c r="J355" s="114">
        <f t="shared" si="32"/>
        <v>4676</v>
      </c>
      <c r="K355" s="114">
        <f t="shared" si="33"/>
        <v>86.672845227062083</v>
      </c>
      <c r="L355" s="117"/>
      <c r="M355" s="117"/>
      <c r="N355" s="114" t="str">
        <f>'Programe Budget 2073-74'!Q346</f>
        <v>सु</v>
      </c>
      <c r="O355" s="225" t="e">
        <f>J355-'Nikasha and kharcha 1st trim'!#REF!</f>
        <v>#REF!</v>
      </c>
    </row>
    <row r="356" spans="1:15">
      <c r="A356" s="155"/>
      <c r="B356" s="155"/>
      <c r="C356" s="287">
        <f>'Programe Budget 2073-74'!C347</f>
        <v>62</v>
      </c>
      <c r="D356" s="287" t="str">
        <f>'Programe Budget 2073-74'!D347</f>
        <v>जिल्ला कृषि बिकास कार्यालय, राल्पा</v>
      </c>
      <c r="E356" s="386">
        <f>'Programe Budget 2073-74'!E347</f>
        <v>4389.0000000000009</v>
      </c>
      <c r="F356" s="386">
        <f>'Programe Budget 2073-74'!F347</f>
        <v>0</v>
      </c>
      <c r="G356" s="114">
        <f t="shared" si="30"/>
        <v>4389.0000000000009</v>
      </c>
      <c r="H356" s="114">
        <v>0</v>
      </c>
      <c r="I356" s="391">
        <v>2140</v>
      </c>
      <c r="J356" s="114">
        <f t="shared" si="32"/>
        <v>2140</v>
      </c>
      <c r="K356" s="114">
        <f t="shared" si="33"/>
        <v>48.758259284575061</v>
      </c>
      <c r="L356" s="117"/>
      <c r="M356" s="117"/>
      <c r="N356" s="114" t="str">
        <f>'Programe Budget 2073-74'!Q347</f>
        <v>सु</v>
      </c>
      <c r="O356" s="225" t="e">
        <f>J356-'Nikasha and kharcha 1st trim'!#REF!</f>
        <v>#REF!</v>
      </c>
    </row>
    <row r="357" spans="1:15">
      <c r="A357" s="155"/>
      <c r="B357" s="155"/>
      <c r="C357" s="287">
        <f>'Programe Budget 2073-74'!C348</f>
        <v>63</v>
      </c>
      <c r="D357" s="287" t="str">
        <f>'Programe Budget 2073-74'!D348</f>
        <v>जिल्ला कृषि बिकास कार्यालय, प्यूठान</v>
      </c>
      <c r="E357" s="386">
        <f>'Programe Budget 2073-74'!E348</f>
        <v>5047</v>
      </c>
      <c r="F357" s="386">
        <f>'Programe Budget 2073-74'!F348</f>
        <v>65</v>
      </c>
      <c r="G357" s="114">
        <f t="shared" si="30"/>
        <v>4982</v>
      </c>
      <c r="H357" s="114">
        <v>0</v>
      </c>
      <c r="I357" s="391">
        <v>3415</v>
      </c>
      <c r="J357" s="114">
        <f t="shared" si="32"/>
        <v>3415</v>
      </c>
      <c r="K357" s="114">
        <f t="shared" si="33"/>
        <v>67.663958787398457</v>
      </c>
      <c r="L357" s="117"/>
      <c r="M357" s="117"/>
      <c r="N357" s="114" t="str">
        <f>'Programe Budget 2073-74'!Q348</f>
        <v>सु</v>
      </c>
      <c r="O357" s="225" t="e">
        <f>J357-'Nikasha and kharcha 1st trim'!#REF!</f>
        <v>#REF!</v>
      </c>
    </row>
    <row r="358" spans="1:15">
      <c r="A358" s="155"/>
      <c r="B358" s="155"/>
      <c r="C358" s="287">
        <f>'Programe Budget 2073-74'!C349</f>
        <v>64</v>
      </c>
      <c r="D358" s="287" t="str">
        <f>'Programe Budget 2073-74'!D349</f>
        <v>जिल्ला कृषि बिकास कार्यालय, सल्यान</v>
      </c>
      <c r="E358" s="386">
        <f>'Programe Budget 2073-74'!E349</f>
        <v>2086</v>
      </c>
      <c r="F358" s="386">
        <f>'Programe Budget 2073-74'!F349</f>
        <v>0</v>
      </c>
      <c r="G358" s="114">
        <f t="shared" ref="G358:G370" si="34">E358-F358</f>
        <v>2086</v>
      </c>
      <c r="H358" s="114">
        <v>0</v>
      </c>
      <c r="I358" s="391">
        <v>2003</v>
      </c>
      <c r="J358" s="114">
        <f t="shared" ref="J358:J370" si="35">I358+H358</f>
        <v>2003</v>
      </c>
      <c r="K358" s="114">
        <f t="shared" si="33"/>
        <v>96.021093000958771</v>
      </c>
      <c r="L358" s="117"/>
      <c r="M358" s="117"/>
      <c r="N358" s="114" t="str">
        <f>'Programe Budget 2073-74'!Q349</f>
        <v>सु</v>
      </c>
      <c r="O358" s="225" t="e">
        <f>J358-'Nikasha and kharcha 1st trim'!#REF!</f>
        <v>#REF!</v>
      </c>
    </row>
    <row r="359" spans="1:15">
      <c r="A359" s="155"/>
      <c r="B359" s="155"/>
      <c r="C359" s="287">
        <f>'Programe Budget 2073-74'!C350</f>
        <v>65</v>
      </c>
      <c r="D359" s="287" t="str">
        <f>'Programe Budget 2073-74'!D350</f>
        <v>जिल्ला कृषि बिकास कार्यालय, बर्दिया</v>
      </c>
      <c r="E359" s="386">
        <f>'Programe Budget 2073-74'!E350</f>
        <v>6519</v>
      </c>
      <c r="F359" s="386">
        <f>'Programe Budget 2073-74'!F350</f>
        <v>0</v>
      </c>
      <c r="G359" s="114">
        <f t="shared" si="34"/>
        <v>6519</v>
      </c>
      <c r="H359" s="114">
        <v>114</v>
      </c>
      <c r="I359" s="391">
        <v>5761</v>
      </c>
      <c r="J359" s="114">
        <f t="shared" si="35"/>
        <v>5875</v>
      </c>
      <c r="K359" s="114">
        <f t="shared" si="33"/>
        <v>90.121184230710227</v>
      </c>
      <c r="L359" s="117"/>
      <c r="M359" s="117"/>
      <c r="N359" s="114" t="str">
        <f>'Programe Budget 2073-74'!Q350</f>
        <v>सु</v>
      </c>
      <c r="O359" s="225" t="e">
        <f>J359-'Nikasha and kharcha 1st trim'!#REF!</f>
        <v>#REF!</v>
      </c>
    </row>
    <row r="360" spans="1:15">
      <c r="A360" s="155"/>
      <c r="B360" s="155"/>
      <c r="C360" s="287">
        <f>'Programe Budget 2073-74'!C351</f>
        <v>66</v>
      </c>
      <c r="D360" s="287" t="str">
        <f>'Programe Budget 2073-74'!D351</f>
        <v>जिल्ला कृषि बिकास कार्यालय, बाँके</v>
      </c>
      <c r="E360" s="386">
        <f>'Programe Budget 2073-74'!E351</f>
        <v>4280</v>
      </c>
      <c r="F360" s="386">
        <f>'Programe Budget 2073-74'!F351</f>
        <v>0</v>
      </c>
      <c r="G360" s="114">
        <f t="shared" si="34"/>
        <v>4280</v>
      </c>
      <c r="H360" s="391">
        <v>128</v>
      </c>
      <c r="I360" s="391">
        <v>3182</v>
      </c>
      <c r="J360" s="114">
        <f t="shared" si="35"/>
        <v>3310</v>
      </c>
      <c r="K360" s="114">
        <f t="shared" si="33"/>
        <v>77.336448598130829</v>
      </c>
      <c r="L360" s="117"/>
      <c r="M360" s="117"/>
      <c r="N360" s="114" t="str">
        <f>'Programe Budget 2073-74'!Q351</f>
        <v>सु</v>
      </c>
      <c r="O360" s="225" t="e">
        <f>J360-'Nikasha and kharcha 1st trim'!#REF!</f>
        <v>#REF!</v>
      </c>
    </row>
    <row r="361" spans="1:15">
      <c r="A361" s="155"/>
      <c r="B361" s="155"/>
      <c r="C361" s="287">
        <f>'Programe Budget 2073-74'!C352</f>
        <v>67</v>
      </c>
      <c r="D361" s="287" t="str">
        <f>'Programe Budget 2073-74'!D352</f>
        <v>जिल्ला कृषि बिकास कार्यालय, जाजरकोट</v>
      </c>
      <c r="E361" s="386">
        <f>'Programe Budget 2073-74'!E352</f>
        <v>4086.9999999999995</v>
      </c>
      <c r="F361" s="386">
        <f>'Programe Budget 2073-74'!F352</f>
        <v>0</v>
      </c>
      <c r="G361" s="114">
        <f t="shared" si="34"/>
        <v>4086.9999999999995</v>
      </c>
      <c r="H361" s="391">
        <v>0</v>
      </c>
      <c r="I361" s="391">
        <v>3889</v>
      </c>
      <c r="J361" s="114">
        <f t="shared" si="35"/>
        <v>3889</v>
      </c>
      <c r="K361" s="114">
        <f t="shared" si="33"/>
        <v>95.155370687545897</v>
      </c>
      <c r="L361" s="117"/>
      <c r="M361" s="117"/>
      <c r="N361" s="114" t="str">
        <f>'Programe Budget 2073-74'!Q352</f>
        <v>सु</v>
      </c>
      <c r="O361" s="225" t="e">
        <f>J361-'Nikasha and kharcha 1st trim'!#REF!</f>
        <v>#REF!</v>
      </c>
    </row>
    <row r="362" spans="1:15">
      <c r="A362" s="155"/>
      <c r="B362" s="155"/>
      <c r="C362" s="287">
        <f>'Programe Budget 2073-74'!C353</f>
        <v>68</v>
      </c>
      <c r="D362" s="287" t="str">
        <f>'Programe Budget 2073-74'!D353</f>
        <v>जिल्ला कृषि बिकास कार्यालय, सुर्खेत</v>
      </c>
      <c r="E362" s="386">
        <f>'Programe Budget 2073-74'!E353</f>
        <v>3204</v>
      </c>
      <c r="F362" s="386">
        <f>'Programe Budget 2073-74'!F353</f>
        <v>0</v>
      </c>
      <c r="G362" s="114">
        <f t="shared" si="34"/>
        <v>3204</v>
      </c>
      <c r="H362" s="391">
        <v>0</v>
      </c>
      <c r="I362" s="391">
        <v>2427</v>
      </c>
      <c r="J362" s="114">
        <f t="shared" si="35"/>
        <v>2427</v>
      </c>
      <c r="K362" s="114">
        <f t="shared" si="33"/>
        <v>75.749063670411985</v>
      </c>
      <c r="L362" s="117"/>
      <c r="M362" s="117"/>
      <c r="N362" s="114" t="str">
        <f>'Programe Budget 2073-74'!Q353</f>
        <v>सु</v>
      </c>
      <c r="O362" s="225" t="e">
        <f>J362-'Nikasha and kharcha 1st trim'!#REF!</f>
        <v>#REF!</v>
      </c>
    </row>
    <row r="363" spans="1:15">
      <c r="A363" s="155"/>
      <c r="B363" s="155"/>
      <c r="C363" s="287">
        <f>'Programe Budget 2073-74'!C354</f>
        <v>69</v>
      </c>
      <c r="D363" s="287" t="str">
        <f>'Programe Budget 2073-74'!D354</f>
        <v>जिल्ला कृषि बिकास कार्यालय, दैलेख</v>
      </c>
      <c r="E363" s="386">
        <f>'Programe Budget 2073-74'!E354</f>
        <v>3452.0000000000005</v>
      </c>
      <c r="F363" s="386">
        <f>'Programe Budget 2073-74'!F354</f>
        <v>0</v>
      </c>
      <c r="G363" s="114">
        <f t="shared" si="34"/>
        <v>3452.0000000000005</v>
      </c>
      <c r="H363" s="391">
        <v>0</v>
      </c>
      <c r="I363" s="391">
        <v>3127</v>
      </c>
      <c r="J363" s="114">
        <f t="shared" si="35"/>
        <v>3127</v>
      </c>
      <c r="K363" s="114">
        <f t="shared" si="33"/>
        <v>90.58516801853996</v>
      </c>
      <c r="L363" s="117"/>
      <c r="M363" s="117"/>
      <c r="N363" s="114" t="str">
        <f>'Programe Budget 2073-74'!Q354</f>
        <v>सु</v>
      </c>
      <c r="O363" s="225" t="e">
        <f>J363-'Nikasha and kharcha 1st trim'!#REF!</f>
        <v>#REF!</v>
      </c>
    </row>
    <row r="364" spans="1:15">
      <c r="A364" s="155"/>
      <c r="B364" s="155"/>
      <c r="C364" s="287">
        <f>'Programe Budget 2073-74'!C355</f>
        <v>70</v>
      </c>
      <c r="D364" s="287" t="str">
        <f>'Programe Budget 2073-74'!D355</f>
        <v>जिल्ला कृषि बिकास कार्यालय, कैलाली</v>
      </c>
      <c r="E364" s="386">
        <f>'Programe Budget 2073-74'!E355</f>
        <v>5985</v>
      </c>
      <c r="F364" s="386">
        <f>'Programe Budget 2073-74'!F355</f>
        <v>0</v>
      </c>
      <c r="G364" s="114">
        <f t="shared" si="34"/>
        <v>5985</v>
      </c>
      <c r="H364" s="114">
        <v>0</v>
      </c>
      <c r="I364" s="391">
        <v>5589</v>
      </c>
      <c r="J364" s="114">
        <f t="shared" si="35"/>
        <v>5589</v>
      </c>
      <c r="K364" s="114">
        <f t="shared" si="33"/>
        <v>93.383458646616546</v>
      </c>
      <c r="L364" s="117"/>
      <c r="M364" s="117"/>
      <c r="N364" s="114" t="str">
        <f>'Programe Budget 2073-74'!Q355</f>
        <v>दि</v>
      </c>
      <c r="O364" s="225" t="e">
        <f>J364-'Nikasha and kharcha 1st trim'!#REF!</f>
        <v>#REF!</v>
      </c>
    </row>
    <row r="365" spans="1:15">
      <c r="A365" s="155"/>
      <c r="B365" s="155"/>
      <c r="C365" s="287">
        <f>'Programe Budget 2073-74'!C356</f>
        <v>71</v>
      </c>
      <c r="D365" s="287" t="str">
        <f>'Programe Budget 2073-74'!D356</f>
        <v>जिल्ला कृषि बिकास कार्यालय, डोटी</v>
      </c>
      <c r="E365" s="386">
        <f>'Programe Budget 2073-74'!E356</f>
        <v>6775</v>
      </c>
      <c r="F365" s="386">
        <f>'Programe Budget 2073-74'!F356</f>
        <v>0</v>
      </c>
      <c r="G365" s="114">
        <f t="shared" si="34"/>
        <v>6775</v>
      </c>
      <c r="H365" s="114">
        <v>0</v>
      </c>
      <c r="I365" s="391">
        <v>5316</v>
      </c>
      <c r="J365" s="114">
        <f t="shared" si="35"/>
        <v>5316</v>
      </c>
      <c r="K365" s="114">
        <f t="shared" si="33"/>
        <v>78.464944649446494</v>
      </c>
      <c r="L365" s="117"/>
      <c r="M365" s="117"/>
      <c r="N365" s="114" t="str">
        <f>'Programe Budget 2073-74'!Q356</f>
        <v>दि</v>
      </c>
      <c r="O365" s="225" t="e">
        <f>J365-'Nikasha and kharcha 1st trim'!#REF!</f>
        <v>#REF!</v>
      </c>
    </row>
    <row r="366" spans="1:15">
      <c r="A366" s="155"/>
      <c r="B366" s="155"/>
      <c r="C366" s="287">
        <f>'Programe Budget 2073-74'!C357</f>
        <v>72</v>
      </c>
      <c r="D366" s="287" t="str">
        <f>'Programe Budget 2073-74'!D357</f>
        <v>जिल्ला कृषि बिकास कार्यालय, डडेलधुरा</v>
      </c>
      <c r="E366" s="386">
        <f>'Programe Budget 2073-74'!E357</f>
        <v>5078</v>
      </c>
      <c r="F366" s="386">
        <f>'Programe Budget 2073-74'!F357</f>
        <v>0</v>
      </c>
      <c r="G366" s="114">
        <f t="shared" si="34"/>
        <v>5078</v>
      </c>
      <c r="H366" s="114">
        <v>0</v>
      </c>
      <c r="I366" s="391">
        <v>3020</v>
      </c>
      <c r="J366" s="114">
        <f t="shared" si="35"/>
        <v>3020</v>
      </c>
      <c r="K366" s="114">
        <f t="shared" si="33"/>
        <v>59.472233162662469</v>
      </c>
      <c r="L366" s="117"/>
      <c r="M366" s="117"/>
      <c r="N366" s="114" t="str">
        <f>'Programe Budget 2073-74'!Q357</f>
        <v>दि</v>
      </c>
      <c r="O366" s="225" t="e">
        <f>J366-'Nikasha and kharcha 1st trim'!#REF!</f>
        <v>#REF!</v>
      </c>
    </row>
    <row r="367" spans="1:15">
      <c r="A367" s="155"/>
      <c r="B367" s="155"/>
      <c r="C367" s="287">
        <f>'Programe Budget 2073-74'!C358</f>
        <v>73</v>
      </c>
      <c r="D367" s="287" t="str">
        <f>'Programe Budget 2073-74'!D358</f>
        <v>जिल्ला कृषि बिकास कार्यालय, कञ्चनपुर</v>
      </c>
      <c r="E367" s="386">
        <f>'Programe Budget 2073-74'!E358</f>
        <v>5789</v>
      </c>
      <c r="F367" s="386">
        <f>'Programe Budget 2073-74'!F358</f>
        <v>0</v>
      </c>
      <c r="G367" s="114">
        <f t="shared" si="34"/>
        <v>5789</v>
      </c>
      <c r="H367" s="114">
        <v>129</v>
      </c>
      <c r="I367" s="391">
        <v>4064</v>
      </c>
      <c r="J367" s="114">
        <f t="shared" si="35"/>
        <v>4193</v>
      </c>
      <c r="K367" s="114">
        <f t="shared" si="33"/>
        <v>72.430471584038685</v>
      </c>
      <c r="L367" s="117"/>
      <c r="M367" s="117"/>
      <c r="N367" s="114" t="str">
        <f>'Programe Budget 2073-74'!Q358</f>
        <v>दि</v>
      </c>
      <c r="O367" s="225" t="e">
        <f>J367-'Nikasha and kharcha 1st trim'!#REF!</f>
        <v>#REF!</v>
      </c>
    </row>
    <row r="368" spans="1:15">
      <c r="A368" s="155"/>
      <c r="B368" s="155"/>
      <c r="C368" s="287">
        <f>'Programe Budget 2073-74'!C359</f>
        <v>74</v>
      </c>
      <c r="D368" s="287" t="str">
        <f>'Programe Budget 2073-74'!D359</f>
        <v>जिल्ला कृषि बिकास कार्यालय, बैतडी</v>
      </c>
      <c r="E368" s="386">
        <f>'Programe Budget 2073-74'!E359</f>
        <v>4250</v>
      </c>
      <c r="F368" s="386">
        <f>'Programe Budget 2073-74'!F359</f>
        <v>0</v>
      </c>
      <c r="G368" s="114">
        <f t="shared" si="34"/>
        <v>4250</v>
      </c>
      <c r="H368" s="114">
        <v>0</v>
      </c>
      <c r="I368" s="391">
        <v>3530</v>
      </c>
      <c r="J368" s="114">
        <f t="shared" si="35"/>
        <v>3530</v>
      </c>
      <c r="K368" s="114">
        <f t="shared" si="33"/>
        <v>83.058823529411768</v>
      </c>
      <c r="L368" s="175"/>
      <c r="M368" s="117"/>
      <c r="N368" s="114" t="str">
        <f>'Programe Budget 2073-74'!Q359</f>
        <v>दि</v>
      </c>
      <c r="O368" s="225" t="e">
        <f>J368-'Nikasha and kharcha 1st trim'!#REF!</f>
        <v>#REF!</v>
      </c>
    </row>
    <row r="369" spans="1:15">
      <c r="A369" s="155"/>
      <c r="B369" s="155"/>
      <c r="C369" s="287">
        <f>'Programe Budget 2073-74'!C360</f>
        <v>75</v>
      </c>
      <c r="D369" s="287" t="str">
        <f>'Programe Budget 2073-74'!D360</f>
        <v>जिल्ला कृषि बिकास कार्यालय, अछाम</v>
      </c>
      <c r="E369" s="386">
        <f>'Programe Budget 2073-74'!E360</f>
        <v>4295</v>
      </c>
      <c r="F369" s="386">
        <f>'Programe Budget 2073-74'!F360</f>
        <v>0</v>
      </c>
      <c r="G369" s="114">
        <f t="shared" si="34"/>
        <v>4295</v>
      </c>
      <c r="H369" s="114">
        <v>0</v>
      </c>
      <c r="I369" s="391">
        <v>3126.8</v>
      </c>
      <c r="J369" s="114">
        <f t="shared" si="35"/>
        <v>3126.8</v>
      </c>
      <c r="K369" s="114">
        <f t="shared" si="33"/>
        <v>72.800931315483126</v>
      </c>
      <c r="L369" s="175"/>
      <c r="M369" s="117"/>
      <c r="N369" s="114" t="str">
        <f>'Programe Budget 2073-74'!Q360</f>
        <v>दि</v>
      </c>
      <c r="O369" s="225" t="e">
        <f>J369-'Nikasha and kharcha 1st trim'!#REF!</f>
        <v>#REF!</v>
      </c>
    </row>
    <row r="370" spans="1:15">
      <c r="A370" s="155"/>
      <c r="B370" s="155"/>
      <c r="C370" s="287">
        <f>'Programe Budget 2073-74'!C363</f>
        <v>77</v>
      </c>
      <c r="D370" s="287" t="str">
        <f>'Programe Budget 2073-74'!D363</f>
        <v>जिल्ला कृषि बिकास कार्यालय, महोत्तरी</v>
      </c>
      <c r="E370" s="386">
        <f>'Programe Budget 2073-74'!E363</f>
        <v>1655</v>
      </c>
      <c r="F370" s="386">
        <f>'Programe Budget 2073-74'!F363</f>
        <v>65</v>
      </c>
      <c r="G370" s="114">
        <f t="shared" si="34"/>
        <v>1590</v>
      </c>
      <c r="H370" s="114">
        <v>0</v>
      </c>
      <c r="I370" s="391">
        <v>1215</v>
      </c>
      <c r="J370" s="114">
        <f t="shared" si="35"/>
        <v>1215</v>
      </c>
      <c r="K370" s="114">
        <f t="shared" si="33"/>
        <v>73.413897280966765</v>
      </c>
      <c r="L370" s="175"/>
      <c r="M370" s="117"/>
      <c r="N370" s="114" t="str">
        <f>'Programe Budget 2073-74'!Q363</f>
        <v>दि</v>
      </c>
      <c r="O370" s="225" t="e">
        <f>J370-'Nikasha and kharcha 1st trim'!#REF!</f>
        <v>#REF!</v>
      </c>
    </row>
    <row r="371" spans="1:15">
      <c r="A371" s="155"/>
      <c r="B371" s="155"/>
      <c r="C371" s="155"/>
      <c r="D371" s="288" t="str">
        <f>'Programe Budget 2073-74'!D364</f>
        <v>बाली विकास कार्यक्रमको जम्मा</v>
      </c>
      <c r="E371" s="173" t="e">
        <f t="shared" ref="E371:J371" si="36">SUM(E294:E370)</f>
        <v>#REF!</v>
      </c>
      <c r="F371" s="173" t="e">
        <f t="shared" si="36"/>
        <v>#REF!</v>
      </c>
      <c r="G371" s="173" t="e">
        <f t="shared" si="36"/>
        <v>#REF!</v>
      </c>
      <c r="H371" s="173">
        <f t="shared" si="36"/>
        <v>13778.2</v>
      </c>
      <c r="I371" s="173">
        <f t="shared" si="36"/>
        <v>221130.43999999997</v>
      </c>
      <c r="J371" s="173">
        <f t="shared" si="36"/>
        <v>234908.63999999998</v>
      </c>
      <c r="K371" s="114" t="e">
        <f t="shared" si="33"/>
        <v>#REF!</v>
      </c>
      <c r="L371" s="174"/>
      <c r="M371" s="117"/>
      <c r="N371" s="114">
        <f>'Programe Budget 2073-74'!Q364</f>
        <v>0</v>
      </c>
      <c r="O371" s="225" t="e">
        <f>J371-'Nikasha and kharcha 1st trim'!#REF!</f>
        <v>#REF!</v>
      </c>
    </row>
    <row r="372" spans="1:15" ht="39">
      <c r="A372" s="155">
        <f>'Programe Budget 2073-74'!A365</f>
        <v>8</v>
      </c>
      <c r="B372" s="231" t="str">
        <f>'Programe Budget 2073-74'!B365</f>
        <v>312116-3/4</v>
      </c>
      <c r="C372" s="116"/>
      <c r="D372" s="271" t="str">
        <f>'Programe Budget 2073-74'!D365</f>
        <v xml:space="preserve">कृषि प्रसार तथा तालीम कार्यक्रम </v>
      </c>
      <c r="E372" s="387"/>
      <c r="F372" s="387"/>
      <c r="G372" s="387"/>
      <c r="H372" s="114"/>
      <c r="I372" s="114"/>
      <c r="J372" s="114"/>
      <c r="K372" s="114"/>
      <c r="L372" s="175"/>
      <c r="M372" s="117"/>
      <c r="N372" s="114" t="str">
        <f>'Programe Budget 2073-74'!Q365</f>
        <v>ना</v>
      </c>
      <c r="O372" s="225" t="e">
        <f>J372-'Nikasha and kharcha 1st trim'!#REF!</f>
        <v>#REF!</v>
      </c>
    </row>
    <row r="373" spans="1:15">
      <c r="A373" s="155"/>
      <c r="B373" s="231"/>
      <c r="C373" s="116">
        <f>'Programe Budget 2073-74'!C366</f>
        <v>1</v>
      </c>
      <c r="D373" s="117" t="str">
        <f>'Programe Budget 2073-74'!D366</f>
        <v>कृषि तालिम निर्देशनालय, हरिहरभवन</v>
      </c>
      <c r="E373" s="114">
        <f>'Programe Budget 2073-74'!E366</f>
        <v>21066.899999999998</v>
      </c>
      <c r="F373" s="114">
        <f>'Programe Budget 2073-74'!F366</f>
        <v>868</v>
      </c>
      <c r="G373" s="114">
        <f t="shared" ref="G373:G379" si="37">E373-F373</f>
        <v>20198.899999999998</v>
      </c>
      <c r="H373" s="114">
        <v>1157</v>
      </c>
      <c r="I373" s="114">
        <v>16570</v>
      </c>
      <c r="J373" s="114">
        <f t="shared" ref="J373:J379" si="38">I373+H373</f>
        <v>17727</v>
      </c>
      <c r="K373" s="114">
        <f t="shared" si="33"/>
        <v>84.146219899463148</v>
      </c>
      <c r="L373" s="175"/>
      <c r="M373" s="175"/>
      <c r="N373" s="114" t="str">
        <f>'Programe Budget 2073-74'!Q366</f>
        <v>नि</v>
      </c>
      <c r="O373" s="225" t="e">
        <f>J373-'Nikasha and kharcha 1st trim'!#REF!</f>
        <v>#REF!</v>
      </c>
    </row>
    <row r="374" spans="1:15">
      <c r="A374" s="155"/>
      <c r="B374" s="155"/>
      <c r="C374" s="116">
        <f>'Programe Budget 2073-74'!C367</f>
        <v>2</v>
      </c>
      <c r="D374" s="117" t="str">
        <f>'Programe Budget 2073-74'!D367</f>
        <v>कृषि प्रसार निर्देशनालय, हरिहरभवन</v>
      </c>
      <c r="E374" s="114">
        <f>'Programe Budget 2073-74'!E367</f>
        <v>11734</v>
      </c>
      <c r="F374" s="114">
        <f>'Programe Budget 2073-74'!F367</f>
        <v>172</v>
      </c>
      <c r="G374" s="114">
        <f t="shared" si="37"/>
        <v>11562</v>
      </c>
      <c r="H374" s="114">
        <v>0</v>
      </c>
      <c r="I374" s="114">
        <v>8952.2000000000007</v>
      </c>
      <c r="J374" s="114">
        <f t="shared" si="38"/>
        <v>8952.2000000000007</v>
      </c>
      <c r="K374" s="114">
        <f t="shared" si="33"/>
        <v>76.292824271348223</v>
      </c>
      <c r="L374" s="219"/>
      <c r="M374" s="203"/>
      <c r="N374" s="114" t="str">
        <f>'Programe Budget 2073-74'!Q367</f>
        <v>नि</v>
      </c>
      <c r="O374" s="225" t="e">
        <f>J374-'Nikasha and kharcha 1st trim'!#REF!</f>
        <v>#REF!</v>
      </c>
    </row>
    <row r="375" spans="1:15" s="216" customFormat="1">
      <c r="A375" s="112"/>
      <c r="B375" s="112"/>
      <c r="C375" s="289">
        <f>'Programe Budget 2073-74'!C368</f>
        <v>3</v>
      </c>
      <c r="D375" s="224" t="str">
        <f>'Programe Budget 2073-74'!D368</f>
        <v>क्षेत्रीय कृषि तालिम केन्द्र झुम्का, सुनसरी</v>
      </c>
      <c r="E375" s="114">
        <f>'Programe Budget 2073-74'!E368</f>
        <v>17718.800000000003</v>
      </c>
      <c r="F375" s="114">
        <f>'Programe Budget 2073-74'!F368</f>
        <v>4185.9000000000005</v>
      </c>
      <c r="G375" s="114">
        <f t="shared" si="37"/>
        <v>13532.900000000001</v>
      </c>
      <c r="H375" s="114">
        <v>2807</v>
      </c>
      <c r="I375" s="114">
        <v>13947</v>
      </c>
      <c r="J375" s="114">
        <f t="shared" si="38"/>
        <v>16754</v>
      </c>
      <c r="K375" s="114">
        <f t="shared" si="33"/>
        <v>94.554936000180575</v>
      </c>
      <c r="L375" s="215"/>
      <c r="M375" s="290"/>
      <c r="N375" s="114" t="str">
        <f>'Programe Budget 2073-74'!Q368</f>
        <v>नि</v>
      </c>
      <c r="O375" s="225" t="e">
        <f>J375-'Nikasha and kharcha 1st trim'!#REF!</f>
        <v>#REF!</v>
      </c>
    </row>
    <row r="376" spans="1:15">
      <c r="A376" s="155"/>
      <c r="B376" s="155"/>
      <c r="C376" s="116">
        <f>'Programe Budget 2073-74'!C369</f>
        <v>4</v>
      </c>
      <c r="D376" s="117" t="str">
        <f>'Programe Budget 2073-74'!D369</f>
        <v>क्षेत्रीय कृषि तालिम केन्द्र, नक्टाझिज, धनुषा</v>
      </c>
      <c r="E376" s="114">
        <f>'Programe Budget 2073-74'!E369</f>
        <v>26725</v>
      </c>
      <c r="F376" s="114">
        <f>'Programe Budget 2073-74'!F369</f>
        <v>12000</v>
      </c>
      <c r="G376" s="114">
        <f t="shared" si="37"/>
        <v>14725</v>
      </c>
      <c r="H376" s="114">
        <v>1060</v>
      </c>
      <c r="I376" s="114">
        <v>14528</v>
      </c>
      <c r="J376" s="114">
        <f t="shared" si="38"/>
        <v>15588</v>
      </c>
      <c r="K376" s="114">
        <f t="shared" si="33"/>
        <v>58.327408793264738</v>
      </c>
      <c r="L376" s="175"/>
      <c r="M376" s="175"/>
      <c r="N376" s="114" t="str">
        <f>'Programe Budget 2073-74'!Q369</f>
        <v>नि</v>
      </c>
      <c r="O376" s="225" t="e">
        <f>J376-'Nikasha and kharcha 1st trim'!#REF!</f>
        <v>#REF!</v>
      </c>
    </row>
    <row r="377" spans="1:15">
      <c r="A377" s="155"/>
      <c r="B377" s="155"/>
      <c r="C377" s="116">
        <f>'Programe Budget 2073-74'!C370</f>
        <v>5</v>
      </c>
      <c r="D377" s="117" t="str">
        <f>'Programe Budget 2073-74'!D370</f>
        <v>क्षेत्रीय कृषि तालिम केन्द्र, लुम्ले, कास्की</v>
      </c>
      <c r="E377" s="114">
        <f>'Programe Budget 2073-74'!E370</f>
        <v>25594.799999999996</v>
      </c>
      <c r="F377" s="114">
        <f>'Programe Budget 2073-74'!F370</f>
        <v>9900</v>
      </c>
      <c r="G377" s="114">
        <f t="shared" si="37"/>
        <v>15694.799999999996</v>
      </c>
      <c r="H377" s="114">
        <v>16087</v>
      </c>
      <c r="I377" s="114">
        <v>13423</v>
      </c>
      <c r="J377" s="114">
        <f t="shared" si="38"/>
        <v>29510</v>
      </c>
      <c r="K377" s="114">
        <f t="shared" si="33"/>
        <v>115.29685717411351</v>
      </c>
      <c r="L377" s="175"/>
      <c r="M377" s="175"/>
      <c r="N377" s="114" t="str">
        <f>'Programe Budget 2073-74'!Q370</f>
        <v>नि</v>
      </c>
      <c r="O377" s="225" t="e">
        <f>J377-'Nikasha and kharcha 1st trim'!#REF!</f>
        <v>#REF!</v>
      </c>
    </row>
    <row r="378" spans="1:15">
      <c r="A378" s="155"/>
      <c r="B378" s="155"/>
      <c r="C378" s="116">
        <f>'Programe Budget 2073-74'!C371</f>
        <v>6</v>
      </c>
      <c r="D378" s="117" t="str">
        <f>'Programe Budget 2073-74'!D371</f>
        <v>क्षेत्रीय कृषि तालिम केन्द्र, खजुरा, बाँके</v>
      </c>
      <c r="E378" s="114">
        <f>'Programe Budget 2073-74'!E371</f>
        <v>16059.7</v>
      </c>
      <c r="F378" s="114">
        <f>'Programe Budget 2073-74'!F371</f>
        <v>1600</v>
      </c>
      <c r="G378" s="114">
        <f t="shared" si="37"/>
        <v>14459.7</v>
      </c>
      <c r="H378" s="114">
        <v>1029</v>
      </c>
      <c r="I378" s="114">
        <v>12735</v>
      </c>
      <c r="J378" s="114">
        <f t="shared" si="38"/>
        <v>13764</v>
      </c>
      <c r="K378" s="114">
        <f t="shared" si="33"/>
        <v>85.705212426134977</v>
      </c>
      <c r="L378" s="175"/>
      <c r="M378" s="1152"/>
      <c r="N378" s="114" t="str">
        <f>'Programe Budget 2073-74'!Q371</f>
        <v>नि</v>
      </c>
      <c r="O378" s="225" t="e">
        <f>J378-'Nikasha and kharcha 1st trim'!#REF!</f>
        <v>#REF!</v>
      </c>
    </row>
    <row r="379" spans="1:15" s="202" customFormat="1">
      <c r="A379" s="291"/>
      <c r="B379" s="291"/>
      <c r="C379" s="116">
        <f>'Programe Budget 2073-74'!C372</f>
        <v>7</v>
      </c>
      <c r="D379" s="117" t="str">
        <f>'Programe Budget 2073-74'!D372</f>
        <v>क्षेत्रीय कृषि तालिम केन्द, सुन्दरपुर, कन्चनपुर</v>
      </c>
      <c r="E379" s="114">
        <f>'Programe Budget 2073-74'!E372</f>
        <v>15549</v>
      </c>
      <c r="F379" s="114">
        <f>'Programe Budget 2073-74'!F372</f>
        <v>1900</v>
      </c>
      <c r="G379" s="114">
        <f t="shared" si="37"/>
        <v>13649</v>
      </c>
      <c r="H379" s="114">
        <v>2840</v>
      </c>
      <c r="I379" s="114">
        <v>14005</v>
      </c>
      <c r="J379" s="114">
        <f t="shared" si="38"/>
        <v>16845</v>
      </c>
      <c r="K379" s="114">
        <f t="shared" si="33"/>
        <v>108.33494115377195</v>
      </c>
      <c r="L379" s="220"/>
      <c r="M379" s="1152"/>
      <c r="N379" s="114" t="str">
        <f>'Programe Budget 2073-74'!Q372</f>
        <v>नि</v>
      </c>
      <c r="O379" s="225" t="e">
        <f>J379-'Nikasha and kharcha 1st trim'!#REF!</f>
        <v>#REF!</v>
      </c>
    </row>
    <row r="380" spans="1:15">
      <c r="A380" s="155"/>
      <c r="B380" s="155"/>
      <c r="C380" s="116"/>
      <c r="D380" s="125" t="str">
        <f>'Programe Budget 2073-74'!D373</f>
        <v>७ कार्यालयहरूको जम्मा</v>
      </c>
      <c r="E380" s="173">
        <f t="shared" ref="E380:J380" si="39">SUM(E373:E379)</f>
        <v>134448.20000000001</v>
      </c>
      <c r="F380" s="173">
        <f t="shared" si="39"/>
        <v>30625.9</v>
      </c>
      <c r="G380" s="173">
        <f t="shared" si="39"/>
        <v>103822.3</v>
      </c>
      <c r="H380" s="173">
        <f t="shared" si="39"/>
        <v>24980</v>
      </c>
      <c r="I380" s="173">
        <f t="shared" si="39"/>
        <v>94160.2</v>
      </c>
      <c r="J380" s="173">
        <f t="shared" si="39"/>
        <v>119140.2</v>
      </c>
      <c r="K380" s="114">
        <f t="shared" si="33"/>
        <v>88.614202347074922</v>
      </c>
      <c r="L380" s="175"/>
      <c r="M380" s="174"/>
      <c r="N380" s="114">
        <f>'Programe Budget 2073-74'!Q373</f>
        <v>0</v>
      </c>
      <c r="O380" s="225" t="e">
        <f>J380-'Nikasha and kharcha 1st trim'!#REF!</f>
        <v>#REF!</v>
      </c>
    </row>
    <row r="381" spans="1:15" ht="39">
      <c r="A381" s="155">
        <f>'Programe Budget 2073-74'!A374</f>
        <v>9</v>
      </c>
      <c r="B381" s="231" t="str">
        <f>'Programe Budget 2073-74'!B374</f>
        <v>312117-3/4</v>
      </c>
      <c r="C381" s="116"/>
      <c r="D381" s="296" t="str">
        <f>'Programe Budget 2073-74'!D374</f>
        <v>समूदाय व्यवस्थित सिंचित कृषि क्षेत्र आयोजना कार्यक्रम</v>
      </c>
      <c r="E381" s="383"/>
      <c r="F381" s="383"/>
      <c r="G381" s="383"/>
      <c r="H381" s="114"/>
      <c r="I381" s="114"/>
      <c r="J381" s="114"/>
      <c r="K381" s="114"/>
      <c r="L381" s="175"/>
      <c r="M381" s="117"/>
      <c r="N381" s="114" t="str">
        <f>'Programe Budget 2073-74'!Q374</f>
        <v>ना</v>
      </c>
      <c r="O381" s="225" t="e">
        <f>J381-'Nikasha and kharcha 1st trim'!#REF!</f>
        <v>#REF!</v>
      </c>
    </row>
    <row r="382" spans="1:15">
      <c r="A382" s="155"/>
      <c r="B382" s="231"/>
      <c r="C382" s="116">
        <f>'Programe Budget 2073-74'!C375</f>
        <v>1</v>
      </c>
      <c r="D382" s="117" t="str">
        <f>'Programe Budget 2073-74'!D375</f>
        <v xml:space="preserve">कृषि प्रसार निर्देशनालय, कार्यक्रम कार्यान्वयनर् इकाई </v>
      </c>
      <c r="E382" s="114">
        <f>'Programe Budget 2073-74'!E375</f>
        <v>14545</v>
      </c>
      <c r="F382" s="114">
        <f>'Programe Budget 2073-74'!F375</f>
        <v>11060</v>
      </c>
      <c r="G382" s="114">
        <f t="shared" ref="G382:G416" si="40">E382-F382</f>
        <v>3485</v>
      </c>
      <c r="H382" s="114">
        <v>7094.9</v>
      </c>
      <c r="I382" s="114">
        <v>1484.4</v>
      </c>
      <c r="J382" s="114">
        <f t="shared" ref="J382:J416" si="41">I382+H382</f>
        <v>8579.2999999999993</v>
      </c>
      <c r="K382" s="114">
        <f t="shared" si="33"/>
        <v>58.984530766586452</v>
      </c>
      <c r="L382" s="175"/>
      <c r="M382" s="141"/>
      <c r="N382" s="114" t="str">
        <f>'Programe Budget 2073-74'!Q375</f>
        <v>नि</v>
      </c>
      <c r="O382" s="225" t="e">
        <f>J382-'Nikasha and kharcha 1st trim'!#REF!</f>
        <v>#REF!</v>
      </c>
    </row>
    <row r="383" spans="1:15">
      <c r="A383" s="155"/>
      <c r="B383" s="231"/>
      <c r="C383" s="116">
        <f>'Programe Budget 2073-74'!C376</f>
        <v>2</v>
      </c>
      <c r="D383" s="117" t="str">
        <f>'Programe Budget 2073-74'!D376</f>
        <v>क्षेत्रीय कृषि निर्देशनालय, बिराटनगर</v>
      </c>
      <c r="E383" s="114">
        <f>'Programe Budget 2073-74'!E376</f>
        <v>856</v>
      </c>
      <c r="F383" s="114">
        <f>'Programe Budget 2073-74'!F376</f>
        <v>0</v>
      </c>
      <c r="G383" s="114">
        <f t="shared" si="40"/>
        <v>856</v>
      </c>
      <c r="H383" s="114">
        <v>0</v>
      </c>
      <c r="I383" s="114">
        <v>880</v>
      </c>
      <c r="J383" s="114">
        <f t="shared" si="41"/>
        <v>880</v>
      </c>
      <c r="K383" s="114">
        <f t="shared" si="33"/>
        <v>102.803738317757</v>
      </c>
      <c r="L383" s="175"/>
      <c r="M383" s="1153"/>
      <c r="N383" s="114" t="str">
        <f>'Programe Budget 2073-74'!Q376</f>
        <v>वि</v>
      </c>
      <c r="O383" s="225" t="e">
        <f>J383-'Nikasha and kharcha 1st trim'!#REF!</f>
        <v>#REF!</v>
      </c>
    </row>
    <row r="384" spans="1:15">
      <c r="A384" s="155"/>
      <c r="B384" s="155"/>
      <c r="C384" s="116">
        <f>'Programe Budget 2073-74'!C377</f>
        <v>3</v>
      </c>
      <c r="D384" s="117" t="str">
        <f>'Programe Budget 2073-74'!D377</f>
        <v>क्षेत्रीय कृषि निर्देशनालय, हरिहरभवन</v>
      </c>
      <c r="E384" s="114">
        <f>'Programe Budget 2073-74'!E377</f>
        <v>856</v>
      </c>
      <c r="F384" s="114">
        <f>'Programe Budget 2073-74'!F377</f>
        <v>0</v>
      </c>
      <c r="G384" s="114">
        <f t="shared" si="40"/>
        <v>856</v>
      </c>
      <c r="H384" s="114">
        <v>0</v>
      </c>
      <c r="I384" s="114">
        <v>861.6</v>
      </c>
      <c r="J384" s="114">
        <f t="shared" si="41"/>
        <v>861.6</v>
      </c>
      <c r="K384" s="114">
        <f t="shared" si="33"/>
        <v>100.65420560747664</v>
      </c>
      <c r="L384" s="221"/>
      <c r="M384" s="1153"/>
      <c r="N384" s="114" t="str">
        <f>'Programe Budget 2073-74'!Q377</f>
        <v>का</v>
      </c>
      <c r="O384" s="225" t="e">
        <f>J384-'Nikasha and kharcha 1st trim'!#REF!</f>
        <v>#REF!</v>
      </c>
    </row>
    <row r="385" spans="1:15">
      <c r="A385" s="155"/>
      <c r="B385" s="155"/>
      <c r="C385" s="116">
        <f>'Programe Budget 2073-74'!C378</f>
        <v>4</v>
      </c>
      <c r="D385" s="117" t="str">
        <f>'Programe Budget 2073-74'!D378</f>
        <v>जिल्ला कृषि बिकास कार्यालय, ताप्लेजुङ्ग</v>
      </c>
      <c r="E385" s="114">
        <f>'Programe Budget 2073-74'!E378</f>
        <v>800</v>
      </c>
      <c r="F385" s="114">
        <f>'Programe Budget 2073-74'!F378</f>
        <v>0</v>
      </c>
      <c r="G385" s="114">
        <f t="shared" si="40"/>
        <v>800</v>
      </c>
      <c r="H385" s="114">
        <v>0</v>
      </c>
      <c r="I385" s="114">
        <v>400</v>
      </c>
      <c r="J385" s="114">
        <f t="shared" si="41"/>
        <v>400</v>
      </c>
      <c r="K385" s="114">
        <f t="shared" si="33"/>
        <v>50</v>
      </c>
      <c r="L385" s="175"/>
      <c r="M385" s="115"/>
      <c r="N385" s="114" t="str">
        <f>'Programe Budget 2073-74'!Q378</f>
        <v>वि</v>
      </c>
      <c r="O385" s="225" t="e">
        <f>J385-'Nikasha and kharcha 1st trim'!#REF!</f>
        <v>#REF!</v>
      </c>
    </row>
    <row r="386" spans="1:15">
      <c r="A386" s="155"/>
      <c r="B386" s="155"/>
      <c r="C386" s="116">
        <f>'Programe Budget 2073-74'!C379</f>
        <v>5</v>
      </c>
      <c r="D386" s="117" t="str">
        <f>'Programe Budget 2073-74'!D379</f>
        <v>जिल्ला कृषि बिकास कार्यालय, पाँचथर</v>
      </c>
      <c r="E386" s="114">
        <f>'Programe Budget 2073-74'!E379</f>
        <v>1000</v>
      </c>
      <c r="F386" s="114">
        <f>'Programe Budget 2073-74'!F379</f>
        <v>0</v>
      </c>
      <c r="G386" s="114">
        <f t="shared" si="40"/>
        <v>1000</v>
      </c>
      <c r="H386" s="114">
        <v>0</v>
      </c>
      <c r="I386" s="114">
        <v>600</v>
      </c>
      <c r="J386" s="114">
        <f t="shared" si="41"/>
        <v>600</v>
      </c>
      <c r="K386" s="114">
        <f t="shared" si="33"/>
        <v>60</v>
      </c>
      <c r="L386" s="175"/>
      <c r="M386" s="117"/>
      <c r="N386" s="114" t="str">
        <f>'Programe Budget 2073-74'!Q379</f>
        <v>वि</v>
      </c>
      <c r="O386" s="225" t="e">
        <f>J386-'Nikasha and kharcha 1st trim'!#REF!</f>
        <v>#REF!</v>
      </c>
    </row>
    <row r="387" spans="1:15">
      <c r="A387" s="155"/>
      <c r="B387" s="155"/>
      <c r="C387" s="116">
        <f>'Programe Budget 2073-74'!C380</f>
        <v>6</v>
      </c>
      <c r="D387" s="117" t="str">
        <f>'Programe Budget 2073-74'!D380</f>
        <v>जिल्ला कृषि बिकास कार्यालय, इलाम</v>
      </c>
      <c r="E387" s="114">
        <f>'Programe Budget 2073-74'!E380</f>
        <v>1300</v>
      </c>
      <c r="F387" s="114">
        <f>'Programe Budget 2073-74'!F380</f>
        <v>0</v>
      </c>
      <c r="G387" s="114">
        <f t="shared" si="40"/>
        <v>1300</v>
      </c>
      <c r="H387" s="114">
        <v>0</v>
      </c>
      <c r="I387" s="114">
        <v>1200</v>
      </c>
      <c r="J387" s="114">
        <f t="shared" si="41"/>
        <v>1200</v>
      </c>
      <c r="K387" s="114">
        <f t="shared" si="33"/>
        <v>92.307692307692307</v>
      </c>
      <c r="L387" s="175"/>
      <c r="M387" s="203"/>
      <c r="N387" s="114" t="str">
        <f>'Programe Budget 2073-74'!Q380</f>
        <v>वि</v>
      </c>
      <c r="O387" s="225" t="e">
        <f>J387-'Nikasha and kharcha 1st trim'!#REF!</f>
        <v>#REF!</v>
      </c>
    </row>
    <row r="388" spans="1:15">
      <c r="A388" s="155"/>
      <c r="B388" s="155"/>
      <c r="C388" s="116">
        <f>'Programe Budget 2073-74'!C381</f>
        <v>7</v>
      </c>
      <c r="D388" s="117" t="str">
        <f>'Programe Budget 2073-74'!D381</f>
        <v>जिल्ला कृषि बिकास कार्यालय, झापा</v>
      </c>
      <c r="E388" s="114">
        <f>'Programe Budget 2073-74'!E381</f>
        <v>2600</v>
      </c>
      <c r="F388" s="114">
        <f>'Programe Budget 2073-74'!F381</f>
        <v>0</v>
      </c>
      <c r="G388" s="114">
        <f t="shared" si="40"/>
        <v>2600</v>
      </c>
      <c r="H388" s="114">
        <v>0</v>
      </c>
      <c r="I388" s="114">
        <v>3299.5</v>
      </c>
      <c r="J388" s="114">
        <f t="shared" si="41"/>
        <v>3299.5</v>
      </c>
      <c r="K388" s="114">
        <f t="shared" si="33"/>
        <v>126.90384615384616</v>
      </c>
      <c r="L388" s="175"/>
      <c r="M388" s="117"/>
      <c r="N388" s="114" t="str">
        <f>'Programe Budget 2073-74'!Q381</f>
        <v>वि</v>
      </c>
      <c r="O388" s="225" t="e">
        <f>J388-'Nikasha and kharcha 1st trim'!#REF!</f>
        <v>#REF!</v>
      </c>
    </row>
    <row r="389" spans="1:15">
      <c r="A389" s="155"/>
      <c r="B389" s="155"/>
      <c r="C389" s="116">
        <f>'Programe Budget 2073-74'!C382</f>
        <v>8</v>
      </c>
      <c r="D389" s="117" t="str">
        <f>'Programe Budget 2073-74'!D382</f>
        <v>जिल्ला कृषि बिकास कार्यालय, संखुवासभा</v>
      </c>
      <c r="E389" s="114">
        <f>'Programe Budget 2073-74'!E382</f>
        <v>1200</v>
      </c>
      <c r="F389" s="114">
        <f>'Programe Budget 2073-74'!F382</f>
        <v>0</v>
      </c>
      <c r="G389" s="114">
        <f t="shared" si="40"/>
        <v>1200</v>
      </c>
      <c r="H389" s="114">
        <v>0</v>
      </c>
      <c r="I389" s="114">
        <v>1129.5999999999999</v>
      </c>
      <c r="J389" s="114">
        <f t="shared" si="41"/>
        <v>1129.5999999999999</v>
      </c>
      <c r="K389" s="114">
        <f t="shared" si="33"/>
        <v>94.133333333333326</v>
      </c>
      <c r="L389" s="175"/>
      <c r="M389" s="115"/>
      <c r="N389" s="114" t="str">
        <f>'Programe Budget 2073-74'!Q382</f>
        <v>वि</v>
      </c>
      <c r="O389" s="225" t="e">
        <f>J389-'Nikasha and kharcha 1st trim'!#REF!</f>
        <v>#REF!</v>
      </c>
    </row>
    <row r="390" spans="1:15">
      <c r="A390" s="155"/>
      <c r="B390" s="155"/>
      <c r="C390" s="116">
        <f>'Programe Budget 2073-74'!C383</f>
        <v>9</v>
      </c>
      <c r="D390" s="117" t="str">
        <f>'Programe Budget 2073-74'!D383</f>
        <v>जिल्ला कृषि बिकास कार्यालय, तेह्रथुम</v>
      </c>
      <c r="E390" s="114">
        <f>'Programe Budget 2073-74'!E383</f>
        <v>800</v>
      </c>
      <c r="F390" s="114">
        <f>'Programe Budget 2073-74'!F383</f>
        <v>0</v>
      </c>
      <c r="G390" s="114">
        <f t="shared" si="40"/>
        <v>800</v>
      </c>
      <c r="H390" s="114">
        <v>0</v>
      </c>
      <c r="I390" s="114">
        <v>400</v>
      </c>
      <c r="J390" s="114">
        <f t="shared" si="41"/>
        <v>400</v>
      </c>
      <c r="K390" s="114">
        <f t="shared" si="33"/>
        <v>50</v>
      </c>
      <c r="L390" s="175"/>
      <c r="M390" s="115"/>
      <c r="N390" s="114" t="str">
        <f>'Programe Budget 2073-74'!Q383</f>
        <v>वि</v>
      </c>
      <c r="O390" s="225" t="e">
        <f>J390-'Nikasha and kharcha 1st trim'!#REF!</f>
        <v>#REF!</v>
      </c>
    </row>
    <row r="391" spans="1:15">
      <c r="A391" s="155"/>
      <c r="B391" s="155"/>
      <c r="C391" s="116">
        <f>'Programe Budget 2073-74'!C384</f>
        <v>10</v>
      </c>
      <c r="D391" s="117" t="str">
        <f>'Programe Budget 2073-74'!D384</f>
        <v xml:space="preserve">जिल्ला कृषि बिकास कार्यालय, भोजपुर                               </v>
      </c>
      <c r="E391" s="114">
        <f>'Programe Budget 2073-74'!E384</f>
        <v>1500</v>
      </c>
      <c r="F391" s="114">
        <f>'Programe Budget 2073-74'!F384</f>
        <v>0</v>
      </c>
      <c r="G391" s="114">
        <f t="shared" si="40"/>
        <v>1500</v>
      </c>
      <c r="H391" s="114">
        <v>0</v>
      </c>
      <c r="I391" s="114">
        <v>400</v>
      </c>
      <c r="J391" s="114">
        <f t="shared" si="41"/>
        <v>400</v>
      </c>
      <c r="K391" s="114">
        <f t="shared" si="33"/>
        <v>26.666666666666668</v>
      </c>
      <c r="L391" s="175"/>
      <c r="M391" s="115"/>
      <c r="N391" s="114" t="str">
        <f>'Programe Budget 2073-74'!Q384</f>
        <v>वि</v>
      </c>
      <c r="O391" s="225" t="e">
        <f>J391-'Nikasha and kharcha 1st trim'!#REF!</f>
        <v>#REF!</v>
      </c>
    </row>
    <row r="392" spans="1:15">
      <c r="A392" s="155"/>
      <c r="B392" s="155"/>
      <c r="C392" s="116">
        <f>'Programe Budget 2073-74'!C385</f>
        <v>11</v>
      </c>
      <c r="D392" s="117" t="str">
        <f>'Programe Budget 2073-74'!D385</f>
        <v>जिल्ला कृषि बिकास कार्यालय, धनकुटा</v>
      </c>
      <c r="E392" s="114">
        <f>'Programe Budget 2073-74'!E385</f>
        <v>1450</v>
      </c>
      <c r="F392" s="114">
        <f>'Programe Budget 2073-74'!F385</f>
        <v>0</v>
      </c>
      <c r="G392" s="114">
        <f t="shared" si="40"/>
        <v>1450</v>
      </c>
      <c r="H392" s="114">
        <v>0</v>
      </c>
      <c r="I392" s="114">
        <v>1100</v>
      </c>
      <c r="J392" s="114">
        <f t="shared" si="41"/>
        <v>1100</v>
      </c>
      <c r="K392" s="114">
        <f t="shared" si="33"/>
        <v>75.862068965517238</v>
      </c>
      <c r="L392" s="175"/>
      <c r="M392" s="117"/>
      <c r="N392" s="114" t="str">
        <f>'Programe Budget 2073-74'!Q385</f>
        <v>वि</v>
      </c>
      <c r="O392" s="225" t="e">
        <f>J392-'Nikasha and kharcha 1st trim'!#REF!</f>
        <v>#REF!</v>
      </c>
    </row>
    <row r="393" spans="1:15">
      <c r="A393" s="155"/>
      <c r="B393" s="155"/>
      <c r="C393" s="116">
        <f>'Programe Budget 2073-74'!C386</f>
        <v>12</v>
      </c>
      <c r="D393" s="117" t="str">
        <f>'Programe Budget 2073-74'!D386</f>
        <v>जिल्ला कृषि बिकास कार्यालय, मोरङ्ग</v>
      </c>
      <c r="E393" s="114">
        <f>'Programe Budget 2073-74'!E386</f>
        <v>1400</v>
      </c>
      <c r="F393" s="114">
        <f>'Programe Budget 2073-74'!F386</f>
        <v>0</v>
      </c>
      <c r="G393" s="114">
        <f t="shared" si="40"/>
        <v>1400</v>
      </c>
      <c r="H393" s="114">
        <v>0</v>
      </c>
      <c r="I393" s="114">
        <v>2326.3000000000002</v>
      </c>
      <c r="J393" s="114">
        <f t="shared" si="41"/>
        <v>2326.3000000000002</v>
      </c>
      <c r="K393" s="114">
        <f t="shared" si="33"/>
        <v>166.16428571428571</v>
      </c>
      <c r="L393" s="175"/>
      <c r="M393" s="203"/>
      <c r="N393" s="114" t="str">
        <f>'Programe Budget 2073-74'!Q386</f>
        <v>वि</v>
      </c>
      <c r="O393" s="225" t="e">
        <f>J393-'Nikasha and kharcha 1st trim'!#REF!</f>
        <v>#REF!</v>
      </c>
    </row>
    <row r="394" spans="1:15">
      <c r="A394" s="155"/>
      <c r="B394" s="155"/>
      <c r="C394" s="116">
        <f>'Programe Budget 2073-74'!C387</f>
        <v>13</v>
      </c>
      <c r="D394" s="117" t="str">
        <f>'Programe Budget 2073-74'!D387</f>
        <v>जिल्ला कृषि बिकास कार्यालय, सोलुखुम्बु</v>
      </c>
      <c r="E394" s="114">
        <f>'Programe Budget 2073-74'!E387</f>
        <v>750</v>
      </c>
      <c r="F394" s="114">
        <f>'Programe Budget 2073-74'!F387</f>
        <v>0</v>
      </c>
      <c r="G394" s="114">
        <f t="shared" si="40"/>
        <v>750</v>
      </c>
      <c r="H394" s="114">
        <v>0</v>
      </c>
      <c r="I394" s="114">
        <v>500</v>
      </c>
      <c r="J394" s="114">
        <f t="shared" si="41"/>
        <v>500</v>
      </c>
      <c r="K394" s="114">
        <f t="shared" ref="K394:K457" si="42">J394/E394*100</f>
        <v>66.666666666666657</v>
      </c>
      <c r="L394" s="175"/>
      <c r="M394" s="115"/>
      <c r="N394" s="114" t="str">
        <f>'Programe Budget 2073-74'!Q387</f>
        <v>वि</v>
      </c>
      <c r="O394" s="225" t="e">
        <f>J394-'Nikasha and kharcha 1st trim'!#REF!</f>
        <v>#REF!</v>
      </c>
    </row>
    <row r="395" spans="1:15">
      <c r="A395" s="155"/>
      <c r="B395" s="155"/>
      <c r="C395" s="116">
        <f>'Programe Budget 2073-74'!C388</f>
        <v>14</v>
      </c>
      <c r="D395" s="117" t="str">
        <f>'Programe Budget 2073-74'!D388</f>
        <v>जिल्ला कृषि बिकास कार्यालय, खोटाङ्ग</v>
      </c>
      <c r="E395" s="114">
        <f>'Programe Budget 2073-74'!E388</f>
        <v>1250</v>
      </c>
      <c r="F395" s="114">
        <f>'Programe Budget 2073-74'!F388</f>
        <v>0</v>
      </c>
      <c r="G395" s="114">
        <f t="shared" si="40"/>
        <v>1250</v>
      </c>
      <c r="H395" s="114">
        <v>0</v>
      </c>
      <c r="I395" s="114">
        <v>400</v>
      </c>
      <c r="J395" s="114">
        <f t="shared" si="41"/>
        <v>400</v>
      </c>
      <c r="K395" s="114">
        <f t="shared" si="42"/>
        <v>32</v>
      </c>
      <c r="L395" s="175"/>
      <c r="M395" s="115"/>
      <c r="N395" s="114" t="str">
        <f>'Programe Budget 2073-74'!Q388</f>
        <v>वि</v>
      </c>
      <c r="O395" s="225" t="e">
        <f>J395-'Nikasha and kharcha 1st trim'!#REF!</f>
        <v>#REF!</v>
      </c>
    </row>
    <row r="396" spans="1:15">
      <c r="A396" s="155"/>
      <c r="B396" s="155"/>
      <c r="C396" s="116">
        <f>'Programe Budget 2073-74'!C389</f>
        <v>15</v>
      </c>
      <c r="D396" s="117" t="str">
        <f>'Programe Budget 2073-74'!D389</f>
        <v>जिल्ला कृषि बिकास कार्यालय, उदयपुर</v>
      </c>
      <c r="E396" s="114">
        <f>'Programe Budget 2073-74'!E389</f>
        <v>800</v>
      </c>
      <c r="F396" s="114">
        <f>'Programe Budget 2073-74'!F389</f>
        <v>0</v>
      </c>
      <c r="G396" s="114">
        <f t="shared" si="40"/>
        <v>800</v>
      </c>
      <c r="H396" s="114">
        <v>0</v>
      </c>
      <c r="I396" s="114">
        <v>700</v>
      </c>
      <c r="J396" s="114">
        <f t="shared" si="41"/>
        <v>700</v>
      </c>
      <c r="K396" s="114">
        <f t="shared" si="42"/>
        <v>87.5</v>
      </c>
      <c r="L396" s="219"/>
      <c r="M396" s="222"/>
      <c r="N396" s="114" t="str">
        <f>'Programe Budget 2073-74'!Q389</f>
        <v>वि</v>
      </c>
      <c r="O396" s="225" t="e">
        <f>J396-'Nikasha and kharcha 1st trim'!#REF!</f>
        <v>#REF!</v>
      </c>
    </row>
    <row r="397" spans="1:15">
      <c r="A397" s="155"/>
      <c r="B397" s="155"/>
      <c r="C397" s="116">
        <f>'Programe Budget 2073-74'!C390</f>
        <v>16</v>
      </c>
      <c r="D397" s="117" t="str">
        <f>'Programe Budget 2073-74'!D390</f>
        <v xml:space="preserve">जिल्ला कृषि बिकास कार्यालय, ओखलढुङ्गा                               </v>
      </c>
      <c r="E397" s="114">
        <f>'Programe Budget 2073-74'!E390</f>
        <v>700</v>
      </c>
      <c r="F397" s="114">
        <f>'Programe Budget 2073-74'!F390</f>
        <v>0</v>
      </c>
      <c r="G397" s="114">
        <f t="shared" si="40"/>
        <v>700</v>
      </c>
      <c r="H397" s="114">
        <v>0</v>
      </c>
      <c r="I397" s="114">
        <v>700</v>
      </c>
      <c r="J397" s="114">
        <f t="shared" si="41"/>
        <v>700</v>
      </c>
      <c r="K397" s="114">
        <f t="shared" si="42"/>
        <v>100</v>
      </c>
      <c r="L397" s="175"/>
      <c r="M397" s="115"/>
      <c r="N397" s="114" t="str">
        <f>'Programe Budget 2073-74'!Q390</f>
        <v>वि</v>
      </c>
      <c r="O397" s="225" t="e">
        <f>J397-'Nikasha and kharcha 1st trim'!#REF!</f>
        <v>#REF!</v>
      </c>
    </row>
    <row r="398" spans="1:15">
      <c r="A398" s="155"/>
      <c r="B398" s="155"/>
      <c r="C398" s="116">
        <f>'Programe Budget 2073-74'!C391</f>
        <v>17</v>
      </c>
      <c r="D398" s="117" t="str">
        <f>'Programe Budget 2073-74'!D391</f>
        <v>जिल्ला कृषि बिकास कार्यालय, सिराहा</v>
      </c>
      <c r="E398" s="114">
        <f>'Programe Budget 2073-74'!E391</f>
        <v>800</v>
      </c>
      <c r="F398" s="114">
        <f>'Programe Budget 2073-74'!F391</f>
        <v>0</v>
      </c>
      <c r="G398" s="114">
        <f t="shared" si="40"/>
        <v>800</v>
      </c>
      <c r="H398" s="114">
        <v>0</v>
      </c>
      <c r="I398" s="114">
        <v>1130</v>
      </c>
      <c r="J398" s="114">
        <f t="shared" si="41"/>
        <v>1130</v>
      </c>
      <c r="K398" s="114">
        <f t="shared" si="42"/>
        <v>141.25</v>
      </c>
      <c r="L398" s="219"/>
      <c r="M398" s="222"/>
      <c r="N398" s="114" t="str">
        <f>'Programe Budget 2073-74'!Q391</f>
        <v>वि</v>
      </c>
      <c r="O398" s="225" t="e">
        <f>J398-'Nikasha and kharcha 1st trim'!#REF!</f>
        <v>#REF!</v>
      </c>
    </row>
    <row r="399" spans="1:15">
      <c r="A399" s="155"/>
      <c r="B399" s="155"/>
      <c r="C399" s="116">
        <f>'Programe Budget 2073-74'!C392</f>
        <v>18</v>
      </c>
      <c r="D399" s="117" t="str">
        <f>'Programe Budget 2073-74'!D392</f>
        <v xml:space="preserve">जिल्ला कृषि बिकास कार्यालय, धनुषा </v>
      </c>
      <c r="E399" s="114">
        <f>'Programe Budget 2073-74'!E392</f>
        <v>1600</v>
      </c>
      <c r="F399" s="114">
        <f>'Programe Budget 2073-74'!F392</f>
        <v>0</v>
      </c>
      <c r="G399" s="114">
        <f t="shared" si="40"/>
        <v>1600</v>
      </c>
      <c r="H399" s="114">
        <v>0</v>
      </c>
      <c r="I399" s="114">
        <v>1800</v>
      </c>
      <c r="J399" s="114">
        <f t="shared" si="41"/>
        <v>1800</v>
      </c>
      <c r="K399" s="114">
        <f t="shared" si="42"/>
        <v>112.5</v>
      </c>
      <c r="L399" s="222"/>
      <c r="M399" s="222"/>
      <c r="N399" s="114" t="str">
        <f>'Programe Budget 2073-74'!Q392</f>
        <v>का</v>
      </c>
      <c r="O399" s="225" t="e">
        <f>J399-'Nikasha and kharcha 1st trim'!#REF!</f>
        <v>#REF!</v>
      </c>
    </row>
    <row r="400" spans="1:15">
      <c r="A400" s="155"/>
      <c r="B400" s="155"/>
      <c r="C400" s="116">
        <f>'Programe Budget 2073-74'!C393</f>
        <v>19</v>
      </c>
      <c r="D400" s="117" t="str">
        <f>'Programe Budget 2073-74'!D393</f>
        <v>जिल्ला कृषि बिकास कार्यालय, महोत्तरी</v>
      </c>
      <c r="E400" s="114">
        <f>'Programe Budget 2073-74'!E393</f>
        <v>1400</v>
      </c>
      <c r="F400" s="114">
        <f>'Programe Budget 2073-74'!F393</f>
        <v>0</v>
      </c>
      <c r="G400" s="114">
        <f t="shared" si="40"/>
        <v>1400</v>
      </c>
      <c r="H400" s="114">
        <v>0</v>
      </c>
      <c r="I400" s="114">
        <v>400</v>
      </c>
      <c r="J400" s="114">
        <f t="shared" si="41"/>
        <v>400</v>
      </c>
      <c r="K400" s="114">
        <f t="shared" si="42"/>
        <v>28.571428571428569</v>
      </c>
      <c r="L400" s="175"/>
      <c r="M400" s="117"/>
      <c r="N400" s="114" t="str">
        <f>'Programe Budget 2073-74'!Q393</f>
        <v>का</v>
      </c>
      <c r="O400" s="225" t="e">
        <f>J400-'Nikasha and kharcha 1st trim'!#REF!</f>
        <v>#REF!</v>
      </c>
    </row>
    <row r="401" spans="1:15">
      <c r="A401" s="155"/>
      <c r="B401" s="155"/>
      <c r="C401" s="116">
        <f>'Programe Budget 2073-74'!C394</f>
        <v>20</v>
      </c>
      <c r="D401" s="117" t="str">
        <f>'Programe Budget 2073-74'!D394</f>
        <v>जिल्ला कृषि बिकास कार्यालय, र्सलाही</v>
      </c>
      <c r="E401" s="114">
        <f>'Programe Budget 2073-74'!E394</f>
        <v>1900</v>
      </c>
      <c r="F401" s="114">
        <f>'Programe Budget 2073-74'!F394</f>
        <v>0</v>
      </c>
      <c r="G401" s="114">
        <f t="shared" si="40"/>
        <v>1900</v>
      </c>
      <c r="H401" s="114">
        <v>0</v>
      </c>
      <c r="I401" s="114">
        <v>826</v>
      </c>
      <c r="J401" s="114">
        <f t="shared" si="41"/>
        <v>826</v>
      </c>
      <c r="K401" s="114">
        <f t="shared" si="42"/>
        <v>43.473684210526315</v>
      </c>
      <c r="L401" s="175"/>
      <c r="M401" s="117"/>
      <c r="N401" s="114" t="str">
        <f>'Programe Budget 2073-74'!Q394</f>
        <v>का</v>
      </c>
      <c r="O401" s="225" t="e">
        <f>J401-'Nikasha and kharcha 1st trim'!#REF!</f>
        <v>#REF!</v>
      </c>
    </row>
    <row r="402" spans="1:15">
      <c r="A402" s="155"/>
      <c r="B402" s="155"/>
      <c r="C402" s="116">
        <f>'Programe Budget 2073-74'!C395</f>
        <v>21</v>
      </c>
      <c r="D402" s="117" t="str">
        <f>'Programe Budget 2073-74'!D395</f>
        <v xml:space="preserve">जिल्ला कृषि बिकास कार्यालय,  सिन्धुली                             </v>
      </c>
      <c r="E402" s="114">
        <f>'Programe Budget 2073-74'!E395</f>
        <v>1000</v>
      </c>
      <c r="F402" s="114">
        <f>'Programe Budget 2073-74'!F395</f>
        <v>0</v>
      </c>
      <c r="G402" s="114">
        <f t="shared" si="40"/>
        <v>1000</v>
      </c>
      <c r="H402" s="114">
        <v>0</v>
      </c>
      <c r="I402" s="114">
        <v>1808.3</v>
      </c>
      <c r="J402" s="114">
        <f t="shared" si="41"/>
        <v>1808.3</v>
      </c>
      <c r="K402" s="114">
        <f t="shared" si="42"/>
        <v>180.83</v>
      </c>
      <c r="L402" s="175"/>
      <c r="M402" s="117"/>
      <c r="N402" s="114" t="str">
        <f>'Programe Budget 2073-74'!Q395</f>
        <v>का</v>
      </c>
      <c r="O402" s="225" t="e">
        <f>J402-'Nikasha and kharcha 1st trim'!#REF!</f>
        <v>#REF!</v>
      </c>
    </row>
    <row r="403" spans="1:15">
      <c r="A403" s="155"/>
      <c r="B403" s="155"/>
      <c r="C403" s="116">
        <f>'Programe Budget 2073-74'!C396</f>
        <v>22</v>
      </c>
      <c r="D403" s="117" t="str">
        <f>'Programe Budget 2073-74'!D396</f>
        <v xml:space="preserve">जिल्ला कृषि बिकास कार्यालय, रामेछाप                            </v>
      </c>
      <c r="E403" s="114">
        <f>'Programe Budget 2073-74'!E396</f>
        <v>700</v>
      </c>
      <c r="F403" s="114">
        <f>'Programe Budget 2073-74'!F396</f>
        <v>0</v>
      </c>
      <c r="G403" s="114">
        <f t="shared" si="40"/>
        <v>700</v>
      </c>
      <c r="H403" s="114">
        <v>0</v>
      </c>
      <c r="I403" s="114">
        <v>179</v>
      </c>
      <c r="J403" s="114">
        <f t="shared" si="41"/>
        <v>179</v>
      </c>
      <c r="K403" s="114">
        <f t="shared" si="42"/>
        <v>25.571428571428573</v>
      </c>
      <c r="L403" s="222"/>
      <c r="M403" s="222"/>
      <c r="N403" s="114" t="str">
        <f>'Programe Budget 2073-74'!Q396</f>
        <v>का</v>
      </c>
      <c r="O403" s="225" t="e">
        <f>J403-'Nikasha and kharcha 1st trim'!#REF!</f>
        <v>#REF!</v>
      </c>
    </row>
    <row r="404" spans="1:15">
      <c r="A404" s="155"/>
      <c r="B404" s="155"/>
      <c r="C404" s="116">
        <f>'Programe Budget 2073-74'!C397</f>
        <v>23</v>
      </c>
      <c r="D404" s="117" t="str">
        <f>'Programe Budget 2073-74'!D397</f>
        <v xml:space="preserve">जिल्ला कृषि बिकास कार्यालय, दोलखा </v>
      </c>
      <c r="E404" s="114">
        <f>'Programe Budget 2073-74'!E397</f>
        <v>1400</v>
      </c>
      <c r="F404" s="114">
        <f>'Programe Budget 2073-74'!F397</f>
        <v>0</v>
      </c>
      <c r="G404" s="114">
        <f t="shared" si="40"/>
        <v>1400</v>
      </c>
      <c r="H404" s="114">
        <v>0</v>
      </c>
      <c r="I404" s="114">
        <v>575.9</v>
      </c>
      <c r="J404" s="114">
        <f t="shared" si="41"/>
        <v>575.9</v>
      </c>
      <c r="K404" s="114">
        <f t="shared" si="42"/>
        <v>41.135714285714286</v>
      </c>
      <c r="L404" s="222"/>
      <c r="M404" s="222"/>
      <c r="N404" s="114" t="str">
        <f>'Programe Budget 2073-74'!Q397</f>
        <v>का</v>
      </c>
      <c r="O404" s="225" t="e">
        <f>J404-'Nikasha and kharcha 1st trim'!#REF!</f>
        <v>#REF!</v>
      </c>
    </row>
    <row r="405" spans="1:15">
      <c r="A405" s="155"/>
      <c r="B405" s="155"/>
      <c r="C405" s="116">
        <f>'Programe Budget 2073-74'!C398</f>
        <v>24</v>
      </c>
      <c r="D405" s="117" t="str">
        <f>'Programe Budget 2073-74'!D398</f>
        <v xml:space="preserve">जिल्ला कृषि बिकास कार्यालय,  सिन्धुपाल्चोक </v>
      </c>
      <c r="E405" s="114">
        <f>'Programe Budget 2073-74'!E398</f>
        <v>900</v>
      </c>
      <c r="F405" s="114">
        <f>'Programe Budget 2073-74'!F398</f>
        <v>0</v>
      </c>
      <c r="G405" s="114">
        <f t="shared" si="40"/>
        <v>900</v>
      </c>
      <c r="H405" s="114">
        <v>0</v>
      </c>
      <c r="I405" s="114">
        <v>887.9</v>
      </c>
      <c r="J405" s="114">
        <f t="shared" si="41"/>
        <v>887.9</v>
      </c>
      <c r="K405" s="114">
        <f t="shared" si="42"/>
        <v>98.655555555555551</v>
      </c>
      <c r="L405" s="115"/>
      <c r="M405" s="115"/>
      <c r="N405" s="114" t="str">
        <f>'Programe Budget 2073-74'!Q398</f>
        <v>का</v>
      </c>
      <c r="O405" s="225" t="e">
        <f>J405-'Nikasha and kharcha 1st trim'!#REF!</f>
        <v>#REF!</v>
      </c>
    </row>
    <row r="406" spans="1:15">
      <c r="A406" s="155"/>
      <c r="B406" s="155"/>
      <c r="C406" s="116">
        <f>'Programe Budget 2073-74'!C399</f>
        <v>25</v>
      </c>
      <c r="D406" s="117" t="str">
        <f>'Programe Budget 2073-74'!D399</f>
        <v>जिल्ला कृषि बिकास कार्यालय, रसुवा</v>
      </c>
      <c r="E406" s="114">
        <f>'Programe Budget 2073-74'!E399</f>
        <v>700</v>
      </c>
      <c r="F406" s="114">
        <f>'Programe Budget 2073-74'!F399</f>
        <v>0</v>
      </c>
      <c r="G406" s="114">
        <f t="shared" si="40"/>
        <v>700</v>
      </c>
      <c r="H406" s="114">
        <v>0</v>
      </c>
      <c r="I406" s="114">
        <v>400</v>
      </c>
      <c r="J406" s="114">
        <f t="shared" si="41"/>
        <v>400</v>
      </c>
      <c r="K406" s="114">
        <f t="shared" si="42"/>
        <v>57.142857142857139</v>
      </c>
      <c r="L406" s="222"/>
      <c r="M406" s="222"/>
      <c r="N406" s="114" t="str">
        <f>'Programe Budget 2073-74'!Q399</f>
        <v>का</v>
      </c>
      <c r="O406" s="225" t="e">
        <f>J406-'Nikasha and kharcha 1st trim'!#REF!</f>
        <v>#REF!</v>
      </c>
    </row>
    <row r="407" spans="1:15">
      <c r="A407" s="155"/>
      <c r="B407" s="155"/>
      <c r="C407" s="116">
        <f>'Programe Budget 2073-74'!C400</f>
        <v>26</v>
      </c>
      <c r="D407" s="117" t="str">
        <f>'Programe Budget 2073-74'!D400</f>
        <v>जिल्ला कृषि बिकास कार्यालय, धादिङ्ग</v>
      </c>
      <c r="E407" s="114">
        <f>'Programe Budget 2073-74'!E400</f>
        <v>800</v>
      </c>
      <c r="F407" s="114">
        <f>'Programe Budget 2073-74'!F400</f>
        <v>0</v>
      </c>
      <c r="G407" s="114">
        <f t="shared" si="40"/>
        <v>800</v>
      </c>
      <c r="H407" s="114">
        <v>0</v>
      </c>
      <c r="I407" s="114">
        <v>1041</v>
      </c>
      <c r="J407" s="114">
        <f t="shared" si="41"/>
        <v>1041</v>
      </c>
      <c r="K407" s="114">
        <f t="shared" si="42"/>
        <v>130.125</v>
      </c>
      <c r="L407" s="117"/>
      <c r="M407" s="117"/>
      <c r="N407" s="114" t="str">
        <f>'Programe Budget 2073-74'!Q400</f>
        <v>का</v>
      </c>
      <c r="O407" s="225" t="e">
        <f>J407-'Nikasha and kharcha 1st trim'!#REF!</f>
        <v>#REF!</v>
      </c>
    </row>
    <row r="408" spans="1:15">
      <c r="A408" s="155"/>
      <c r="B408" s="155"/>
      <c r="C408" s="116">
        <f>'Programe Budget 2073-74'!C401</f>
        <v>27</v>
      </c>
      <c r="D408" s="117" t="str">
        <f>'Programe Budget 2073-74'!D401</f>
        <v>जिल्ला कृषि बिकास कार्यालय, नुवाकोट</v>
      </c>
      <c r="E408" s="114">
        <f>'Programe Budget 2073-74'!E401</f>
        <v>900</v>
      </c>
      <c r="F408" s="114">
        <f>'Programe Budget 2073-74'!F401</f>
        <v>0</v>
      </c>
      <c r="G408" s="114">
        <f t="shared" si="40"/>
        <v>900</v>
      </c>
      <c r="H408" s="114">
        <v>0</v>
      </c>
      <c r="I408" s="114">
        <v>487.9</v>
      </c>
      <c r="J408" s="114">
        <f t="shared" si="41"/>
        <v>487.9</v>
      </c>
      <c r="K408" s="114">
        <f t="shared" si="42"/>
        <v>54.211111111111109</v>
      </c>
      <c r="L408" s="117"/>
      <c r="M408" s="117"/>
      <c r="N408" s="114" t="str">
        <f>'Programe Budget 2073-74'!Q401</f>
        <v>का</v>
      </c>
      <c r="O408" s="225" t="e">
        <f>J408-'Nikasha and kharcha 1st trim'!#REF!</f>
        <v>#REF!</v>
      </c>
    </row>
    <row r="409" spans="1:15">
      <c r="A409" s="155"/>
      <c r="B409" s="155"/>
      <c r="C409" s="116">
        <f>'Programe Budget 2073-74'!C402</f>
        <v>28</v>
      </c>
      <c r="D409" s="117" t="str">
        <f>'Programe Budget 2073-74'!D402</f>
        <v>जिल्ला कृषि बिकास कार्यालय, काठमाण्डौं</v>
      </c>
      <c r="E409" s="114">
        <f>'Programe Budget 2073-74'!E402</f>
        <v>700</v>
      </c>
      <c r="F409" s="114">
        <f>'Programe Budget 2073-74'!F402</f>
        <v>0</v>
      </c>
      <c r="G409" s="114">
        <f t="shared" si="40"/>
        <v>700</v>
      </c>
      <c r="H409" s="114">
        <v>0</v>
      </c>
      <c r="I409" s="114">
        <v>1651.9</v>
      </c>
      <c r="J409" s="114">
        <f t="shared" si="41"/>
        <v>1651.9</v>
      </c>
      <c r="K409" s="114">
        <f t="shared" si="42"/>
        <v>235.98571428571429</v>
      </c>
      <c r="L409" s="222"/>
      <c r="M409" s="222"/>
      <c r="N409" s="114" t="str">
        <f>'Programe Budget 2073-74'!Q402</f>
        <v>का</v>
      </c>
      <c r="O409" s="225" t="e">
        <f>J409-'Nikasha and kharcha 1st trim'!#REF!</f>
        <v>#REF!</v>
      </c>
    </row>
    <row r="410" spans="1:15">
      <c r="A410" s="155"/>
      <c r="B410" s="155"/>
      <c r="C410" s="116">
        <f>'Programe Budget 2073-74'!C403</f>
        <v>29</v>
      </c>
      <c r="D410" s="117" t="str">
        <f>'Programe Budget 2073-74'!D403</f>
        <v xml:space="preserve">जिल्ला कृषि बिकास कार्यालय, ललितपुर   </v>
      </c>
      <c r="E410" s="114">
        <f>'Programe Budget 2073-74'!E403</f>
        <v>700</v>
      </c>
      <c r="F410" s="114">
        <f>'Programe Budget 2073-74'!F403</f>
        <v>0</v>
      </c>
      <c r="G410" s="114">
        <f t="shared" si="40"/>
        <v>700</v>
      </c>
      <c r="H410" s="114">
        <v>0</v>
      </c>
      <c r="I410" s="114">
        <v>392</v>
      </c>
      <c r="J410" s="114">
        <f t="shared" si="41"/>
        <v>392</v>
      </c>
      <c r="K410" s="114">
        <f t="shared" si="42"/>
        <v>56.000000000000007</v>
      </c>
      <c r="L410" s="222"/>
      <c r="M410" s="222"/>
      <c r="N410" s="114" t="str">
        <f>'Programe Budget 2073-74'!Q403</f>
        <v>का</v>
      </c>
      <c r="O410" s="225" t="e">
        <f>J410-'Nikasha and kharcha 1st trim'!#REF!</f>
        <v>#REF!</v>
      </c>
    </row>
    <row r="411" spans="1:15">
      <c r="A411" s="155"/>
      <c r="B411" s="155"/>
      <c r="C411" s="116">
        <f>'Programe Budget 2073-74'!C404</f>
        <v>30</v>
      </c>
      <c r="D411" s="117" t="str">
        <f>'Programe Budget 2073-74'!D404</f>
        <v>जिल्ला कृषि बिकास कार्यालय, काभ्रेपलाञ्चोक</v>
      </c>
      <c r="E411" s="114">
        <f>'Programe Budget 2073-74'!E404</f>
        <v>900</v>
      </c>
      <c r="F411" s="114">
        <f>'Programe Budget 2073-74'!F404</f>
        <v>0</v>
      </c>
      <c r="G411" s="114">
        <f t="shared" si="40"/>
        <v>900</v>
      </c>
      <c r="H411" s="114">
        <v>0</v>
      </c>
      <c r="I411" s="114">
        <v>599</v>
      </c>
      <c r="J411" s="114">
        <f t="shared" si="41"/>
        <v>599</v>
      </c>
      <c r="K411" s="114">
        <f t="shared" si="42"/>
        <v>66.555555555555557</v>
      </c>
      <c r="L411" s="117"/>
      <c r="M411" s="117"/>
      <c r="N411" s="114" t="str">
        <f>'Programe Budget 2073-74'!Q404</f>
        <v>का</v>
      </c>
      <c r="O411" s="225" t="e">
        <f>J411-'Nikasha and kharcha 1st trim'!#REF!</f>
        <v>#REF!</v>
      </c>
    </row>
    <row r="412" spans="1:15">
      <c r="A412" s="155"/>
      <c r="B412" s="155"/>
      <c r="C412" s="116">
        <f>'Programe Budget 2073-74'!C405</f>
        <v>31</v>
      </c>
      <c r="D412" s="117" t="str">
        <f>'Programe Budget 2073-74'!D405</f>
        <v>जिल्ला कृषि बिकास कार्यालय, मकवानपुर</v>
      </c>
      <c r="E412" s="114">
        <f>'Programe Budget 2073-74'!E405</f>
        <v>900</v>
      </c>
      <c r="F412" s="114">
        <f>'Programe Budget 2073-74'!F405</f>
        <v>0</v>
      </c>
      <c r="G412" s="114">
        <f t="shared" si="40"/>
        <v>900</v>
      </c>
      <c r="H412" s="114">
        <v>0</v>
      </c>
      <c r="I412" s="114">
        <v>1092.3</v>
      </c>
      <c r="J412" s="114">
        <f t="shared" si="41"/>
        <v>1092.3</v>
      </c>
      <c r="K412" s="114">
        <f t="shared" si="42"/>
        <v>121.36666666666667</v>
      </c>
      <c r="L412" s="117"/>
      <c r="M412" s="117"/>
      <c r="N412" s="114" t="str">
        <f>'Programe Budget 2073-74'!Q405</f>
        <v>का</v>
      </c>
      <c r="O412" s="225" t="e">
        <f>J412-'Nikasha and kharcha 1st trim'!#REF!</f>
        <v>#REF!</v>
      </c>
    </row>
    <row r="413" spans="1:15">
      <c r="A413" s="155"/>
      <c r="B413" s="155"/>
      <c r="C413" s="116">
        <f>'Programe Budget 2073-74'!C406</f>
        <v>32</v>
      </c>
      <c r="D413" s="117" t="str">
        <f>'Programe Budget 2073-74'!D406</f>
        <v>जिल्ला कृषि बिकास कार्यालय,  रौतहट</v>
      </c>
      <c r="E413" s="114">
        <f>'Programe Budget 2073-74'!E406</f>
        <v>1900</v>
      </c>
      <c r="F413" s="114">
        <f>'Programe Budget 2073-74'!F406</f>
        <v>0</v>
      </c>
      <c r="G413" s="114">
        <f t="shared" si="40"/>
        <v>1900</v>
      </c>
      <c r="H413" s="114">
        <v>0</v>
      </c>
      <c r="I413" s="114">
        <v>684.3</v>
      </c>
      <c r="J413" s="114">
        <f t="shared" si="41"/>
        <v>684.3</v>
      </c>
      <c r="K413" s="114">
        <f t="shared" si="42"/>
        <v>36.015789473684208</v>
      </c>
      <c r="L413" s="117"/>
      <c r="M413" s="117"/>
      <c r="N413" s="114" t="str">
        <f>'Programe Budget 2073-74'!Q406</f>
        <v>का</v>
      </c>
      <c r="O413" s="225" t="e">
        <f>J413-'Nikasha and kharcha 1st trim'!#REF!</f>
        <v>#REF!</v>
      </c>
    </row>
    <row r="414" spans="1:15">
      <c r="A414" s="155"/>
      <c r="B414" s="155"/>
      <c r="C414" s="116">
        <f>'Programe Budget 2073-74'!C407</f>
        <v>33</v>
      </c>
      <c r="D414" s="117" t="str">
        <f>'Programe Budget 2073-74'!D407</f>
        <v>जिल्ला कृषि बिकास कार्यालय, बारा</v>
      </c>
      <c r="E414" s="114">
        <f>'Programe Budget 2073-74'!E407</f>
        <v>2000</v>
      </c>
      <c r="F414" s="114">
        <f>'Programe Budget 2073-74'!F407</f>
        <v>0</v>
      </c>
      <c r="G414" s="114">
        <f t="shared" si="40"/>
        <v>2000</v>
      </c>
      <c r="H414" s="114">
        <v>0</v>
      </c>
      <c r="I414" s="114">
        <v>848</v>
      </c>
      <c r="J414" s="114">
        <f t="shared" si="41"/>
        <v>848</v>
      </c>
      <c r="K414" s="114">
        <f t="shared" si="42"/>
        <v>42.4</v>
      </c>
      <c r="L414" s="117"/>
      <c r="M414" s="117"/>
      <c r="N414" s="114" t="str">
        <f>'Programe Budget 2073-74'!Q407</f>
        <v>का</v>
      </c>
      <c r="O414" s="225" t="e">
        <f>J414-'Nikasha and kharcha 1st trim'!#REF!</f>
        <v>#REF!</v>
      </c>
    </row>
    <row r="415" spans="1:15">
      <c r="A415" s="155"/>
      <c r="B415" s="155"/>
      <c r="C415" s="116">
        <f>'Programe Budget 2073-74'!C408</f>
        <v>34</v>
      </c>
      <c r="D415" s="117" t="str">
        <f>'Programe Budget 2073-74'!D408</f>
        <v>जिल्ला कृषि बिकास कार्यालय, पर्सर्ा</v>
      </c>
      <c r="E415" s="114">
        <f>'Programe Budget 2073-74'!E408</f>
        <v>1200</v>
      </c>
      <c r="F415" s="114">
        <f>'Programe Budget 2073-74'!F408</f>
        <v>0</v>
      </c>
      <c r="G415" s="114">
        <f t="shared" si="40"/>
        <v>1200</v>
      </c>
      <c r="H415" s="114">
        <v>0</v>
      </c>
      <c r="I415" s="114">
        <v>333.5</v>
      </c>
      <c r="J415" s="114">
        <f t="shared" si="41"/>
        <v>333.5</v>
      </c>
      <c r="K415" s="114">
        <f t="shared" si="42"/>
        <v>27.791666666666664</v>
      </c>
      <c r="L415" s="117"/>
      <c r="M415" s="117"/>
      <c r="N415" s="114" t="str">
        <f>'Programe Budget 2073-74'!Q408</f>
        <v>का</v>
      </c>
      <c r="O415" s="225" t="e">
        <f>J415-'Nikasha and kharcha 1st trim'!#REF!</f>
        <v>#REF!</v>
      </c>
    </row>
    <row r="416" spans="1:15">
      <c r="A416" s="155"/>
      <c r="B416" s="155"/>
      <c r="C416" s="116">
        <f>'Programe Budget 2073-74'!C413</f>
        <v>39</v>
      </c>
      <c r="D416" s="117" t="str">
        <f>'Programe Budget 2073-74'!D413</f>
        <v>जिल्ला कृषि विकास कार्यालय, स्याङ्गजा</v>
      </c>
      <c r="E416" s="114">
        <f>'Programe Budget 2073-74'!E413</f>
        <v>1300</v>
      </c>
      <c r="F416" s="114">
        <f>'Programe Budget 2073-74'!F413</f>
        <v>0</v>
      </c>
      <c r="G416" s="114">
        <f t="shared" si="40"/>
        <v>1300</v>
      </c>
      <c r="H416" s="114">
        <v>0</v>
      </c>
      <c r="I416" s="114">
        <v>366</v>
      </c>
      <c r="J416" s="114">
        <f t="shared" si="41"/>
        <v>366</v>
      </c>
      <c r="K416" s="114">
        <f t="shared" si="42"/>
        <v>28.153846153846153</v>
      </c>
      <c r="L416" s="222"/>
      <c r="M416" s="222"/>
      <c r="N416" s="114" t="str">
        <f>'Programe Budget 2073-74'!Q413</f>
        <v>का</v>
      </c>
      <c r="O416" s="225" t="e">
        <f>J416-'Nikasha and kharcha 1st trim'!#REF!</f>
        <v>#REF!</v>
      </c>
    </row>
    <row r="417" spans="1:15">
      <c r="A417" s="155"/>
      <c r="B417" s="155"/>
      <c r="C417" s="116"/>
      <c r="D417" s="125" t="str">
        <f>'Programe Budget 2073-74'!D414</f>
        <v>कार्यालयहरूको जम्मा</v>
      </c>
      <c r="E417" s="173">
        <f t="shared" ref="E417:J417" si="43">SUM(E382:E416)</f>
        <v>53507</v>
      </c>
      <c r="F417" s="173">
        <f t="shared" si="43"/>
        <v>11060</v>
      </c>
      <c r="G417" s="173">
        <f t="shared" si="43"/>
        <v>42447</v>
      </c>
      <c r="H417" s="173">
        <f t="shared" si="43"/>
        <v>7094.9</v>
      </c>
      <c r="I417" s="173">
        <f t="shared" si="43"/>
        <v>31884.400000000005</v>
      </c>
      <c r="J417" s="173">
        <f t="shared" si="43"/>
        <v>38979.30000000001</v>
      </c>
      <c r="K417" s="114">
        <f t="shared" si="42"/>
        <v>72.848973031565976</v>
      </c>
      <c r="L417" s="175"/>
      <c r="M417" s="117"/>
      <c r="N417" s="114">
        <f>'Programe Budget 2073-74'!Q414</f>
        <v>0</v>
      </c>
      <c r="O417" s="225" t="e">
        <f>J417-'Nikasha and kharcha 1st trim'!#REF!</f>
        <v>#REF!</v>
      </c>
    </row>
    <row r="418" spans="1:15">
      <c r="A418" s="138">
        <f>'Programe Budget 2073-74'!A415</f>
        <v>10</v>
      </c>
      <c r="B418" s="138" t="str">
        <f>'Programe Budget 2073-74'!B415</f>
        <v>312119-3/4</v>
      </c>
      <c r="C418" s="138">
        <f>'Programe Budget 2073-74'!C415</f>
        <v>10</v>
      </c>
      <c r="D418" s="138" t="str">
        <f>'Programe Budget 2073-74'!D415</f>
        <v>कृषि व्यवसाय प्रवर्रधन तथा बजार विकास कार्यक्रम</v>
      </c>
      <c r="E418" s="112"/>
      <c r="F418" s="112"/>
      <c r="G418" s="112"/>
      <c r="H418" s="114"/>
      <c r="I418" s="114"/>
      <c r="J418" s="114"/>
      <c r="K418" s="114"/>
      <c r="L418" s="175"/>
      <c r="M418" s="117"/>
      <c r="N418" s="114" t="str">
        <f>'Programe Budget 2073-74'!Q415</f>
        <v>ना</v>
      </c>
      <c r="O418" s="225" t="e">
        <f>J418-'Nikasha and kharcha 1st trim'!#REF!</f>
        <v>#REF!</v>
      </c>
    </row>
    <row r="419" spans="1:15" ht="39">
      <c r="A419" s="155"/>
      <c r="B419" s="231"/>
      <c r="C419" s="116">
        <f>'Programe Budget 2073-74'!C416</f>
        <v>1</v>
      </c>
      <c r="D419" s="292" t="str">
        <f>'Programe Budget 2073-74'!D416</f>
        <v>कृषि व्यवसाय प्रवर्रधन तथा बजार विकास निर्देशनालय, हरिहरभवन</v>
      </c>
      <c r="E419" s="114">
        <f>'Programe Budget 2073-74'!E416</f>
        <v>50318</v>
      </c>
      <c r="F419" s="114">
        <f>'Programe Budget 2073-74'!F416</f>
        <v>18794</v>
      </c>
      <c r="G419" s="114">
        <f>E419-F419</f>
        <v>31524</v>
      </c>
      <c r="H419" s="114">
        <v>14629.5</v>
      </c>
      <c r="I419" s="114">
        <v>29675.3</v>
      </c>
      <c r="J419" s="114">
        <f>I419+H419</f>
        <v>44304.800000000003</v>
      </c>
      <c r="K419" s="114">
        <f t="shared" si="42"/>
        <v>88.049604515282809</v>
      </c>
      <c r="M419" s="175" t="s">
        <v>567</v>
      </c>
      <c r="N419" s="114" t="str">
        <f>'Programe Budget 2073-74'!Q416</f>
        <v>नि</v>
      </c>
      <c r="O419" s="225" t="e">
        <f>J419-'Nikasha and kharcha 1st trim'!#REF!</f>
        <v>#REF!</v>
      </c>
    </row>
    <row r="420" spans="1:15" s="223" customFormat="1">
      <c r="A420" s="155"/>
      <c r="B420" s="155"/>
      <c r="C420" s="116">
        <f>'Programe Budget 2073-74'!C417</f>
        <v>2</v>
      </c>
      <c r="D420" s="293" t="str">
        <f>'Programe Budget 2073-74'!D417</f>
        <v>बजार अनुसन्धान तथा तथ्याङ्क व्यवस्थापन कार्यक्रम, हरिहरभवन</v>
      </c>
      <c r="E420" s="114">
        <f>'Programe Budget 2073-74'!E417</f>
        <v>16066</v>
      </c>
      <c r="F420" s="114">
        <f>'Programe Budget 2073-74'!F417</f>
        <v>615</v>
      </c>
      <c r="G420" s="114">
        <f>E420-F420</f>
        <v>15451</v>
      </c>
      <c r="H420" s="114">
        <v>664</v>
      </c>
      <c r="I420" s="114">
        <v>16414</v>
      </c>
      <c r="J420" s="114">
        <f>I420+H420</f>
        <v>17078</v>
      </c>
      <c r="K420" s="114">
        <f t="shared" si="42"/>
        <v>106.29901655670359</v>
      </c>
      <c r="M420" s="175" t="s">
        <v>567</v>
      </c>
      <c r="N420" s="114" t="str">
        <f>'Programe Budget 2073-74'!Q417</f>
        <v>नि</v>
      </c>
      <c r="O420" s="225" t="e">
        <f>J420-'Nikasha and kharcha 1st trim'!#REF!</f>
        <v>#REF!</v>
      </c>
    </row>
    <row r="421" spans="1:15" s="223" customFormat="1">
      <c r="A421" s="155"/>
      <c r="B421" s="155"/>
      <c r="C421" s="116">
        <f>'Programe Budget 2073-74'!C418</f>
        <v>3</v>
      </c>
      <c r="D421" s="293" t="str">
        <f>'Programe Budget 2073-74'!D418</f>
        <v>कृषि व्यवसाय प्रवर्रधन कार्यक्रम, हरिहरभवन</v>
      </c>
      <c r="E421" s="114">
        <f>'Programe Budget 2073-74'!E418</f>
        <v>10099</v>
      </c>
      <c r="F421" s="114">
        <f>'Programe Budget 2073-74'!F418</f>
        <v>175</v>
      </c>
      <c r="G421" s="114">
        <f>E421-F421</f>
        <v>9924</v>
      </c>
      <c r="H421" s="114">
        <v>380.2</v>
      </c>
      <c r="I421" s="114">
        <v>10257.4</v>
      </c>
      <c r="J421" s="114">
        <f>I421+H421</f>
        <v>10637.6</v>
      </c>
      <c r="K421" s="114">
        <f t="shared" si="42"/>
        <v>105.33320130706009</v>
      </c>
      <c r="L421" s="219"/>
      <c r="M421" s="222"/>
      <c r="N421" s="114" t="str">
        <f>'Programe Budget 2073-74'!Q418</f>
        <v>नि</v>
      </c>
      <c r="O421" s="225" t="e">
        <f>J421-'Nikasha and kharcha 1st trim'!#REF!</f>
        <v>#REF!</v>
      </c>
    </row>
    <row r="422" spans="1:15" s="223" customFormat="1">
      <c r="A422" s="155"/>
      <c r="B422" s="155"/>
      <c r="C422" s="116">
        <f>'Programe Budget 2073-74'!C419</f>
        <v>4</v>
      </c>
      <c r="D422" s="293" t="str">
        <f>'Programe Budget 2073-74'!D419</f>
        <v>कृषि वस्तु निर्यात प्रवर्रधन कार्यक्रम, हरिहरभवन</v>
      </c>
      <c r="E422" s="114">
        <f>'Programe Budget 2073-74'!E419</f>
        <v>49567</v>
      </c>
      <c r="F422" s="114">
        <f>'Programe Budget 2073-74'!F419</f>
        <v>600</v>
      </c>
      <c r="G422" s="114">
        <f>E422-F422</f>
        <v>48967</v>
      </c>
      <c r="H422" s="114">
        <v>1042</v>
      </c>
      <c r="I422" s="114">
        <v>23421</v>
      </c>
      <c r="J422" s="114">
        <f>I422+H422</f>
        <v>24463</v>
      </c>
      <c r="K422" s="114">
        <f t="shared" si="42"/>
        <v>49.353400447878634</v>
      </c>
      <c r="L422" s="219"/>
      <c r="M422" s="222"/>
      <c r="N422" s="114" t="str">
        <f>'Programe Budget 2073-74'!Q419</f>
        <v>नि</v>
      </c>
      <c r="O422" s="225" t="e">
        <f>J422-'Nikasha and kharcha 1st trim'!#REF!</f>
        <v>#REF!</v>
      </c>
    </row>
    <row r="423" spans="1:15">
      <c r="A423" s="155"/>
      <c r="B423" s="155"/>
      <c r="C423" s="116"/>
      <c r="D423" s="294" t="str">
        <f>'Programe Budget 2073-74'!D420</f>
        <v xml:space="preserve"> कार्यालयहरूको जम्मा</v>
      </c>
      <c r="E423" s="173">
        <f t="shared" ref="E423:J423" si="44">SUM(E419:E422)</f>
        <v>126050</v>
      </c>
      <c r="F423" s="173">
        <f t="shared" si="44"/>
        <v>20184</v>
      </c>
      <c r="G423" s="173">
        <f t="shared" si="44"/>
        <v>105866</v>
      </c>
      <c r="H423" s="173">
        <f t="shared" si="44"/>
        <v>16715.7</v>
      </c>
      <c r="I423" s="173">
        <f t="shared" si="44"/>
        <v>79767.700000000012</v>
      </c>
      <c r="J423" s="173">
        <f t="shared" si="44"/>
        <v>96483.400000000009</v>
      </c>
      <c r="K423" s="114">
        <f t="shared" si="42"/>
        <v>76.543752479174941</v>
      </c>
      <c r="L423" s="175"/>
      <c r="M423" s="117"/>
      <c r="N423" s="114">
        <f>'Programe Budget 2073-74'!Q420</f>
        <v>0</v>
      </c>
      <c r="O423" s="225" t="e">
        <f>J423-'Nikasha and kharcha 1st trim'!#REF!</f>
        <v>#REF!</v>
      </c>
    </row>
    <row r="424" spans="1:15" ht="20.25" customHeight="1">
      <c r="A424" s="155">
        <f>'Programe Budget 2073-74'!A421</f>
        <v>11</v>
      </c>
      <c r="B424" s="231" t="str">
        <f>'Programe Budget 2073-74'!B421</f>
        <v>312120-3/4</v>
      </c>
      <c r="C424" s="116"/>
      <c r="D424" s="123" t="str">
        <f>'Programe Budget 2073-74'!D421</f>
        <v>सहकारी खेती, साना सिंचाई तथा मल वीउ ढुवानी कार्यक्रम कृषिर् इन्जिनियरिङ्ग समेत)</v>
      </c>
      <c r="E424" s="384"/>
      <c r="F424" s="384"/>
      <c r="G424" s="384"/>
      <c r="H424" s="114"/>
      <c r="I424" s="114"/>
      <c r="J424" s="114"/>
      <c r="K424" s="114"/>
      <c r="L424" s="175"/>
      <c r="M424" s="117"/>
      <c r="N424" s="114" t="str">
        <f>'Programe Budget 2073-74'!Q421</f>
        <v>ना</v>
      </c>
      <c r="O424" s="225" t="e">
        <f>J424-'Nikasha and kharcha 1st trim'!#REF!</f>
        <v>#REF!</v>
      </c>
    </row>
    <row r="425" spans="1:15">
      <c r="A425" s="155"/>
      <c r="B425" s="231"/>
      <c r="C425" s="116">
        <f>'Programe Budget 2073-74'!C422</f>
        <v>1</v>
      </c>
      <c r="D425" s="117" t="str">
        <f>'Programe Budget 2073-74'!D422</f>
        <v>कृषिर् इन्जिनियरिङ्ग निर्देशनालय, हरिहरभवन</v>
      </c>
      <c r="E425" s="114">
        <f>'Programe Budget 2073-74'!E422</f>
        <v>256227</v>
      </c>
      <c r="F425" s="114">
        <f>'Programe Budget 2073-74'!F422</f>
        <v>3600</v>
      </c>
      <c r="G425" s="114">
        <f t="shared" ref="G425:G488" si="45">E425-F425</f>
        <v>252627</v>
      </c>
      <c r="H425" s="114">
        <v>2600</v>
      </c>
      <c r="I425" s="114">
        <v>103253</v>
      </c>
      <c r="J425" s="114">
        <f t="shared" ref="J425:J456" si="46">I425+H425</f>
        <v>105853</v>
      </c>
      <c r="K425" s="114">
        <f t="shared" si="42"/>
        <v>41.312195826357097</v>
      </c>
      <c r="L425" s="175"/>
      <c r="M425" s="117"/>
      <c r="N425" s="114" t="str">
        <f>'Programe Budget 2073-74'!Q422</f>
        <v>नि</v>
      </c>
      <c r="O425" s="225" t="e">
        <f>J425-'Nikasha and kharcha 1st trim'!#REF!</f>
        <v>#REF!</v>
      </c>
    </row>
    <row r="426" spans="1:15">
      <c r="A426" s="155"/>
      <c r="B426" s="231"/>
      <c r="C426" s="116"/>
      <c r="D426" s="120" t="str">
        <f>'Programe Budget 2073-74'!D423</f>
        <v>७५ जि.कृ.वि.का., कृषि प्रसार निर्देशनालय समेत</v>
      </c>
      <c r="E426" s="114">
        <f>'Programe Budget 2073-74'!E423</f>
        <v>0</v>
      </c>
      <c r="F426" s="114">
        <f>'Programe Budget 2073-74'!F423</f>
        <v>0</v>
      </c>
      <c r="G426" s="114">
        <f t="shared" si="45"/>
        <v>0</v>
      </c>
      <c r="H426" s="114"/>
      <c r="I426" s="114"/>
      <c r="J426" s="114">
        <f t="shared" si="46"/>
        <v>0</v>
      </c>
      <c r="K426" s="114"/>
      <c r="L426" s="175"/>
      <c r="M426" s="117"/>
      <c r="N426" s="114">
        <f>'Programe Budget 2073-74'!Q423</f>
        <v>0</v>
      </c>
      <c r="O426" s="225" t="e">
        <f>J426-'Nikasha and kharcha 1st trim'!#REF!</f>
        <v>#REF!</v>
      </c>
    </row>
    <row r="427" spans="1:15">
      <c r="A427" s="155"/>
      <c r="B427" s="155"/>
      <c r="C427" s="116">
        <f>'Programe Budget 2073-74'!C424</f>
        <v>2</v>
      </c>
      <c r="D427" s="117" t="str">
        <f>'Programe Budget 2073-74'!D424</f>
        <v>कृषि प्रसार निर्देशनालय, हरिहरभवन</v>
      </c>
      <c r="E427" s="114">
        <f>'Programe Budget 2073-74'!E424</f>
        <v>2063</v>
      </c>
      <c r="F427" s="114">
        <f>'Programe Budget 2073-74'!F424</f>
        <v>0</v>
      </c>
      <c r="G427" s="114">
        <f t="shared" si="45"/>
        <v>2063</v>
      </c>
      <c r="H427" s="114">
        <v>0</v>
      </c>
      <c r="I427" s="114">
        <v>282.7</v>
      </c>
      <c r="J427" s="114">
        <f t="shared" si="46"/>
        <v>282.7</v>
      </c>
      <c r="K427" s="114">
        <f t="shared" si="42"/>
        <v>13.703344643722733</v>
      </c>
      <c r="L427" s="175"/>
      <c r="M427" s="117"/>
      <c r="N427" s="114" t="str">
        <f>'Programe Budget 2073-74'!Q424</f>
        <v>नि</v>
      </c>
      <c r="O427" s="225" t="e">
        <f>J427-'Nikasha and kharcha 1st trim'!#REF!</f>
        <v>#REF!</v>
      </c>
    </row>
    <row r="428" spans="1:15">
      <c r="A428" s="155"/>
      <c r="B428" s="155"/>
      <c r="C428" s="116">
        <f>'Programe Budget 2073-74'!C425</f>
        <v>3</v>
      </c>
      <c r="D428" s="117" t="str">
        <f>'Programe Budget 2073-74'!D425</f>
        <v>क्षेत्रीय कृषि निर्देशनालय, बिराटनगर</v>
      </c>
      <c r="E428" s="114">
        <f>'Programe Budget 2073-74'!E425</f>
        <v>100</v>
      </c>
      <c r="F428" s="114">
        <f>'Programe Budget 2073-74'!F425</f>
        <v>0</v>
      </c>
      <c r="G428" s="114">
        <f t="shared" si="45"/>
        <v>100</v>
      </c>
      <c r="H428" s="114">
        <v>0</v>
      </c>
      <c r="I428" s="114">
        <v>53</v>
      </c>
      <c r="J428" s="114">
        <f t="shared" si="46"/>
        <v>53</v>
      </c>
      <c r="K428" s="114">
        <f t="shared" si="42"/>
        <v>53</v>
      </c>
      <c r="L428" s="175"/>
      <c r="M428" s="117"/>
      <c r="N428" s="114" t="str">
        <f>'Programe Budget 2073-74'!Q425</f>
        <v>वि</v>
      </c>
      <c r="O428" s="225" t="e">
        <f>J428-'Nikasha and kharcha 1st trim'!#REF!</f>
        <v>#REF!</v>
      </c>
    </row>
    <row r="429" spans="1:15">
      <c r="A429" s="155"/>
      <c r="B429" s="155"/>
      <c r="C429" s="116">
        <f>'Programe Budget 2073-74'!C426</f>
        <v>4</v>
      </c>
      <c r="D429" s="117" t="str">
        <f>'Programe Budget 2073-74'!D426</f>
        <v>क्षेत्रीय कृषि निर्देशनालय, हरिहरभवन</v>
      </c>
      <c r="E429" s="114">
        <f>'Programe Budget 2073-74'!E426</f>
        <v>100</v>
      </c>
      <c r="F429" s="114">
        <f>'Programe Budget 2073-74'!F426</f>
        <v>0</v>
      </c>
      <c r="G429" s="114">
        <f t="shared" si="45"/>
        <v>100</v>
      </c>
      <c r="H429" s="114">
        <v>0</v>
      </c>
      <c r="I429" s="114">
        <v>92</v>
      </c>
      <c r="J429" s="114">
        <f t="shared" si="46"/>
        <v>92</v>
      </c>
      <c r="K429" s="114">
        <f t="shared" si="42"/>
        <v>92</v>
      </c>
      <c r="L429" s="175"/>
      <c r="M429" s="117"/>
      <c r="N429" s="114" t="str">
        <f>'Programe Budget 2073-74'!Q426</f>
        <v>का</v>
      </c>
      <c r="O429" s="225" t="e">
        <f>J429-'Nikasha and kharcha 1st trim'!#REF!</f>
        <v>#REF!</v>
      </c>
    </row>
    <row r="430" spans="1:15">
      <c r="A430" s="155"/>
      <c r="B430" s="155"/>
      <c r="C430" s="116">
        <f>'Programe Budget 2073-74'!C427</f>
        <v>5</v>
      </c>
      <c r="D430" s="117" t="str">
        <f>'Programe Budget 2073-74'!D427</f>
        <v>क्षेत्रीय कृषि निर्देशनालय, पोखरा</v>
      </c>
      <c r="E430" s="114">
        <f>'Programe Budget 2073-74'!E427</f>
        <v>100</v>
      </c>
      <c r="F430" s="114">
        <f>'Programe Budget 2073-74'!F427</f>
        <v>0</v>
      </c>
      <c r="G430" s="114">
        <f t="shared" si="45"/>
        <v>100</v>
      </c>
      <c r="H430" s="114">
        <v>0</v>
      </c>
      <c r="I430" s="114">
        <v>92</v>
      </c>
      <c r="J430" s="114">
        <f t="shared" si="46"/>
        <v>92</v>
      </c>
      <c r="K430" s="114">
        <f t="shared" si="42"/>
        <v>92</v>
      </c>
      <c r="L430" s="175"/>
      <c r="M430" s="117"/>
      <c r="N430" s="114" t="str">
        <f>'Programe Budget 2073-74'!Q427</f>
        <v>प</v>
      </c>
      <c r="O430" s="225" t="e">
        <f>J430-'Nikasha and kharcha 1st trim'!#REF!</f>
        <v>#REF!</v>
      </c>
    </row>
    <row r="431" spans="1:15">
      <c r="A431" s="155"/>
      <c r="B431" s="155"/>
      <c r="C431" s="116">
        <f>'Programe Budget 2073-74'!C428</f>
        <v>6</v>
      </c>
      <c r="D431" s="117" t="str">
        <f>'Programe Budget 2073-74'!D428</f>
        <v>क्षेत्रीय कृषि निर्देशनालय, सुर्खेत</v>
      </c>
      <c r="E431" s="114">
        <f>'Programe Budget 2073-74'!E428</f>
        <v>100</v>
      </c>
      <c r="F431" s="114">
        <f>'Programe Budget 2073-74'!F428</f>
        <v>0</v>
      </c>
      <c r="G431" s="114">
        <f t="shared" si="45"/>
        <v>100</v>
      </c>
      <c r="H431" s="114">
        <v>0</v>
      </c>
      <c r="I431" s="114">
        <v>92</v>
      </c>
      <c r="J431" s="114">
        <f t="shared" si="46"/>
        <v>92</v>
      </c>
      <c r="K431" s="114">
        <f t="shared" si="42"/>
        <v>92</v>
      </c>
      <c r="L431" s="175"/>
      <c r="M431" s="117"/>
      <c r="N431" s="114" t="str">
        <f>'Programe Budget 2073-74'!Q428</f>
        <v>सु</v>
      </c>
      <c r="O431" s="225" t="e">
        <f>J431-'Nikasha and kharcha 1st trim'!#REF!</f>
        <v>#REF!</v>
      </c>
    </row>
    <row r="432" spans="1:15">
      <c r="A432" s="155"/>
      <c r="B432" s="155"/>
      <c r="C432" s="116">
        <f>'Programe Budget 2073-74'!C429</f>
        <v>7</v>
      </c>
      <c r="D432" s="117" t="str">
        <f>'Programe Budget 2073-74'!D429</f>
        <v>क्षेत्रीय कृषि निर्देशनालय, दिपायल</v>
      </c>
      <c r="E432" s="114">
        <f>'Programe Budget 2073-74'!E429</f>
        <v>100</v>
      </c>
      <c r="F432" s="114">
        <f>'Programe Budget 2073-74'!F429</f>
        <v>0</v>
      </c>
      <c r="G432" s="114">
        <f t="shared" si="45"/>
        <v>100</v>
      </c>
      <c r="H432" s="114">
        <v>0</v>
      </c>
      <c r="I432" s="114">
        <v>92</v>
      </c>
      <c r="J432" s="114">
        <f t="shared" si="46"/>
        <v>92</v>
      </c>
      <c r="K432" s="114">
        <f t="shared" si="42"/>
        <v>92</v>
      </c>
      <c r="L432" s="175"/>
      <c r="M432" s="117"/>
      <c r="N432" s="114" t="str">
        <f>'Programe Budget 2073-74'!Q429</f>
        <v>दि</v>
      </c>
      <c r="O432" s="225" t="e">
        <f>J432-'Nikasha and kharcha 1st trim'!#REF!</f>
        <v>#REF!</v>
      </c>
    </row>
    <row r="433" spans="1:15">
      <c r="A433" s="155"/>
      <c r="B433" s="155"/>
      <c r="C433" s="116">
        <f>'Programe Budget 2073-74'!C430</f>
        <v>8</v>
      </c>
      <c r="D433" s="117" t="str">
        <f>'Programe Budget 2073-74'!D430</f>
        <v>जिल्ला कृषि विकास कार्यालय, ताप्लेजुङ्ग</v>
      </c>
      <c r="E433" s="114">
        <f>'Programe Budget 2073-74'!E430</f>
        <v>1854</v>
      </c>
      <c r="F433" s="114">
        <f>'Programe Budget 2073-74'!F430</f>
        <v>1800</v>
      </c>
      <c r="G433" s="114">
        <f t="shared" si="45"/>
        <v>54</v>
      </c>
      <c r="H433" s="114">
        <v>2400</v>
      </c>
      <c r="I433" s="114">
        <v>638</v>
      </c>
      <c r="J433" s="114">
        <f t="shared" si="46"/>
        <v>3038</v>
      </c>
      <c r="K433" s="114">
        <f t="shared" si="42"/>
        <v>163.86192017259978</v>
      </c>
      <c r="L433" s="175"/>
      <c r="M433" s="117"/>
      <c r="N433" s="114" t="str">
        <f>'Programe Budget 2073-74'!Q430</f>
        <v>वि</v>
      </c>
      <c r="O433" s="225" t="e">
        <f>J433-'Nikasha and kharcha 1st trim'!#REF!</f>
        <v>#REF!</v>
      </c>
    </row>
    <row r="434" spans="1:15">
      <c r="A434" s="155"/>
      <c r="B434" s="155"/>
      <c r="C434" s="116">
        <f>'Programe Budget 2073-74'!C431</f>
        <v>9</v>
      </c>
      <c r="D434" s="117" t="str">
        <f>'Programe Budget 2073-74'!D431</f>
        <v>जिल्ला कृषि विकास कार्यालय, पाँचथर</v>
      </c>
      <c r="E434" s="114">
        <f>'Programe Budget 2073-74'!E431</f>
        <v>4194</v>
      </c>
      <c r="F434" s="114">
        <f>'Programe Budget 2073-74'!F431</f>
        <v>4140</v>
      </c>
      <c r="G434" s="114">
        <f t="shared" si="45"/>
        <v>54</v>
      </c>
      <c r="H434" s="114">
        <v>3927.6</v>
      </c>
      <c r="I434" s="114">
        <v>638</v>
      </c>
      <c r="J434" s="114">
        <f t="shared" si="46"/>
        <v>4565.6000000000004</v>
      </c>
      <c r="K434" s="114">
        <f t="shared" si="42"/>
        <v>108.8602765855985</v>
      </c>
      <c r="L434" s="175"/>
      <c r="M434" s="117"/>
      <c r="N434" s="114" t="str">
        <f>'Programe Budget 2073-74'!Q431</f>
        <v>वि</v>
      </c>
      <c r="O434" s="225" t="e">
        <f>J434-'Nikasha and kharcha 1st trim'!#REF!</f>
        <v>#REF!</v>
      </c>
    </row>
    <row r="435" spans="1:15">
      <c r="A435" s="155"/>
      <c r="B435" s="155"/>
      <c r="C435" s="116">
        <f>'Programe Budget 2073-74'!C432</f>
        <v>10</v>
      </c>
      <c r="D435" s="117" t="str">
        <f>'Programe Budget 2073-74'!D432</f>
        <v>जिल्ला कृषि विकास कार्यालयर्, इलाम</v>
      </c>
      <c r="E435" s="114">
        <f>'Programe Budget 2073-74'!E432</f>
        <v>7164</v>
      </c>
      <c r="F435" s="114">
        <f>'Programe Budget 2073-74'!F432</f>
        <v>7110</v>
      </c>
      <c r="G435" s="114">
        <f t="shared" si="45"/>
        <v>54</v>
      </c>
      <c r="H435" s="114">
        <v>4200</v>
      </c>
      <c r="I435" s="114">
        <v>1238</v>
      </c>
      <c r="J435" s="114">
        <f t="shared" si="46"/>
        <v>5438</v>
      </c>
      <c r="K435" s="114">
        <f t="shared" si="42"/>
        <v>75.907314349525407</v>
      </c>
      <c r="L435" s="175"/>
      <c r="M435" s="117"/>
      <c r="N435" s="114" t="str">
        <f>'Programe Budget 2073-74'!Q432</f>
        <v>वि</v>
      </c>
      <c r="O435" s="225" t="e">
        <f>J435-'Nikasha and kharcha 1st trim'!#REF!</f>
        <v>#REF!</v>
      </c>
    </row>
    <row r="436" spans="1:15">
      <c r="A436" s="155"/>
      <c r="B436" s="155"/>
      <c r="C436" s="116">
        <f>'Programe Budget 2073-74'!C433</f>
        <v>11</v>
      </c>
      <c r="D436" s="117" t="str">
        <f>'Programe Budget 2073-74'!D433</f>
        <v>जिल्ला कृषि विकास कार्यालय, झापा</v>
      </c>
      <c r="E436" s="114">
        <f>'Programe Budget 2073-74'!E433</f>
        <v>3954</v>
      </c>
      <c r="F436" s="114">
        <f>'Programe Budget 2073-74'!F433</f>
        <v>3900</v>
      </c>
      <c r="G436" s="114">
        <f t="shared" si="45"/>
        <v>54</v>
      </c>
      <c r="H436" s="114">
        <v>1238</v>
      </c>
      <c r="I436" s="114">
        <v>3896.5</v>
      </c>
      <c r="J436" s="114">
        <f t="shared" si="46"/>
        <v>5134.5</v>
      </c>
      <c r="K436" s="114">
        <f t="shared" si="42"/>
        <v>129.85584218512898</v>
      </c>
      <c r="L436" s="175"/>
      <c r="M436" s="117"/>
      <c r="N436" s="114" t="str">
        <f>'Programe Budget 2073-74'!Q433</f>
        <v>वि</v>
      </c>
      <c r="O436" s="225" t="e">
        <f>J436-'Nikasha and kharcha 1st trim'!#REF!</f>
        <v>#REF!</v>
      </c>
    </row>
    <row r="437" spans="1:15">
      <c r="A437" s="155"/>
      <c r="B437" s="155"/>
      <c r="C437" s="116">
        <f>'Programe Budget 2073-74'!C434</f>
        <v>12</v>
      </c>
      <c r="D437" s="117" t="str">
        <f>'Programe Budget 2073-74'!D434</f>
        <v>जिल्ला कृषि विकास कार्यालय, संखुवासभा</v>
      </c>
      <c r="E437" s="114">
        <f>'Programe Budget 2073-74'!E434</f>
        <v>1854</v>
      </c>
      <c r="F437" s="114">
        <f>'Programe Budget 2073-74'!F434</f>
        <v>1800</v>
      </c>
      <c r="G437" s="114">
        <f t="shared" si="45"/>
        <v>54</v>
      </c>
      <c r="H437" s="114">
        <v>1946.6</v>
      </c>
      <c r="I437" s="114">
        <v>4364</v>
      </c>
      <c r="J437" s="114">
        <f t="shared" si="46"/>
        <v>6310.6</v>
      </c>
      <c r="K437" s="114">
        <f t="shared" si="42"/>
        <v>340.37756202804752</v>
      </c>
      <c r="L437" s="175"/>
      <c r="M437" s="117"/>
      <c r="N437" s="114" t="str">
        <f>'Programe Budget 2073-74'!Q434</f>
        <v>वि</v>
      </c>
      <c r="O437" s="225" t="e">
        <f>J437-'Nikasha and kharcha 1st trim'!#REF!</f>
        <v>#REF!</v>
      </c>
    </row>
    <row r="438" spans="1:15">
      <c r="A438" s="155"/>
      <c r="B438" s="155"/>
      <c r="C438" s="116">
        <f>'Programe Budget 2073-74'!C435</f>
        <v>13</v>
      </c>
      <c r="D438" s="117" t="str">
        <f>'Programe Budget 2073-74'!D435</f>
        <v>जिल्ला कृषि विकास कार्यालय, तेह्रथुम</v>
      </c>
      <c r="E438" s="114">
        <f>'Programe Budget 2073-74'!E435</f>
        <v>4854</v>
      </c>
      <c r="F438" s="114">
        <f>'Programe Budget 2073-74'!F435</f>
        <v>4800</v>
      </c>
      <c r="G438" s="114">
        <f t="shared" si="45"/>
        <v>54</v>
      </c>
      <c r="H438" s="114">
        <v>4200</v>
      </c>
      <c r="I438" s="114">
        <v>638</v>
      </c>
      <c r="J438" s="114">
        <f t="shared" si="46"/>
        <v>4838</v>
      </c>
      <c r="K438" s="114">
        <f t="shared" si="42"/>
        <v>99.670374948496089</v>
      </c>
      <c r="L438" s="175"/>
      <c r="M438" s="117"/>
      <c r="N438" s="114" t="str">
        <f>'Programe Budget 2073-74'!Q435</f>
        <v>वि</v>
      </c>
      <c r="O438" s="225" t="e">
        <f>J438-'Nikasha and kharcha 1st trim'!#REF!</f>
        <v>#REF!</v>
      </c>
    </row>
    <row r="439" spans="1:15">
      <c r="A439" s="155"/>
      <c r="B439" s="155"/>
      <c r="C439" s="116">
        <f>'Programe Budget 2073-74'!C436</f>
        <v>14</v>
      </c>
      <c r="D439" s="117" t="str">
        <f>'Programe Budget 2073-74'!D436</f>
        <v>जिल्ला कृषि विकास कार्यालय, भोजपुर</v>
      </c>
      <c r="E439" s="114">
        <f>'Programe Budget 2073-74'!E436</f>
        <v>13920</v>
      </c>
      <c r="F439" s="114">
        <f>'Programe Budget 2073-74'!F436</f>
        <v>4860</v>
      </c>
      <c r="G439" s="114">
        <f t="shared" si="45"/>
        <v>9060</v>
      </c>
      <c r="H439" s="114">
        <v>4050</v>
      </c>
      <c r="I439" s="114">
        <v>3450</v>
      </c>
      <c r="J439" s="114">
        <f t="shared" si="46"/>
        <v>7500</v>
      </c>
      <c r="K439" s="114">
        <f t="shared" si="42"/>
        <v>53.879310344827594</v>
      </c>
      <c r="L439" s="175"/>
      <c r="M439" s="117"/>
      <c r="N439" s="114" t="str">
        <f>'Programe Budget 2073-74'!Q436</f>
        <v>वि</v>
      </c>
      <c r="O439" s="225" t="e">
        <f>J439-'Nikasha and kharcha 1st trim'!#REF!</f>
        <v>#REF!</v>
      </c>
    </row>
    <row r="440" spans="1:15">
      <c r="A440" s="155"/>
      <c r="B440" s="155"/>
      <c r="C440" s="116">
        <f>'Programe Budget 2073-74'!C437</f>
        <v>15</v>
      </c>
      <c r="D440" s="117" t="str">
        <f>'Programe Budget 2073-74'!D437</f>
        <v>जिल्ला कृषि विकास कार्यालय, धनकुटा</v>
      </c>
      <c r="E440" s="114">
        <f>'Programe Budget 2073-74'!E437</f>
        <v>4914</v>
      </c>
      <c r="F440" s="114">
        <f>'Programe Budget 2073-74'!F437</f>
        <v>4860</v>
      </c>
      <c r="G440" s="114">
        <f t="shared" si="45"/>
        <v>54</v>
      </c>
      <c r="H440" s="114">
        <v>4200</v>
      </c>
      <c r="I440" s="114">
        <v>1237.2</v>
      </c>
      <c r="J440" s="114">
        <f t="shared" si="46"/>
        <v>5437.2</v>
      </c>
      <c r="K440" s="114">
        <f t="shared" si="42"/>
        <v>110.64713064713065</v>
      </c>
      <c r="L440" s="175"/>
      <c r="M440" s="117"/>
      <c r="N440" s="114" t="str">
        <f>'Programe Budget 2073-74'!Q437</f>
        <v>वि</v>
      </c>
      <c r="O440" s="225" t="e">
        <f>J440-'Nikasha and kharcha 1st trim'!#REF!</f>
        <v>#REF!</v>
      </c>
    </row>
    <row r="441" spans="1:15">
      <c r="A441" s="155"/>
      <c r="B441" s="155"/>
      <c r="C441" s="116">
        <f>'Programe Budget 2073-74'!C438</f>
        <v>16</v>
      </c>
      <c r="D441" s="117" t="str">
        <f>'Programe Budget 2073-74'!D438</f>
        <v>जिल्ला कृषि विकास कार्यालय, सुनसरी</v>
      </c>
      <c r="E441" s="114">
        <f>'Programe Budget 2073-74'!E438</f>
        <v>3954</v>
      </c>
      <c r="F441" s="114">
        <f>'Programe Budget 2073-74'!F438</f>
        <v>3900</v>
      </c>
      <c r="G441" s="114">
        <f t="shared" si="45"/>
        <v>54</v>
      </c>
      <c r="H441" s="114">
        <v>3900</v>
      </c>
      <c r="I441" s="114">
        <v>1238</v>
      </c>
      <c r="J441" s="114">
        <f t="shared" si="46"/>
        <v>5138</v>
      </c>
      <c r="K441" s="114">
        <f t="shared" si="42"/>
        <v>129.94436014162872</v>
      </c>
      <c r="L441" s="175"/>
      <c r="M441" s="117"/>
      <c r="N441" s="114" t="str">
        <f>'Programe Budget 2073-74'!Q438</f>
        <v>वि</v>
      </c>
      <c r="O441" s="225" t="e">
        <f>J441-'Nikasha and kharcha 1st trim'!#REF!</f>
        <v>#REF!</v>
      </c>
    </row>
    <row r="442" spans="1:15">
      <c r="A442" s="155"/>
      <c r="B442" s="155"/>
      <c r="C442" s="116">
        <f>'Programe Budget 2073-74'!C439</f>
        <v>17</v>
      </c>
      <c r="D442" s="117" t="str">
        <f>'Programe Budget 2073-74'!D439</f>
        <v>जिल्ला कृषि विकास कार्यालय, मोरङ्ग</v>
      </c>
      <c r="E442" s="114">
        <f>'Programe Budget 2073-74'!E439</f>
        <v>3954</v>
      </c>
      <c r="F442" s="114">
        <f>'Programe Budget 2073-74'!F439</f>
        <v>3900</v>
      </c>
      <c r="G442" s="114">
        <f t="shared" si="45"/>
        <v>54</v>
      </c>
      <c r="H442" s="114">
        <v>3900</v>
      </c>
      <c r="I442" s="114">
        <v>1238</v>
      </c>
      <c r="J442" s="114">
        <f t="shared" si="46"/>
        <v>5138</v>
      </c>
      <c r="K442" s="114">
        <f t="shared" si="42"/>
        <v>129.94436014162872</v>
      </c>
      <c r="L442" s="175"/>
      <c r="M442" s="117"/>
      <c r="N442" s="114" t="str">
        <f>'Programe Budget 2073-74'!Q439</f>
        <v>वि</v>
      </c>
      <c r="O442" s="225" t="e">
        <f>J442-'Nikasha and kharcha 1st trim'!#REF!</f>
        <v>#REF!</v>
      </c>
    </row>
    <row r="443" spans="1:15">
      <c r="A443" s="155"/>
      <c r="B443" s="155"/>
      <c r="C443" s="116">
        <f>'Programe Budget 2073-74'!C440</f>
        <v>18</v>
      </c>
      <c r="D443" s="117" t="str">
        <f>'Programe Budget 2073-74'!D440</f>
        <v>जिल्ला कृषि विकास कार्यालय, सोलुखुम्बु</v>
      </c>
      <c r="E443" s="114">
        <f>'Programe Budget 2073-74'!E440</f>
        <v>1854</v>
      </c>
      <c r="F443" s="114">
        <f>'Programe Budget 2073-74'!F440</f>
        <v>1800</v>
      </c>
      <c r="G443" s="114">
        <f t="shared" si="45"/>
        <v>54</v>
      </c>
      <c r="H443" s="114">
        <v>3000</v>
      </c>
      <c r="I443" s="114">
        <v>5968.6</v>
      </c>
      <c r="J443" s="114">
        <f t="shared" si="46"/>
        <v>8968.6</v>
      </c>
      <c r="K443" s="114">
        <f t="shared" si="42"/>
        <v>483.74325782092774</v>
      </c>
      <c r="L443" s="175"/>
      <c r="M443" s="117"/>
      <c r="N443" s="114" t="str">
        <f>'Programe Budget 2073-74'!Q440</f>
        <v>वि</v>
      </c>
      <c r="O443" s="225" t="e">
        <f>J443-'Nikasha and kharcha 1st trim'!#REF!</f>
        <v>#REF!</v>
      </c>
    </row>
    <row r="444" spans="1:15">
      <c r="A444" s="155"/>
      <c r="B444" s="155"/>
      <c r="C444" s="116">
        <f>'Programe Budget 2073-74'!C441</f>
        <v>19</v>
      </c>
      <c r="D444" s="117" t="str">
        <f>'Programe Budget 2073-74'!D441</f>
        <v>जिल्ला कृषि विकास कार्यालय, ओखलढुङ्गा</v>
      </c>
      <c r="E444" s="114">
        <f>'Programe Budget 2073-74'!E441</f>
        <v>4854</v>
      </c>
      <c r="F444" s="114">
        <f>'Programe Budget 2073-74'!F441</f>
        <v>4800</v>
      </c>
      <c r="G444" s="114">
        <f t="shared" si="45"/>
        <v>54</v>
      </c>
      <c r="H444" s="114">
        <v>3724.5</v>
      </c>
      <c r="I444" s="114">
        <v>4513</v>
      </c>
      <c r="J444" s="114">
        <f t="shared" si="46"/>
        <v>8237.5</v>
      </c>
      <c r="K444" s="114">
        <f t="shared" si="42"/>
        <v>169.70539761021837</v>
      </c>
      <c r="L444" s="175"/>
      <c r="M444" s="117"/>
      <c r="N444" s="114" t="str">
        <f>'Programe Budget 2073-74'!Q441</f>
        <v>वि</v>
      </c>
      <c r="O444" s="225" t="e">
        <f>J444-'Nikasha and kharcha 1st trim'!#REF!</f>
        <v>#REF!</v>
      </c>
    </row>
    <row r="445" spans="1:15">
      <c r="A445" s="155"/>
      <c r="B445" s="155"/>
      <c r="C445" s="116">
        <f>'Programe Budget 2073-74'!C442</f>
        <v>20</v>
      </c>
      <c r="D445" s="117" t="str">
        <f>'Programe Budget 2073-74'!D442</f>
        <v>जिल्ला कृषि विकास कार्यालय, खोटाङ्ग</v>
      </c>
      <c r="E445" s="114">
        <f>'Programe Budget 2073-74'!E442</f>
        <v>32954</v>
      </c>
      <c r="F445" s="114">
        <f>'Programe Budget 2073-74'!F442</f>
        <v>7500</v>
      </c>
      <c r="G445" s="114">
        <f t="shared" si="45"/>
        <v>25454</v>
      </c>
      <c r="H445" s="114">
        <v>4065</v>
      </c>
      <c r="I445" s="114">
        <v>4650</v>
      </c>
      <c r="J445" s="114">
        <f t="shared" si="46"/>
        <v>8715</v>
      </c>
      <c r="K445" s="114">
        <f t="shared" si="42"/>
        <v>26.445954967530501</v>
      </c>
      <c r="L445" s="175"/>
      <c r="M445" s="117"/>
      <c r="N445" s="114" t="str">
        <f>'Programe Budget 2073-74'!Q442</f>
        <v>वि</v>
      </c>
      <c r="O445" s="225" t="e">
        <f>J445-'Nikasha and kharcha 1st trim'!#REF!</f>
        <v>#REF!</v>
      </c>
    </row>
    <row r="446" spans="1:15">
      <c r="A446" s="155"/>
      <c r="B446" s="155"/>
      <c r="C446" s="116">
        <f>'Programe Budget 2073-74'!C443</f>
        <v>21</v>
      </c>
      <c r="D446" s="117" t="str">
        <f>'Programe Budget 2073-74'!D443</f>
        <v>जिल्ला कृषि विकास कार्यालय, उदयपुर</v>
      </c>
      <c r="E446" s="114">
        <f>'Programe Budget 2073-74'!E443</f>
        <v>4914</v>
      </c>
      <c r="F446" s="114">
        <f>'Programe Budget 2073-74'!F443</f>
        <v>4860</v>
      </c>
      <c r="G446" s="114">
        <f t="shared" si="45"/>
        <v>54</v>
      </c>
      <c r="H446" s="114">
        <v>4050</v>
      </c>
      <c r="I446" s="114">
        <v>1238</v>
      </c>
      <c r="J446" s="114">
        <f t="shared" si="46"/>
        <v>5288</v>
      </c>
      <c r="K446" s="114">
        <f t="shared" si="42"/>
        <v>107.61090761090762</v>
      </c>
      <c r="L446" s="175"/>
      <c r="M446" s="117"/>
      <c r="N446" s="114" t="str">
        <f>'Programe Budget 2073-74'!Q443</f>
        <v>वि</v>
      </c>
      <c r="O446" s="225" t="e">
        <f>J446-'Nikasha and kharcha 1st trim'!#REF!</f>
        <v>#REF!</v>
      </c>
    </row>
    <row r="447" spans="1:15">
      <c r="A447" s="155"/>
      <c r="B447" s="155"/>
      <c r="C447" s="116">
        <f>'Programe Budget 2073-74'!C444</f>
        <v>22</v>
      </c>
      <c r="D447" s="117" t="str">
        <f>'Programe Budget 2073-74'!D444</f>
        <v>जिल्ला कृषि विकास कार्यालय, सिराहा</v>
      </c>
      <c r="E447" s="114">
        <f>'Programe Budget 2073-74'!E444</f>
        <v>3954</v>
      </c>
      <c r="F447" s="114">
        <f>'Programe Budget 2073-74'!F444</f>
        <v>3900</v>
      </c>
      <c r="G447" s="114">
        <f t="shared" si="45"/>
        <v>54</v>
      </c>
      <c r="H447" s="114">
        <v>3705</v>
      </c>
      <c r="I447" s="114">
        <v>73</v>
      </c>
      <c r="J447" s="114">
        <f t="shared" si="46"/>
        <v>3778</v>
      </c>
      <c r="K447" s="114">
        <f t="shared" si="42"/>
        <v>95.548811330298435</v>
      </c>
      <c r="L447" s="175"/>
      <c r="M447" s="117"/>
      <c r="N447" s="114" t="str">
        <f>'Programe Budget 2073-74'!Q444</f>
        <v>वि</v>
      </c>
      <c r="O447" s="225" t="e">
        <f>J447-'Nikasha and kharcha 1st trim'!#REF!</f>
        <v>#REF!</v>
      </c>
    </row>
    <row r="448" spans="1:15">
      <c r="A448" s="155"/>
      <c r="B448" s="155"/>
      <c r="C448" s="116">
        <f>'Programe Budget 2073-74'!C445</f>
        <v>23</v>
      </c>
      <c r="D448" s="117" t="str">
        <f>'Programe Budget 2073-74'!D445</f>
        <v>जिल्ला कृषि विकास कार्यालय, सप्तरी</v>
      </c>
      <c r="E448" s="114">
        <f>'Programe Budget 2073-74'!E445</f>
        <v>4104</v>
      </c>
      <c r="F448" s="114">
        <f>'Programe Budget 2073-74'!F445</f>
        <v>4050</v>
      </c>
      <c r="G448" s="114">
        <f t="shared" si="45"/>
        <v>54</v>
      </c>
      <c r="H448" s="114">
        <v>3202</v>
      </c>
      <c r="I448" s="114">
        <v>218</v>
      </c>
      <c r="J448" s="114">
        <f t="shared" si="46"/>
        <v>3420</v>
      </c>
      <c r="K448" s="114">
        <f t="shared" si="42"/>
        <v>83.333333333333343</v>
      </c>
      <c r="L448" s="175"/>
      <c r="M448" s="117"/>
      <c r="N448" s="114" t="str">
        <f>'Programe Budget 2073-74'!Q445</f>
        <v>वि</v>
      </c>
      <c r="O448" s="225" t="e">
        <f>J448-'Nikasha and kharcha 1st trim'!#REF!</f>
        <v>#REF!</v>
      </c>
    </row>
    <row r="449" spans="1:15">
      <c r="A449" s="155"/>
      <c r="B449" s="155"/>
      <c r="C449" s="116">
        <f>'Programe Budget 2073-74'!C446</f>
        <v>24</v>
      </c>
      <c r="D449" s="117" t="str">
        <f>'Programe Budget 2073-74'!D446</f>
        <v>जिल्ला कृषि विकास कार्यालय, दोलखा</v>
      </c>
      <c r="E449" s="114">
        <f>'Programe Budget 2073-74'!E446</f>
        <v>4914</v>
      </c>
      <c r="F449" s="114">
        <f>'Programe Budget 2073-74'!F446</f>
        <v>4860</v>
      </c>
      <c r="G449" s="114">
        <f t="shared" si="45"/>
        <v>54</v>
      </c>
      <c r="H449" s="114">
        <v>3600</v>
      </c>
      <c r="I449" s="114">
        <v>638</v>
      </c>
      <c r="J449" s="114">
        <f t="shared" si="46"/>
        <v>4238</v>
      </c>
      <c r="K449" s="114">
        <f t="shared" si="42"/>
        <v>86.24338624338624</v>
      </c>
      <c r="L449" s="175"/>
      <c r="M449" s="117"/>
      <c r="N449" s="114" t="str">
        <f>'Programe Budget 2073-74'!Q446</f>
        <v>का</v>
      </c>
      <c r="O449" s="225" t="e">
        <f>J449-'Nikasha and kharcha 1st trim'!#REF!</f>
        <v>#REF!</v>
      </c>
    </row>
    <row r="450" spans="1:15">
      <c r="A450" s="155"/>
      <c r="B450" s="155"/>
      <c r="C450" s="116">
        <f>'Programe Budget 2073-74'!C447</f>
        <v>25</v>
      </c>
      <c r="D450" s="117" t="str">
        <f>'Programe Budget 2073-74'!D447</f>
        <v>जिल्ला कृषि विकास कार्यालय, रामेछाप</v>
      </c>
      <c r="E450" s="114">
        <f>'Programe Budget 2073-74'!E447</f>
        <v>8304</v>
      </c>
      <c r="F450" s="114">
        <f>'Programe Budget 2073-74'!F447</f>
        <v>8250</v>
      </c>
      <c r="G450" s="114">
        <f t="shared" si="45"/>
        <v>54</v>
      </c>
      <c r="H450" s="114">
        <v>3334</v>
      </c>
      <c r="I450" s="114">
        <v>638</v>
      </c>
      <c r="J450" s="114">
        <f t="shared" si="46"/>
        <v>3972</v>
      </c>
      <c r="K450" s="114">
        <f t="shared" si="42"/>
        <v>47.832369942196536</v>
      </c>
      <c r="L450" s="175"/>
      <c r="M450" s="117"/>
      <c r="N450" s="114" t="str">
        <f>'Programe Budget 2073-74'!Q447</f>
        <v>का</v>
      </c>
      <c r="O450" s="225" t="e">
        <f>J450-'Nikasha and kharcha 1st trim'!#REF!</f>
        <v>#REF!</v>
      </c>
    </row>
    <row r="451" spans="1:15">
      <c r="A451" s="155"/>
      <c r="B451" s="155"/>
      <c r="C451" s="116">
        <f>'Programe Budget 2073-74'!C448</f>
        <v>26</v>
      </c>
      <c r="D451" s="117" t="str">
        <f>'Programe Budget 2073-74'!D448</f>
        <v>जिल्ला कृषि विकास कार्यालय, सिन्धुली</v>
      </c>
      <c r="E451" s="114">
        <f>'Programe Budget 2073-74'!E448</f>
        <v>7374</v>
      </c>
      <c r="F451" s="114">
        <f>'Programe Budget 2073-74'!F448</f>
        <v>7320</v>
      </c>
      <c r="G451" s="114">
        <f t="shared" si="45"/>
        <v>54</v>
      </c>
      <c r="H451" s="114">
        <v>3877</v>
      </c>
      <c r="I451" s="114">
        <v>638</v>
      </c>
      <c r="J451" s="114">
        <f t="shared" si="46"/>
        <v>4515</v>
      </c>
      <c r="K451" s="114">
        <f t="shared" si="42"/>
        <v>61.228641171684295</v>
      </c>
      <c r="L451" s="175"/>
      <c r="M451" s="117"/>
      <c r="N451" s="114" t="str">
        <f>'Programe Budget 2073-74'!Q448</f>
        <v>का</v>
      </c>
      <c r="O451" s="225" t="e">
        <f>J451-'Nikasha and kharcha 1st trim'!#REF!</f>
        <v>#REF!</v>
      </c>
    </row>
    <row r="452" spans="1:15">
      <c r="A452" s="155"/>
      <c r="B452" s="155"/>
      <c r="C452" s="116">
        <f>'Programe Budget 2073-74'!C449</f>
        <v>27</v>
      </c>
      <c r="D452" s="117" t="str">
        <f>'Programe Budget 2073-74'!D449</f>
        <v>जिल्ला कृषि विकास कार्यालय, धनुषा</v>
      </c>
      <c r="E452" s="114">
        <f>'Programe Budget 2073-74'!E449</f>
        <v>3954</v>
      </c>
      <c r="F452" s="114">
        <f>'Programe Budget 2073-74'!F449</f>
        <v>3900</v>
      </c>
      <c r="G452" s="114">
        <f t="shared" si="45"/>
        <v>54</v>
      </c>
      <c r="H452" s="114">
        <v>4431.3</v>
      </c>
      <c r="I452" s="114">
        <v>380</v>
      </c>
      <c r="J452" s="114">
        <f t="shared" si="46"/>
        <v>4811.3</v>
      </c>
      <c r="K452" s="114">
        <f t="shared" si="42"/>
        <v>121.68184117349522</v>
      </c>
      <c r="L452" s="117"/>
      <c r="M452" s="117"/>
      <c r="N452" s="114" t="str">
        <f>'Programe Budget 2073-74'!Q449</f>
        <v>का</v>
      </c>
      <c r="O452" s="225" t="e">
        <f>J452-'Nikasha and kharcha 1st trim'!#REF!</f>
        <v>#REF!</v>
      </c>
    </row>
    <row r="453" spans="1:15">
      <c r="A453" s="155"/>
      <c r="B453" s="155"/>
      <c r="C453" s="116">
        <f>'Programe Budget 2073-74'!C450</f>
        <v>28</v>
      </c>
      <c r="D453" s="117" t="str">
        <f>'Programe Budget 2073-74'!D450</f>
        <v>जिल्ला कृषि विकास कार्यालय, महोत्तरी</v>
      </c>
      <c r="E453" s="114">
        <f>'Programe Budget 2073-74'!E450</f>
        <v>3954</v>
      </c>
      <c r="F453" s="114">
        <f>'Programe Budget 2073-74'!F450</f>
        <v>3900</v>
      </c>
      <c r="G453" s="114">
        <f t="shared" si="45"/>
        <v>54</v>
      </c>
      <c r="H453" s="114">
        <v>3198</v>
      </c>
      <c r="I453" s="114">
        <v>638</v>
      </c>
      <c r="J453" s="114">
        <f t="shared" si="46"/>
        <v>3836</v>
      </c>
      <c r="K453" s="114">
        <f t="shared" si="42"/>
        <v>97.015680323722805</v>
      </c>
      <c r="L453" s="175"/>
      <c r="M453" s="117"/>
      <c r="N453" s="114" t="str">
        <f>'Programe Budget 2073-74'!Q450</f>
        <v>का</v>
      </c>
      <c r="O453" s="225" t="e">
        <f>J453-'Nikasha and kharcha 1st trim'!#REF!</f>
        <v>#REF!</v>
      </c>
    </row>
    <row r="454" spans="1:15">
      <c r="A454" s="155"/>
      <c r="B454" s="155"/>
      <c r="C454" s="116">
        <f>'Programe Budget 2073-74'!C451</f>
        <v>29</v>
      </c>
      <c r="D454" s="117" t="str">
        <f>'Programe Budget 2073-74'!D451</f>
        <v>जिल्ला कृषि विकास कार्यालय, र्सलाही</v>
      </c>
      <c r="E454" s="114">
        <f>'Programe Budget 2073-74'!E451</f>
        <v>3954</v>
      </c>
      <c r="F454" s="114">
        <f>'Programe Budget 2073-74'!F451</f>
        <v>3900</v>
      </c>
      <c r="G454" s="114">
        <f t="shared" si="45"/>
        <v>54</v>
      </c>
      <c r="H454" s="114">
        <v>3562</v>
      </c>
      <c r="I454" s="114">
        <v>626</v>
      </c>
      <c r="J454" s="114">
        <f t="shared" si="46"/>
        <v>4188</v>
      </c>
      <c r="K454" s="114">
        <f t="shared" si="42"/>
        <v>105.91805766312594</v>
      </c>
      <c r="L454" s="175"/>
      <c r="M454" s="117"/>
      <c r="N454" s="114" t="str">
        <f>'Programe Budget 2073-74'!Q451</f>
        <v>का</v>
      </c>
      <c r="O454" s="225" t="e">
        <f>J454-'Nikasha and kharcha 1st trim'!#REF!</f>
        <v>#REF!</v>
      </c>
    </row>
    <row r="455" spans="1:15">
      <c r="A455" s="155"/>
      <c r="B455" s="155"/>
      <c r="C455" s="116">
        <f>'Programe Budget 2073-74'!C452</f>
        <v>30</v>
      </c>
      <c r="D455" s="117" t="str">
        <f>'Programe Budget 2073-74'!D452</f>
        <v>जिल्ला कृषि विकास कार्यालय, बारा</v>
      </c>
      <c r="E455" s="114">
        <f>'Programe Budget 2073-74'!E452</f>
        <v>3954</v>
      </c>
      <c r="F455" s="114">
        <f>'Programe Budget 2073-74'!F452</f>
        <v>3900</v>
      </c>
      <c r="G455" s="114">
        <f t="shared" si="45"/>
        <v>54</v>
      </c>
      <c r="H455" s="114">
        <v>4740</v>
      </c>
      <c r="I455" s="114">
        <v>398</v>
      </c>
      <c r="J455" s="114">
        <f t="shared" si="46"/>
        <v>5138</v>
      </c>
      <c r="K455" s="114">
        <f t="shared" si="42"/>
        <v>129.94436014162872</v>
      </c>
      <c r="L455" s="175"/>
      <c r="M455" s="117"/>
      <c r="N455" s="114" t="str">
        <f>'Programe Budget 2073-74'!Q452</f>
        <v>का</v>
      </c>
      <c r="O455" s="225" t="e">
        <f>J455-'Nikasha and kharcha 1st trim'!#REF!</f>
        <v>#REF!</v>
      </c>
    </row>
    <row r="456" spans="1:15">
      <c r="A456" s="155"/>
      <c r="B456" s="155"/>
      <c r="C456" s="116">
        <f>'Programe Budget 2073-74'!C453</f>
        <v>31</v>
      </c>
      <c r="D456" s="117" t="str">
        <f>'Programe Budget 2073-74'!D453</f>
        <v>जिल्ला कृषि विकास कार्यालय, पर्सा</v>
      </c>
      <c r="E456" s="114">
        <f>'Programe Budget 2073-74'!E453</f>
        <v>3954</v>
      </c>
      <c r="F456" s="114">
        <f>'Programe Budget 2073-74'!F453</f>
        <v>3900</v>
      </c>
      <c r="G456" s="114">
        <f t="shared" si="45"/>
        <v>54</v>
      </c>
      <c r="H456" s="114">
        <v>3499.5</v>
      </c>
      <c r="I456" s="114">
        <v>1196</v>
      </c>
      <c r="J456" s="114">
        <f t="shared" si="46"/>
        <v>4695.5</v>
      </c>
      <c r="K456" s="114">
        <f t="shared" si="42"/>
        <v>118.75316135558928</v>
      </c>
      <c r="L456" s="175"/>
      <c r="M456" s="117"/>
      <c r="N456" s="114" t="str">
        <f>'Programe Budget 2073-74'!Q453</f>
        <v>का</v>
      </c>
      <c r="O456" s="225" t="e">
        <f>J456-'Nikasha and kharcha 1st trim'!#REF!</f>
        <v>#REF!</v>
      </c>
    </row>
    <row r="457" spans="1:15">
      <c r="A457" s="155"/>
      <c r="B457" s="155"/>
      <c r="C457" s="116">
        <f>'Programe Budget 2073-74'!C454</f>
        <v>32</v>
      </c>
      <c r="D457" s="117" t="str">
        <f>'Programe Budget 2073-74'!D454</f>
        <v>जिल्ला कृषि विकास कार्यालय, रौतहट</v>
      </c>
      <c r="E457" s="114">
        <f>'Programe Budget 2073-74'!E454</f>
        <v>3954</v>
      </c>
      <c r="F457" s="114">
        <f>'Programe Budget 2073-74'!F454</f>
        <v>3900</v>
      </c>
      <c r="G457" s="114">
        <f t="shared" si="45"/>
        <v>54</v>
      </c>
      <c r="H457" s="114">
        <v>3000</v>
      </c>
      <c r="I457" s="114">
        <v>638</v>
      </c>
      <c r="J457" s="114">
        <f t="shared" ref="J457:J488" si="47">I457+H457</f>
        <v>3638</v>
      </c>
      <c r="K457" s="114">
        <f t="shared" si="42"/>
        <v>92.008093070308547</v>
      </c>
      <c r="L457" s="175"/>
      <c r="M457" s="117"/>
      <c r="N457" s="114" t="str">
        <f>'Programe Budget 2073-74'!Q454</f>
        <v>का</v>
      </c>
      <c r="O457" s="225" t="e">
        <f>J457-'Nikasha and kharcha 1st trim'!#REF!</f>
        <v>#REF!</v>
      </c>
    </row>
    <row r="458" spans="1:15">
      <c r="A458" s="155"/>
      <c r="B458" s="155"/>
      <c r="C458" s="116">
        <f>'Programe Budget 2073-74'!C455</f>
        <v>33</v>
      </c>
      <c r="D458" s="117" t="str">
        <f>'Programe Budget 2073-74'!D455</f>
        <v>जिल्ला कृषि विकास कार्यालय, मकवानपुर</v>
      </c>
      <c r="E458" s="114">
        <f>'Programe Budget 2073-74'!E455</f>
        <v>7914</v>
      </c>
      <c r="F458" s="114">
        <f>'Programe Budget 2073-74'!F455</f>
        <v>7860</v>
      </c>
      <c r="G458" s="114">
        <f t="shared" si="45"/>
        <v>54</v>
      </c>
      <c r="H458" s="114">
        <v>4087</v>
      </c>
      <c r="I458" s="114">
        <v>1238</v>
      </c>
      <c r="J458" s="114">
        <f t="shared" si="47"/>
        <v>5325</v>
      </c>
      <c r="K458" s="114">
        <f t="shared" ref="K458:K521" si="48">J458/E458*100</f>
        <v>67.285822592873387</v>
      </c>
      <c r="L458" s="175"/>
      <c r="M458" s="117"/>
      <c r="N458" s="114" t="str">
        <f>'Programe Budget 2073-74'!Q455</f>
        <v>का</v>
      </c>
      <c r="O458" s="225" t="e">
        <f>J458-'Nikasha and kharcha 1st trim'!#REF!</f>
        <v>#REF!</v>
      </c>
    </row>
    <row r="459" spans="1:15">
      <c r="A459" s="155"/>
      <c r="B459" s="155"/>
      <c r="C459" s="116">
        <f>'Programe Budget 2073-74'!C456</f>
        <v>34</v>
      </c>
      <c r="D459" s="117" t="str">
        <f>'Programe Budget 2073-74'!D456</f>
        <v>जिल्ला कृषि विकास कार्यालय, चितवन</v>
      </c>
      <c r="E459" s="114">
        <f>'Programe Budget 2073-74'!E456</f>
        <v>3954</v>
      </c>
      <c r="F459" s="114">
        <f>'Programe Budget 2073-74'!F456</f>
        <v>3900</v>
      </c>
      <c r="G459" s="114">
        <f t="shared" si="45"/>
        <v>54</v>
      </c>
      <c r="H459" s="114">
        <v>4222</v>
      </c>
      <c r="I459" s="114">
        <v>1220</v>
      </c>
      <c r="J459" s="114">
        <f t="shared" si="47"/>
        <v>5442</v>
      </c>
      <c r="K459" s="114">
        <f t="shared" si="48"/>
        <v>137.63277693474961</v>
      </c>
      <c r="L459" s="175"/>
      <c r="M459" s="117"/>
      <c r="N459" s="114" t="str">
        <f>'Programe Budget 2073-74'!Q456</f>
        <v>का</v>
      </c>
      <c r="O459" s="225" t="e">
        <f>J459-'Nikasha and kharcha 1st trim'!#REF!</f>
        <v>#REF!</v>
      </c>
    </row>
    <row r="460" spans="1:15">
      <c r="A460" s="155"/>
      <c r="B460" s="155"/>
      <c r="C460" s="116">
        <f>'Programe Budget 2073-74'!C457</f>
        <v>35</v>
      </c>
      <c r="D460" s="117" t="str">
        <f>'Programe Budget 2073-74'!D457</f>
        <v>जिल्ला कृषि विकास कार्यालय, रसुवा</v>
      </c>
      <c r="E460" s="114">
        <f>'Programe Budget 2073-74'!E457</f>
        <v>1854</v>
      </c>
      <c r="F460" s="114">
        <f>'Programe Budget 2073-74'!F457</f>
        <v>1800</v>
      </c>
      <c r="G460" s="114">
        <f t="shared" si="45"/>
        <v>54</v>
      </c>
      <c r="H460" s="114">
        <v>2400</v>
      </c>
      <c r="I460" s="114">
        <v>38</v>
      </c>
      <c r="J460" s="114">
        <f t="shared" si="47"/>
        <v>2438</v>
      </c>
      <c r="K460" s="114">
        <f t="shared" si="48"/>
        <v>131.4994606256742</v>
      </c>
      <c r="L460" s="175"/>
      <c r="M460" s="117"/>
      <c r="N460" s="114" t="str">
        <f>'Programe Budget 2073-74'!Q457</f>
        <v>का</v>
      </c>
      <c r="O460" s="225" t="e">
        <f>J460-'Nikasha and kharcha 1st trim'!#REF!</f>
        <v>#REF!</v>
      </c>
    </row>
    <row r="461" spans="1:15">
      <c r="A461" s="155"/>
      <c r="B461" s="155"/>
      <c r="C461" s="116">
        <f>'Programe Budget 2073-74'!C458</f>
        <v>36</v>
      </c>
      <c r="D461" s="117" t="str">
        <f>'Programe Budget 2073-74'!D458</f>
        <v>जिल्ला कृषि विकास कार्यालय, धादिङ्ग</v>
      </c>
      <c r="E461" s="114">
        <f>'Programe Budget 2073-74'!E458</f>
        <v>6204</v>
      </c>
      <c r="F461" s="114">
        <f>'Programe Budget 2073-74'!F458</f>
        <v>6150</v>
      </c>
      <c r="G461" s="114">
        <f t="shared" si="45"/>
        <v>54</v>
      </c>
      <c r="H461" s="114">
        <v>4084</v>
      </c>
      <c r="I461" s="114">
        <v>1214</v>
      </c>
      <c r="J461" s="114">
        <f t="shared" si="47"/>
        <v>5298</v>
      </c>
      <c r="K461" s="114">
        <f t="shared" si="48"/>
        <v>85.396518375241783</v>
      </c>
      <c r="L461" s="175"/>
      <c r="M461" s="117"/>
      <c r="N461" s="114" t="str">
        <f>'Programe Budget 2073-74'!Q458</f>
        <v>का</v>
      </c>
      <c r="O461" s="225" t="e">
        <f>J461-'Nikasha and kharcha 1st trim'!#REF!</f>
        <v>#REF!</v>
      </c>
    </row>
    <row r="462" spans="1:15">
      <c r="A462" s="155"/>
      <c r="B462" s="155"/>
      <c r="C462" s="116">
        <f>'Programe Budget 2073-74'!C459</f>
        <v>37</v>
      </c>
      <c r="D462" s="117" t="str">
        <f>'Programe Budget 2073-74'!D459</f>
        <v>जिल्ला कृषि विकास कार्यालय, नुवाकोट</v>
      </c>
      <c r="E462" s="114">
        <f>'Programe Budget 2073-74'!E459</f>
        <v>6204</v>
      </c>
      <c r="F462" s="114">
        <f>'Programe Budget 2073-74'!F459</f>
        <v>6150</v>
      </c>
      <c r="G462" s="114">
        <f t="shared" si="45"/>
        <v>54</v>
      </c>
      <c r="H462" s="114">
        <v>3793</v>
      </c>
      <c r="I462" s="114">
        <v>1238</v>
      </c>
      <c r="J462" s="114">
        <f t="shared" si="47"/>
        <v>5031</v>
      </c>
      <c r="K462" s="114">
        <f t="shared" si="48"/>
        <v>81.092843326885884</v>
      </c>
      <c r="L462" s="175"/>
      <c r="M462" s="117"/>
      <c r="N462" s="114" t="str">
        <f>'Programe Budget 2073-74'!Q459</f>
        <v>का</v>
      </c>
      <c r="O462" s="225" t="e">
        <f>J462-'Nikasha and kharcha 1st trim'!#REF!</f>
        <v>#REF!</v>
      </c>
    </row>
    <row r="463" spans="1:15">
      <c r="A463" s="155"/>
      <c r="B463" s="155"/>
      <c r="C463" s="116">
        <f>'Programe Budget 2073-74'!C460</f>
        <v>38</v>
      </c>
      <c r="D463" s="117" t="str">
        <f>'Programe Budget 2073-74'!D460</f>
        <v>जिल्ला कृषि विकास कार्यालय, सिन्धुपालाञ्चोक</v>
      </c>
      <c r="E463" s="114">
        <f>'Programe Budget 2073-74'!E460</f>
        <v>9774</v>
      </c>
      <c r="F463" s="114">
        <f>'Programe Budget 2073-74'!F460</f>
        <v>9720</v>
      </c>
      <c r="G463" s="114">
        <f t="shared" si="45"/>
        <v>54</v>
      </c>
      <c r="H463" s="114">
        <v>3660</v>
      </c>
      <c r="I463" s="114">
        <v>638</v>
      </c>
      <c r="J463" s="114">
        <f t="shared" si="47"/>
        <v>4298</v>
      </c>
      <c r="K463" s="114">
        <f t="shared" si="48"/>
        <v>43.973808062205855</v>
      </c>
      <c r="L463" s="175"/>
      <c r="M463" s="117"/>
      <c r="N463" s="114" t="str">
        <f>'Programe Budget 2073-74'!Q460</f>
        <v>का</v>
      </c>
      <c r="O463" s="225" t="e">
        <f>J463-'Nikasha and kharcha 1st trim'!#REF!</f>
        <v>#REF!</v>
      </c>
    </row>
    <row r="464" spans="1:15">
      <c r="A464" s="155"/>
      <c r="B464" s="155"/>
      <c r="C464" s="116">
        <f>'Programe Budget 2073-74'!C461</f>
        <v>39</v>
      </c>
      <c r="D464" s="117" t="str">
        <f>'Programe Budget 2073-74'!D461</f>
        <v>जिल्ला कृषि विकास कार्यालय, काभ्रेपलाञ्चोक</v>
      </c>
      <c r="E464" s="114">
        <f>'Programe Budget 2073-74'!E461</f>
        <v>4914</v>
      </c>
      <c r="F464" s="114">
        <f>'Programe Budget 2073-74'!F461</f>
        <v>4860</v>
      </c>
      <c r="G464" s="114">
        <f t="shared" si="45"/>
        <v>54</v>
      </c>
      <c r="H464" s="114">
        <v>3883</v>
      </c>
      <c r="I464" s="114">
        <v>1238</v>
      </c>
      <c r="J464" s="114">
        <f t="shared" si="47"/>
        <v>5121</v>
      </c>
      <c r="K464" s="114">
        <f t="shared" si="48"/>
        <v>104.21245421245422</v>
      </c>
      <c r="L464" s="175"/>
      <c r="M464" s="117"/>
      <c r="N464" s="114" t="str">
        <f>'Programe Budget 2073-74'!Q461</f>
        <v>का</v>
      </c>
      <c r="O464" s="225" t="e">
        <f>J464-'Nikasha and kharcha 1st trim'!#REF!</f>
        <v>#REF!</v>
      </c>
    </row>
    <row r="465" spans="1:15">
      <c r="A465" s="155"/>
      <c r="B465" s="155"/>
      <c r="C465" s="116">
        <f>'Programe Budget 2073-74'!C462</f>
        <v>40</v>
      </c>
      <c r="D465" s="117" t="str">
        <f>'Programe Budget 2073-74'!D462</f>
        <v>जिल्ला कृषि विकास कार्यालय, काठमाण्डौं</v>
      </c>
      <c r="E465" s="114">
        <f>'Programe Budget 2073-74'!E462</f>
        <v>4014</v>
      </c>
      <c r="F465" s="114">
        <f>'Programe Budget 2073-74'!F462</f>
        <v>3960</v>
      </c>
      <c r="G465" s="114">
        <f t="shared" si="45"/>
        <v>54</v>
      </c>
      <c r="H465" s="114">
        <v>3895</v>
      </c>
      <c r="I465" s="114">
        <v>1238</v>
      </c>
      <c r="J465" s="114">
        <f t="shared" si="47"/>
        <v>5133</v>
      </c>
      <c r="K465" s="114">
        <f t="shared" si="48"/>
        <v>127.87742899850522</v>
      </c>
      <c r="L465" s="175"/>
      <c r="M465" s="117"/>
      <c r="N465" s="114" t="str">
        <f>'Programe Budget 2073-74'!Q462</f>
        <v>का</v>
      </c>
      <c r="O465" s="225" t="e">
        <f>J465-'Nikasha and kharcha 1st trim'!#REF!</f>
        <v>#REF!</v>
      </c>
    </row>
    <row r="466" spans="1:15">
      <c r="A466" s="155"/>
      <c r="B466" s="155"/>
      <c r="C466" s="116">
        <f>'Programe Budget 2073-74'!C463</f>
        <v>41</v>
      </c>
      <c r="D466" s="117" t="str">
        <f>'Programe Budget 2073-74'!D463</f>
        <v>जिल्ला कृषि विकास कार्यालय, ललितपुर</v>
      </c>
      <c r="E466" s="114">
        <f>'Programe Budget 2073-74'!E463</f>
        <v>4014</v>
      </c>
      <c r="F466" s="114">
        <f>'Programe Budget 2073-74'!F463</f>
        <v>3960</v>
      </c>
      <c r="G466" s="114">
        <f t="shared" si="45"/>
        <v>54</v>
      </c>
      <c r="H466" s="114">
        <v>4024</v>
      </c>
      <c r="I466" s="114">
        <v>1213</v>
      </c>
      <c r="J466" s="114">
        <f t="shared" si="47"/>
        <v>5237</v>
      </c>
      <c r="K466" s="114">
        <f t="shared" si="48"/>
        <v>130.46836073741903</v>
      </c>
      <c r="L466" s="175"/>
      <c r="M466" s="117"/>
      <c r="N466" s="114" t="str">
        <f>'Programe Budget 2073-74'!Q463</f>
        <v>का</v>
      </c>
      <c r="O466" s="225" t="e">
        <f>J466-'Nikasha and kharcha 1st trim'!#REF!</f>
        <v>#REF!</v>
      </c>
    </row>
    <row r="467" spans="1:15">
      <c r="A467" s="155"/>
      <c r="B467" s="155"/>
      <c r="C467" s="116">
        <f>'Programe Budget 2073-74'!C464</f>
        <v>42</v>
      </c>
      <c r="D467" s="117" t="str">
        <f>'Programe Budget 2073-74'!D464</f>
        <v>जिल्ला कृषि विकास कार्यालय, भक्तपुर</v>
      </c>
      <c r="E467" s="114">
        <f>'Programe Budget 2073-74'!E464</f>
        <v>2664</v>
      </c>
      <c r="F467" s="114">
        <f>'Programe Budget 2073-74'!F464</f>
        <v>2610</v>
      </c>
      <c r="G467" s="114">
        <f t="shared" si="45"/>
        <v>54</v>
      </c>
      <c r="H467" s="114">
        <v>3450</v>
      </c>
      <c r="I467" s="114">
        <v>176.4</v>
      </c>
      <c r="J467" s="114">
        <f t="shared" si="47"/>
        <v>3626.4</v>
      </c>
      <c r="K467" s="114">
        <f t="shared" si="48"/>
        <v>136.12612612612614</v>
      </c>
      <c r="L467" s="175"/>
      <c r="M467" s="117"/>
      <c r="N467" s="114" t="str">
        <f>'Programe Budget 2073-74'!Q464</f>
        <v>का</v>
      </c>
      <c r="O467" s="225" t="e">
        <f>J467-'Nikasha and kharcha 1st trim'!#REF!</f>
        <v>#REF!</v>
      </c>
    </row>
    <row r="468" spans="1:15">
      <c r="A468" s="155"/>
      <c r="B468" s="155"/>
      <c r="C468" s="116">
        <f>'Programe Budget 2073-74'!C465</f>
        <v>43</v>
      </c>
      <c r="D468" s="117" t="str">
        <f>'Programe Budget 2073-74'!D465</f>
        <v>जिल्ला कृषि विकास कार्यालय, कास्की</v>
      </c>
      <c r="E468" s="114">
        <f>'Programe Budget 2073-74'!E465</f>
        <v>4104</v>
      </c>
      <c r="F468" s="114">
        <f>'Programe Budget 2073-74'!F465</f>
        <v>4050</v>
      </c>
      <c r="G468" s="114">
        <f t="shared" si="45"/>
        <v>54</v>
      </c>
      <c r="H468" s="114">
        <v>3986.7</v>
      </c>
      <c r="I468" s="114">
        <v>1205</v>
      </c>
      <c r="J468" s="114">
        <f t="shared" si="47"/>
        <v>5191.7</v>
      </c>
      <c r="K468" s="114">
        <f t="shared" si="48"/>
        <v>126.50341130604288</v>
      </c>
      <c r="L468" s="175"/>
      <c r="M468" s="117"/>
      <c r="N468" s="114" t="str">
        <f>'Programe Budget 2073-74'!Q465</f>
        <v>प</v>
      </c>
      <c r="O468" s="225" t="e">
        <f>J468-'Nikasha and kharcha 1st trim'!#REF!</f>
        <v>#REF!</v>
      </c>
    </row>
    <row r="469" spans="1:15">
      <c r="A469" s="155"/>
      <c r="B469" s="155"/>
      <c r="C469" s="116">
        <f>'Programe Budget 2073-74'!C466</f>
        <v>44</v>
      </c>
      <c r="D469" s="117" t="str">
        <f>'Programe Budget 2073-74'!D466</f>
        <v>जिल्ला कृषि विकास कार्यालय, लमजुङ्ग</v>
      </c>
      <c r="E469" s="114">
        <f>'Programe Budget 2073-74'!E466</f>
        <v>4314</v>
      </c>
      <c r="F469" s="114">
        <f>'Programe Budget 2073-74'!F466</f>
        <v>4260</v>
      </c>
      <c r="G469" s="114">
        <f t="shared" si="45"/>
        <v>54</v>
      </c>
      <c r="H469" s="114">
        <v>4305.2</v>
      </c>
      <c r="I469" s="114">
        <v>1209</v>
      </c>
      <c r="J469" s="114">
        <f t="shared" si="47"/>
        <v>5514.2</v>
      </c>
      <c r="K469" s="114">
        <f t="shared" si="48"/>
        <v>127.82104775150671</v>
      </c>
      <c r="L469" s="175"/>
      <c r="M469" s="117"/>
      <c r="N469" s="114" t="str">
        <f>'Programe Budget 2073-74'!Q466</f>
        <v>प</v>
      </c>
      <c r="O469" s="225" t="e">
        <f>J469-'Nikasha and kharcha 1st trim'!#REF!</f>
        <v>#REF!</v>
      </c>
    </row>
    <row r="470" spans="1:15">
      <c r="A470" s="155"/>
      <c r="B470" s="155"/>
      <c r="C470" s="116">
        <f>'Programe Budget 2073-74'!C467</f>
        <v>45</v>
      </c>
      <c r="D470" s="117" t="str">
        <f>'Programe Budget 2073-74'!D467</f>
        <v>जिल्ला कृषि विकास कार्यालय, मनाङ्ग</v>
      </c>
      <c r="E470" s="114">
        <f>'Programe Budget 2073-74'!E467</f>
        <v>2120</v>
      </c>
      <c r="F470" s="114">
        <f>'Programe Budget 2073-74'!F467</f>
        <v>1650</v>
      </c>
      <c r="G470" s="114">
        <f t="shared" si="45"/>
        <v>470</v>
      </c>
      <c r="H470" s="114">
        <v>1148.8</v>
      </c>
      <c r="I470" s="114">
        <v>306.60000000000002</v>
      </c>
      <c r="J470" s="114">
        <f t="shared" si="47"/>
        <v>1455.4</v>
      </c>
      <c r="K470" s="114">
        <f t="shared" si="48"/>
        <v>68.65094339622641</v>
      </c>
      <c r="L470" s="175"/>
      <c r="M470" s="117"/>
      <c r="N470" s="114" t="str">
        <f>'Programe Budget 2073-74'!Q467</f>
        <v>प</v>
      </c>
      <c r="O470" s="225" t="e">
        <f>J470-'Nikasha and kharcha 1st trim'!#REF!</f>
        <v>#REF!</v>
      </c>
    </row>
    <row r="471" spans="1:15">
      <c r="A471" s="155"/>
      <c r="B471" s="155"/>
      <c r="C471" s="116">
        <f>'Programe Budget 2073-74'!C468</f>
        <v>46</v>
      </c>
      <c r="D471" s="117" t="str">
        <f>'Programe Budget 2073-74'!D468</f>
        <v>जिल्ला कृषि विकास कार्यालय, गोरखा</v>
      </c>
      <c r="E471" s="114">
        <f>'Programe Budget 2073-74'!E468</f>
        <v>4314</v>
      </c>
      <c r="F471" s="114">
        <f>'Programe Budget 2073-74'!F468</f>
        <v>4260</v>
      </c>
      <c r="G471" s="114">
        <f t="shared" si="45"/>
        <v>54</v>
      </c>
      <c r="H471" s="114">
        <v>4038.2</v>
      </c>
      <c r="I471" s="114">
        <v>629.20000000000005</v>
      </c>
      <c r="J471" s="114">
        <f t="shared" si="47"/>
        <v>4667.3999999999996</v>
      </c>
      <c r="K471" s="114">
        <f t="shared" si="48"/>
        <v>108.19193324061196</v>
      </c>
      <c r="L471" s="175"/>
      <c r="M471" s="117"/>
      <c r="N471" s="114" t="str">
        <f>'Programe Budget 2073-74'!Q468</f>
        <v>प</v>
      </c>
      <c r="O471" s="225" t="e">
        <f>J471-'Nikasha and kharcha 1st trim'!#REF!</f>
        <v>#REF!</v>
      </c>
    </row>
    <row r="472" spans="1:15">
      <c r="A472" s="155"/>
      <c r="B472" s="155"/>
      <c r="C472" s="116">
        <f>'Programe Budget 2073-74'!C469</f>
        <v>47</v>
      </c>
      <c r="D472" s="117" t="str">
        <f>'Programe Budget 2073-74'!D469</f>
        <v>जिल्ला कृषि विकास कार्यालय, तनहुँ</v>
      </c>
      <c r="E472" s="114">
        <f>'Programe Budget 2073-74'!E469</f>
        <v>4914</v>
      </c>
      <c r="F472" s="114">
        <f>'Programe Budget 2073-74'!F469</f>
        <v>4860</v>
      </c>
      <c r="G472" s="114">
        <f t="shared" si="45"/>
        <v>54</v>
      </c>
      <c r="H472" s="114">
        <v>4350</v>
      </c>
      <c r="I472" s="114">
        <v>1238</v>
      </c>
      <c r="J472" s="114">
        <f t="shared" si="47"/>
        <v>5588</v>
      </c>
      <c r="K472" s="114">
        <f t="shared" si="48"/>
        <v>113.71591371591371</v>
      </c>
      <c r="L472" s="175"/>
      <c r="M472" s="117"/>
      <c r="N472" s="114" t="str">
        <f>'Programe Budget 2073-74'!Q469</f>
        <v>प</v>
      </c>
      <c r="O472" s="225" t="e">
        <f>J472-'Nikasha and kharcha 1st trim'!#REF!</f>
        <v>#REF!</v>
      </c>
    </row>
    <row r="473" spans="1:15">
      <c r="A473" s="155"/>
      <c r="B473" s="155"/>
      <c r="C473" s="116">
        <f>'Programe Budget 2073-74'!C470</f>
        <v>48</v>
      </c>
      <c r="D473" s="117" t="str">
        <f>'Programe Budget 2073-74'!D470</f>
        <v>जिल्ला कृषि विकास कार्यालय, स्याङ्गजा</v>
      </c>
      <c r="E473" s="114">
        <f>'Programe Budget 2073-74'!E470</f>
        <v>6564</v>
      </c>
      <c r="F473" s="114">
        <f>'Programe Budget 2073-74'!F470</f>
        <v>6510</v>
      </c>
      <c r="G473" s="114">
        <f t="shared" si="45"/>
        <v>54</v>
      </c>
      <c r="H473" s="114">
        <v>4500</v>
      </c>
      <c r="I473" s="114">
        <v>1238</v>
      </c>
      <c r="J473" s="114">
        <f t="shared" si="47"/>
        <v>5738</v>
      </c>
      <c r="K473" s="114">
        <f t="shared" si="48"/>
        <v>87.416209628275439</v>
      </c>
      <c r="L473" s="175"/>
      <c r="M473" s="117"/>
      <c r="N473" s="114" t="str">
        <f>'Programe Budget 2073-74'!Q470</f>
        <v>प</v>
      </c>
      <c r="O473" s="225" t="e">
        <f>J473-'Nikasha and kharcha 1st trim'!#REF!</f>
        <v>#REF!</v>
      </c>
    </row>
    <row r="474" spans="1:15">
      <c r="A474" s="155"/>
      <c r="B474" s="155"/>
      <c r="C474" s="116">
        <f>'Programe Budget 2073-74'!C471</f>
        <v>49</v>
      </c>
      <c r="D474" s="117" t="str">
        <f>'Programe Budget 2073-74'!D471</f>
        <v>जिल्ला कृषि विकास कार्यालय, गुल्मी</v>
      </c>
      <c r="E474" s="114">
        <f>'Programe Budget 2073-74'!E471</f>
        <v>6114</v>
      </c>
      <c r="F474" s="114">
        <f>'Programe Budget 2073-74'!F471</f>
        <v>6060</v>
      </c>
      <c r="G474" s="114">
        <f t="shared" si="45"/>
        <v>54</v>
      </c>
      <c r="H474" s="114">
        <v>4350</v>
      </c>
      <c r="I474" s="114">
        <v>1238</v>
      </c>
      <c r="J474" s="114">
        <f t="shared" si="47"/>
        <v>5588</v>
      </c>
      <c r="K474" s="114">
        <f t="shared" si="48"/>
        <v>91.396794242721626</v>
      </c>
      <c r="L474" s="175"/>
      <c r="M474" s="117"/>
      <c r="N474" s="114" t="str">
        <f>'Programe Budget 2073-74'!Q471</f>
        <v>प</v>
      </c>
      <c r="O474" s="225" t="e">
        <f>J474-'Nikasha and kharcha 1st trim'!#REF!</f>
        <v>#REF!</v>
      </c>
    </row>
    <row r="475" spans="1:15">
      <c r="A475" s="155"/>
      <c r="B475" s="155"/>
      <c r="C475" s="116">
        <f>'Programe Budget 2073-74'!C472</f>
        <v>50</v>
      </c>
      <c r="D475" s="117" t="str">
        <f>'Programe Budget 2073-74'!D472</f>
        <v>जिल्ला कृषि विकास कार्यालय, रुपन्देही</v>
      </c>
      <c r="E475" s="114">
        <f>'Programe Budget 2073-74'!E472</f>
        <v>3954</v>
      </c>
      <c r="F475" s="114">
        <f>'Programe Budget 2073-74'!F472</f>
        <v>3900</v>
      </c>
      <c r="G475" s="114">
        <f t="shared" si="45"/>
        <v>54</v>
      </c>
      <c r="H475" s="114">
        <v>4050</v>
      </c>
      <c r="I475" s="114">
        <v>1238</v>
      </c>
      <c r="J475" s="114">
        <f t="shared" si="47"/>
        <v>5288</v>
      </c>
      <c r="K475" s="114">
        <f t="shared" si="48"/>
        <v>133.73798684876076</v>
      </c>
      <c r="L475" s="175"/>
      <c r="M475" s="117"/>
      <c r="N475" s="114" t="str">
        <f>'Programe Budget 2073-74'!Q472</f>
        <v>प</v>
      </c>
      <c r="O475" s="225" t="e">
        <f>J475-'Nikasha and kharcha 1st trim'!#REF!</f>
        <v>#REF!</v>
      </c>
    </row>
    <row r="476" spans="1:15">
      <c r="A476" s="155"/>
      <c r="B476" s="155"/>
      <c r="C476" s="116">
        <f>'Programe Budget 2073-74'!C473</f>
        <v>51</v>
      </c>
      <c r="D476" s="117" t="str">
        <f>'Programe Budget 2073-74'!D473</f>
        <v>जिल्ला कृषि विकास कार्यालय, नवलपरासी</v>
      </c>
      <c r="E476" s="114">
        <f>'Programe Budget 2073-74'!E473</f>
        <v>5154</v>
      </c>
      <c r="F476" s="114">
        <f>'Programe Budget 2073-74'!F473</f>
        <v>5100</v>
      </c>
      <c r="G476" s="114">
        <f t="shared" si="45"/>
        <v>54</v>
      </c>
      <c r="H476" s="114">
        <v>3900</v>
      </c>
      <c r="I476" s="114">
        <v>1237</v>
      </c>
      <c r="J476" s="114">
        <f t="shared" si="47"/>
        <v>5137</v>
      </c>
      <c r="K476" s="114">
        <f t="shared" si="48"/>
        <v>99.670159099728366</v>
      </c>
      <c r="L476" s="175"/>
      <c r="M476" s="117"/>
      <c r="N476" s="114" t="str">
        <f>'Programe Budget 2073-74'!Q473</f>
        <v>प</v>
      </c>
      <c r="O476" s="225" t="e">
        <f>J476-'Nikasha and kharcha 1st trim'!#REF!</f>
        <v>#REF!</v>
      </c>
    </row>
    <row r="477" spans="1:15">
      <c r="A477" s="155"/>
      <c r="B477" s="155"/>
      <c r="C477" s="116">
        <f>'Programe Budget 2073-74'!C474</f>
        <v>52</v>
      </c>
      <c r="D477" s="117" t="str">
        <f>'Programe Budget 2073-74'!D474</f>
        <v>जिल्ला कृषि विकास कार्यालय, पाल्पा</v>
      </c>
      <c r="E477" s="114">
        <f>'Programe Budget 2073-74'!E474</f>
        <v>8904</v>
      </c>
      <c r="F477" s="114">
        <f>'Programe Budget 2073-74'!F474</f>
        <v>8850</v>
      </c>
      <c r="G477" s="114">
        <f t="shared" si="45"/>
        <v>54</v>
      </c>
      <c r="H477" s="114">
        <v>4484.7</v>
      </c>
      <c r="I477" s="114">
        <v>1238</v>
      </c>
      <c r="J477" s="114">
        <f t="shared" si="47"/>
        <v>5722.7</v>
      </c>
      <c r="K477" s="114">
        <f t="shared" si="48"/>
        <v>64.271114106019766</v>
      </c>
      <c r="L477" s="175"/>
      <c r="M477" s="117"/>
      <c r="N477" s="114" t="str">
        <f>'Programe Budget 2073-74'!Q474</f>
        <v>प</v>
      </c>
      <c r="O477" s="225" t="e">
        <f>J477-'Nikasha and kharcha 1st trim'!#REF!</f>
        <v>#REF!</v>
      </c>
    </row>
    <row r="478" spans="1:15">
      <c r="A478" s="155"/>
      <c r="B478" s="155"/>
      <c r="C478" s="116">
        <f>'Programe Budget 2073-74'!C475</f>
        <v>53</v>
      </c>
      <c r="D478" s="117" t="str">
        <f>'Programe Budget 2073-74'!D475</f>
        <v xml:space="preserve">जिल्ला कृषि विकास कार्यालय, कपिलबस्तु </v>
      </c>
      <c r="E478" s="114">
        <f>'Programe Budget 2073-74'!E475</f>
        <v>3954</v>
      </c>
      <c r="F478" s="114">
        <f>'Programe Budget 2073-74'!F475</f>
        <v>3900</v>
      </c>
      <c r="G478" s="114">
        <f t="shared" si="45"/>
        <v>54</v>
      </c>
      <c r="H478" s="114">
        <v>3594.1</v>
      </c>
      <c r="I478" s="114">
        <v>1219.5999999999999</v>
      </c>
      <c r="J478" s="114">
        <f t="shared" si="47"/>
        <v>4813.7</v>
      </c>
      <c r="K478" s="114">
        <f t="shared" si="48"/>
        <v>121.7425392008093</v>
      </c>
      <c r="L478" s="175"/>
      <c r="M478" s="117"/>
      <c r="N478" s="114" t="str">
        <f>'Programe Budget 2073-74'!Q475</f>
        <v>प</v>
      </c>
      <c r="O478" s="225" t="e">
        <f>J478-'Nikasha and kharcha 1st trim'!#REF!</f>
        <v>#REF!</v>
      </c>
    </row>
    <row r="479" spans="1:15">
      <c r="A479" s="155"/>
      <c r="B479" s="155"/>
      <c r="C479" s="116">
        <f>'Programe Budget 2073-74'!C476</f>
        <v>54</v>
      </c>
      <c r="D479" s="117" t="str">
        <f>'Programe Budget 2073-74'!D476</f>
        <v>जिल्ला कृषि विकास कार्यालय, अर्घाखाँची</v>
      </c>
      <c r="E479" s="114">
        <f>'Programe Budget 2073-74'!E476</f>
        <v>5514</v>
      </c>
      <c r="F479" s="114">
        <f>'Programe Budget 2073-74'!F476</f>
        <v>5460</v>
      </c>
      <c r="G479" s="114">
        <f t="shared" si="45"/>
        <v>54</v>
      </c>
      <c r="H479" s="114">
        <v>3530</v>
      </c>
      <c r="I479" s="114">
        <v>638</v>
      </c>
      <c r="J479" s="114">
        <f t="shared" si="47"/>
        <v>4168</v>
      </c>
      <c r="K479" s="114">
        <f t="shared" si="48"/>
        <v>75.589408777656871</v>
      </c>
      <c r="L479" s="175"/>
      <c r="M479" s="117"/>
      <c r="N479" s="114" t="str">
        <f>'Programe Budget 2073-74'!Q476</f>
        <v>प</v>
      </c>
      <c r="O479" s="225" t="e">
        <f>J479-'Nikasha and kharcha 1st trim'!#REF!</f>
        <v>#REF!</v>
      </c>
    </row>
    <row r="480" spans="1:15">
      <c r="A480" s="155"/>
      <c r="B480" s="155"/>
      <c r="C480" s="116">
        <f>'Programe Budget 2073-74'!C477</f>
        <v>55</v>
      </c>
      <c r="D480" s="117" t="str">
        <f>'Programe Budget 2073-74'!D477</f>
        <v>जिल्ला कृषि विकास कार्यालय, मुस्ताङ्ग</v>
      </c>
      <c r="E480" s="114">
        <f>'Programe Budget 2073-74'!E477</f>
        <v>2499</v>
      </c>
      <c r="F480" s="114">
        <f>'Programe Budget 2073-74'!F477</f>
        <v>1950</v>
      </c>
      <c r="G480" s="114">
        <f t="shared" si="45"/>
        <v>549</v>
      </c>
      <c r="H480" s="114">
        <v>2249.5</v>
      </c>
      <c r="I480" s="114">
        <v>1080</v>
      </c>
      <c r="J480" s="114">
        <f t="shared" si="47"/>
        <v>3329.5</v>
      </c>
      <c r="K480" s="114">
        <f t="shared" si="48"/>
        <v>133.23329331732694</v>
      </c>
      <c r="L480" s="175"/>
      <c r="M480" s="117"/>
      <c r="N480" s="114" t="str">
        <f>'Programe Budget 2073-74'!Q477</f>
        <v>प</v>
      </c>
      <c r="O480" s="225" t="e">
        <f>J480-'Nikasha and kharcha 1st trim'!#REF!</f>
        <v>#REF!</v>
      </c>
    </row>
    <row r="481" spans="1:15">
      <c r="A481" s="155"/>
      <c r="B481" s="155"/>
      <c r="C481" s="116">
        <f>'Programe Budget 2073-74'!C478</f>
        <v>56</v>
      </c>
      <c r="D481" s="117" t="str">
        <f>'Programe Budget 2073-74'!D478</f>
        <v>जिल्ला कृषि विकास कार्यालय, म्याग्दी</v>
      </c>
      <c r="E481" s="114">
        <f>'Programe Budget 2073-74'!E478</f>
        <v>4614</v>
      </c>
      <c r="F481" s="114">
        <f>'Programe Budget 2073-74'!F478</f>
        <v>4560</v>
      </c>
      <c r="G481" s="114">
        <f t="shared" si="45"/>
        <v>54</v>
      </c>
      <c r="H481" s="114">
        <v>3768.6</v>
      </c>
      <c r="I481" s="114">
        <v>532.9</v>
      </c>
      <c r="J481" s="114">
        <f t="shared" si="47"/>
        <v>4301.5</v>
      </c>
      <c r="K481" s="114">
        <f t="shared" si="48"/>
        <v>93.227134807108797</v>
      </c>
      <c r="L481" s="175"/>
      <c r="M481" s="117"/>
      <c r="N481" s="114" t="str">
        <f>'Programe Budget 2073-74'!Q478</f>
        <v>प</v>
      </c>
      <c r="O481" s="225" t="e">
        <f>J481-'Nikasha and kharcha 1st trim'!#REF!</f>
        <v>#REF!</v>
      </c>
    </row>
    <row r="482" spans="1:15">
      <c r="A482" s="155"/>
      <c r="B482" s="155"/>
      <c r="C482" s="116">
        <f>'Programe Budget 2073-74'!C479</f>
        <v>57</v>
      </c>
      <c r="D482" s="117" t="str">
        <f>'Programe Budget 2073-74'!D479</f>
        <v>जिल्ला कृषि विकास कार्यालय, पर्वत</v>
      </c>
      <c r="E482" s="114">
        <f>'Programe Budget 2073-74'!E479</f>
        <v>5454</v>
      </c>
      <c r="F482" s="114">
        <f>'Programe Budget 2073-74'!F479</f>
        <v>5400</v>
      </c>
      <c r="G482" s="114">
        <f t="shared" si="45"/>
        <v>54</v>
      </c>
      <c r="H482" s="114">
        <v>4349.7</v>
      </c>
      <c r="I482" s="114">
        <v>1238</v>
      </c>
      <c r="J482" s="114">
        <f t="shared" si="47"/>
        <v>5587.7</v>
      </c>
      <c r="K482" s="114">
        <f t="shared" si="48"/>
        <v>102.45141180784745</v>
      </c>
      <c r="L482" s="175"/>
      <c r="M482" s="117"/>
      <c r="N482" s="114" t="str">
        <f>'Programe Budget 2073-74'!Q479</f>
        <v>प</v>
      </c>
      <c r="O482" s="225" t="e">
        <f>J482-'Nikasha and kharcha 1st trim'!#REF!</f>
        <v>#REF!</v>
      </c>
    </row>
    <row r="483" spans="1:15">
      <c r="A483" s="155"/>
      <c r="B483" s="155"/>
      <c r="C483" s="116">
        <f>'Programe Budget 2073-74'!C480</f>
        <v>58</v>
      </c>
      <c r="D483" s="117" t="str">
        <f>'Programe Budget 2073-74'!D480</f>
        <v>जिल्ला कृषि विकास कार्यालय, बागलुङ्ग</v>
      </c>
      <c r="E483" s="114">
        <f>'Programe Budget 2073-74'!E480</f>
        <v>6204</v>
      </c>
      <c r="F483" s="114">
        <f>'Programe Budget 2073-74'!F480</f>
        <v>6150</v>
      </c>
      <c r="G483" s="114">
        <f t="shared" si="45"/>
        <v>54</v>
      </c>
      <c r="H483" s="114">
        <v>4345</v>
      </c>
      <c r="I483" s="114">
        <v>1163</v>
      </c>
      <c r="J483" s="114">
        <f t="shared" si="47"/>
        <v>5508</v>
      </c>
      <c r="K483" s="114">
        <f t="shared" si="48"/>
        <v>88.781431334622823</v>
      </c>
      <c r="L483" s="175"/>
      <c r="M483" s="117"/>
      <c r="N483" s="114" t="str">
        <f>'Programe Budget 2073-74'!Q480</f>
        <v>प</v>
      </c>
      <c r="O483" s="225" t="e">
        <f>J483-'Nikasha and kharcha 1st trim'!#REF!</f>
        <v>#REF!</v>
      </c>
    </row>
    <row r="484" spans="1:15">
      <c r="A484" s="155"/>
      <c r="B484" s="155"/>
      <c r="C484" s="116">
        <f>'Programe Budget 2073-74'!C481</f>
        <v>59</v>
      </c>
      <c r="D484" s="117" t="str">
        <f>'Programe Budget 2073-74'!D481</f>
        <v>जिल्ला कृषि विकास कार्यालय, रुकुम</v>
      </c>
      <c r="E484" s="114">
        <f>'Programe Budget 2073-74'!E481</f>
        <v>4914</v>
      </c>
      <c r="F484" s="114">
        <f>'Programe Budget 2073-74'!F481</f>
        <v>4860</v>
      </c>
      <c r="G484" s="114">
        <f t="shared" si="45"/>
        <v>54</v>
      </c>
      <c r="H484" s="114">
        <v>3130</v>
      </c>
      <c r="I484" s="114">
        <v>4061</v>
      </c>
      <c r="J484" s="114">
        <f t="shared" si="47"/>
        <v>7191</v>
      </c>
      <c r="K484" s="114">
        <f t="shared" si="48"/>
        <v>146.33699633699632</v>
      </c>
      <c r="L484" s="175"/>
      <c r="M484" s="117"/>
      <c r="N484" s="114" t="str">
        <f>'Programe Budget 2073-74'!Q481</f>
        <v>सु</v>
      </c>
      <c r="O484" s="225" t="e">
        <f>J484-'Nikasha and kharcha 1st trim'!#REF!</f>
        <v>#REF!</v>
      </c>
    </row>
    <row r="485" spans="1:15">
      <c r="A485" s="155"/>
      <c r="B485" s="155"/>
      <c r="C485" s="116">
        <f>'Programe Budget 2073-74'!C482</f>
        <v>60</v>
      </c>
      <c r="D485" s="117" t="str">
        <f>'Programe Budget 2073-74'!D482</f>
        <v>जिल्ला कृषि विकास कार्यालय, रोल्पा</v>
      </c>
      <c r="E485" s="114">
        <f>'Programe Budget 2073-74'!E482</f>
        <v>4614</v>
      </c>
      <c r="F485" s="114">
        <f>'Programe Budget 2073-74'!F482</f>
        <v>4560</v>
      </c>
      <c r="G485" s="114">
        <f t="shared" si="45"/>
        <v>54</v>
      </c>
      <c r="H485" s="114">
        <v>3300</v>
      </c>
      <c r="I485" s="114">
        <v>344</v>
      </c>
      <c r="J485" s="114">
        <f t="shared" si="47"/>
        <v>3644</v>
      </c>
      <c r="K485" s="114">
        <f t="shared" si="48"/>
        <v>78.977026441265721</v>
      </c>
      <c r="L485" s="175"/>
      <c r="M485" s="117"/>
      <c r="N485" s="114" t="str">
        <f>'Programe Budget 2073-74'!Q482</f>
        <v>सु</v>
      </c>
      <c r="O485" s="225" t="e">
        <f>J485-'Nikasha and kharcha 1st trim'!#REF!</f>
        <v>#REF!</v>
      </c>
    </row>
    <row r="486" spans="1:15">
      <c r="A486" s="155"/>
      <c r="B486" s="155"/>
      <c r="C486" s="116">
        <f>'Programe Budget 2073-74'!C483</f>
        <v>61</v>
      </c>
      <c r="D486" s="117" t="str">
        <f>'Programe Budget 2073-74'!D483</f>
        <v xml:space="preserve">जिल्ला कृषि विकास कार्यालय, दाङ्ग </v>
      </c>
      <c r="E486" s="114">
        <f>'Programe Budget 2073-74'!E483</f>
        <v>5454</v>
      </c>
      <c r="F486" s="114">
        <f>'Programe Budget 2073-74'!F483</f>
        <v>5400</v>
      </c>
      <c r="G486" s="114">
        <f t="shared" si="45"/>
        <v>54</v>
      </c>
      <c r="H486" s="114">
        <v>3890</v>
      </c>
      <c r="I486" s="114">
        <v>5138</v>
      </c>
      <c r="J486" s="114">
        <f t="shared" si="47"/>
        <v>9028</v>
      </c>
      <c r="K486" s="114">
        <f t="shared" si="48"/>
        <v>165.52988632196553</v>
      </c>
      <c r="L486" s="175"/>
      <c r="M486" s="117"/>
      <c r="N486" s="114" t="str">
        <f>'Programe Budget 2073-74'!Q483</f>
        <v>सु</v>
      </c>
      <c r="O486" s="225" t="e">
        <f>J486-'Nikasha and kharcha 1st trim'!#REF!</f>
        <v>#REF!</v>
      </c>
    </row>
    <row r="487" spans="1:15">
      <c r="A487" s="155"/>
      <c r="B487" s="155"/>
      <c r="C487" s="116">
        <f>'Programe Budget 2073-74'!C484</f>
        <v>62</v>
      </c>
      <c r="D487" s="117" t="str">
        <f>'Programe Budget 2073-74'!D484</f>
        <v>जिल्ला कृषि विकास कार्यालय, सल्यान</v>
      </c>
      <c r="E487" s="114">
        <f>'Programe Budget 2073-74'!E484</f>
        <v>4704</v>
      </c>
      <c r="F487" s="114">
        <f>'Programe Budget 2073-74'!F484</f>
        <v>4650</v>
      </c>
      <c r="G487" s="114">
        <f t="shared" si="45"/>
        <v>54</v>
      </c>
      <c r="H487" s="114">
        <v>3183</v>
      </c>
      <c r="I487" s="114">
        <v>593</v>
      </c>
      <c r="J487" s="114">
        <f t="shared" si="47"/>
        <v>3776</v>
      </c>
      <c r="K487" s="114">
        <f t="shared" si="48"/>
        <v>80.27210884353741</v>
      </c>
      <c r="L487" s="175"/>
      <c r="M487" s="117"/>
      <c r="N487" s="114" t="str">
        <f>'Programe Budget 2073-74'!Q484</f>
        <v>सु</v>
      </c>
      <c r="O487" s="225" t="e">
        <f>J487-'Nikasha and kharcha 1st trim'!#REF!</f>
        <v>#REF!</v>
      </c>
    </row>
    <row r="488" spans="1:15">
      <c r="A488" s="155"/>
      <c r="B488" s="155"/>
      <c r="C488" s="116">
        <f>'Programe Budget 2073-74'!C485</f>
        <v>63</v>
      </c>
      <c r="D488" s="117" t="str">
        <f>'Programe Budget 2073-74'!D485</f>
        <v>जिल्ला कृषि विकास कार्यालय, प्यूठान</v>
      </c>
      <c r="E488" s="114">
        <f>'Programe Budget 2073-74'!E485</f>
        <v>4914</v>
      </c>
      <c r="F488" s="114">
        <f>'Programe Budget 2073-74'!F485</f>
        <v>4860</v>
      </c>
      <c r="G488" s="114">
        <f t="shared" si="45"/>
        <v>54</v>
      </c>
      <c r="H488" s="114">
        <v>3270</v>
      </c>
      <c r="I488" s="114">
        <v>623</v>
      </c>
      <c r="J488" s="114">
        <f t="shared" si="47"/>
        <v>3893</v>
      </c>
      <c r="K488" s="114">
        <f t="shared" si="48"/>
        <v>79.222629222629223</v>
      </c>
      <c r="L488" s="175"/>
      <c r="M488" s="117"/>
      <c r="N488" s="114" t="str">
        <f>'Programe Budget 2073-74'!Q485</f>
        <v>सु</v>
      </c>
      <c r="O488" s="225" t="e">
        <f>J488-'Nikasha and kharcha 1st trim'!#REF!</f>
        <v>#REF!</v>
      </c>
    </row>
    <row r="489" spans="1:15">
      <c r="A489" s="155"/>
      <c r="B489" s="155"/>
      <c r="C489" s="116">
        <f>'Programe Budget 2073-74'!C486</f>
        <v>64</v>
      </c>
      <c r="D489" s="117" t="str">
        <f>'Programe Budget 2073-74'!D486</f>
        <v>जिल्ला कृषि विकास कार्यालय, हुम्ला</v>
      </c>
      <c r="E489" s="114">
        <f>'Programe Budget 2073-74'!E486</f>
        <v>8079</v>
      </c>
      <c r="F489" s="114">
        <f>'Programe Budget 2073-74'!F486</f>
        <v>2925</v>
      </c>
      <c r="G489" s="114">
        <f t="shared" ref="G489:G507" si="49">E489-F489</f>
        <v>5154</v>
      </c>
      <c r="H489" s="114">
        <v>2100</v>
      </c>
      <c r="I489" s="114">
        <v>2288</v>
      </c>
      <c r="J489" s="114">
        <f t="shared" ref="J489:J507" si="50">I489+H489</f>
        <v>4388</v>
      </c>
      <c r="K489" s="114">
        <f t="shared" si="48"/>
        <v>54.313652679787104</v>
      </c>
      <c r="L489" s="175"/>
      <c r="M489" s="117"/>
      <c r="N489" s="114" t="str">
        <f>'Programe Budget 2073-74'!Q486</f>
        <v>सु</v>
      </c>
      <c r="O489" s="225" t="e">
        <f>J489-'Nikasha and kharcha 1st trim'!#REF!</f>
        <v>#REF!</v>
      </c>
    </row>
    <row r="490" spans="1:15">
      <c r="A490" s="155"/>
      <c r="B490" s="155"/>
      <c r="C490" s="116">
        <f>'Programe Budget 2073-74'!C487</f>
        <v>65</v>
      </c>
      <c r="D490" s="117" t="str">
        <f>'Programe Budget 2073-74'!D487</f>
        <v>जिल्ला कृषि विकास कार्यालय, मुगु</v>
      </c>
      <c r="E490" s="114">
        <f>'Programe Budget 2073-74'!E487</f>
        <v>3229</v>
      </c>
      <c r="F490" s="114">
        <f>'Programe Budget 2073-74'!F487</f>
        <v>2550</v>
      </c>
      <c r="G490" s="114">
        <f t="shared" si="49"/>
        <v>679</v>
      </c>
      <c r="H490" s="114">
        <v>2100</v>
      </c>
      <c r="I490" s="114">
        <v>325</v>
      </c>
      <c r="J490" s="114">
        <f t="shared" si="50"/>
        <v>2425</v>
      </c>
      <c r="K490" s="114">
        <f t="shared" si="48"/>
        <v>75.100650356147412</v>
      </c>
      <c r="L490" s="175"/>
      <c r="M490" s="117"/>
      <c r="N490" s="114" t="str">
        <f>'Programe Budget 2073-74'!Q487</f>
        <v>सु</v>
      </c>
      <c r="O490" s="225" t="e">
        <f>J490-'Nikasha and kharcha 1st trim'!#REF!</f>
        <v>#REF!</v>
      </c>
    </row>
    <row r="491" spans="1:15">
      <c r="A491" s="155"/>
      <c r="B491" s="155"/>
      <c r="C491" s="116">
        <f>'Programe Budget 2073-74'!C488</f>
        <v>66</v>
      </c>
      <c r="D491" s="117" t="str">
        <f>'Programe Budget 2073-74'!D488</f>
        <v>जिल्ला कृषि विकास कार्यालय, जुम्ला</v>
      </c>
      <c r="E491" s="114">
        <f>'Programe Budget 2073-74'!E488</f>
        <v>6114</v>
      </c>
      <c r="F491" s="114">
        <f>'Programe Budget 2073-74'!F488</f>
        <v>6060</v>
      </c>
      <c r="G491" s="114">
        <f t="shared" si="49"/>
        <v>54</v>
      </c>
      <c r="H491" s="114">
        <v>2100</v>
      </c>
      <c r="I491" s="114">
        <v>883</v>
      </c>
      <c r="J491" s="114">
        <f t="shared" si="50"/>
        <v>2983</v>
      </c>
      <c r="K491" s="114">
        <f t="shared" si="48"/>
        <v>48.78966306836768</v>
      </c>
      <c r="L491" s="175"/>
      <c r="M491" s="117"/>
      <c r="N491" s="114" t="str">
        <f>'Programe Budget 2073-74'!Q488</f>
        <v>सु</v>
      </c>
      <c r="O491" s="225" t="e">
        <f>J491-'Nikasha and kharcha 1st trim'!#REF!</f>
        <v>#REF!</v>
      </c>
    </row>
    <row r="492" spans="1:15">
      <c r="A492" s="155"/>
      <c r="B492" s="155"/>
      <c r="C492" s="116">
        <f>'Programe Budget 2073-74'!C489</f>
        <v>67</v>
      </c>
      <c r="D492" s="117" t="str">
        <f>'Programe Budget 2073-74'!D489</f>
        <v>जिल्ला कृषि विकास कार्यालय, कालिकोट</v>
      </c>
      <c r="E492" s="114">
        <f>'Programe Budget 2073-74'!E489</f>
        <v>4104</v>
      </c>
      <c r="F492" s="114">
        <f>'Programe Budget 2073-74'!F489</f>
        <v>4050</v>
      </c>
      <c r="G492" s="114">
        <f t="shared" si="49"/>
        <v>54</v>
      </c>
      <c r="H492" s="114">
        <v>2100</v>
      </c>
      <c r="I492" s="114">
        <v>1552</v>
      </c>
      <c r="J492" s="114">
        <f t="shared" si="50"/>
        <v>3652</v>
      </c>
      <c r="K492" s="114">
        <f t="shared" si="48"/>
        <v>88.98635477582846</v>
      </c>
      <c r="L492" s="175"/>
      <c r="M492" s="117"/>
      <c r="N492" s="114" t="str">
        <f>'Programe Budget 2073-74'!Q489</f>
        <v>सु</v>
      </c>
      <c r="O492" s="225" t="e">
        <f>J492-'Nikasha and kharcha 1st trim'!#REF!</f>
        <v>#REF!</v>
      </c>
    </row>
    <row r="493" spans="1:15">
      <c r="A493" s="155"/>
      <c r="B493" s="155"/>
      <c r="C493" s="116">
        <f>'Programe Budget 2073-74'!C490</f>
        <v>68</v>
      </c>
      <c r="D493" s="117" t="str">
        <f>'Programe Budget 2073-74'!D490</f>
        <v>जिल्ला कृषि विकास कार्यालय, डोल्पा</v>
      </c>
      <c r="E493" s="114">
        <f>'Programe Budget 2073-74'!E490</f>
        <v>9104</v>
      </c>
      <c r="F493" s="114">
        <f>'Programe Budget 2073-74'!F490</f>
        <v>2925</v>
      </c>
      <c r="G493" s="114">
        <f t="shared" si="49"/>
        <v>6179</v>
      </c>
      <c r="H493" s="114">
        <v>2085</v>
      </c>
      <c r="I493" s="114">
        <v>4413</v>
      </c>
      <c r="J493" s="114">
        <f t="shared" si="50"/>
        <v>6498</v>
      </c>
      <c r="K493" s="114">
        <f t="shared" si="48"/>
        <v>71.37521968365553</v>
      </c>
      <c r="L493" s="175"/>
      <c r="M493" s="117"/>
      <c r="N493" s="114" t="str">
        <f>'Programe Budget 2073-74'!Q490</f>
        <v>सु</v>
      </c>
      <c r="O493" s="225" t="e">
        <f>J493-'Nikasha and kharcha 1st trim'!#REF!</f>
        <v>#REF!</v>
      </c>
    </row>
    <row r="494" spans="1:15">
      <c r="A494" s="155"/>
      <c r="B494" s="155"/>
      <c r="C494" s="116">
        <f>'Programe Budget 2073-74'!C491</f>
        <v>69</v>
      </c>
      <c r="D494" s="117" t="str">
        <f>'Programe Budget 2073-74'!D491</f>
        <v>जिल्ला कृषि विकास कार्यालय, बाँके</v>
      </c>
      <c r="E494" s="114">
        <f>'Programe Budget 2073-74'!E491</f>
        <v>3954</v>
      </c>
      <c r="F494" s="114">
        <f>'Programe Budget 2073-74'!F491</f>
        <v>3900</v>
      </c>
      <c r="G494" s="114">
        <f t="shared" si="49"/>
        <v>54</v>
      </c>
      <c r="H494" s="114">
        <v>3899</v>
      </c>
      <c r="I494" s="114">
        <v>1236</v>
      </c>
      <c r="J494" s="114">
        <f t="shared" si="50"/>
        <v>5135</v>
      </c>
      <c r="K494" s="114">
        <f t="shared" si="48"/>
        <v>129.86848760748609</v>
      </c>
      <c r="L494" s="175"/>
      <c r="M494" s="117"/>
      <c r="N494" s="114" t="str">
        <f>'Programe Budget 2073-74'!Q491</f>
        <v>सु</v>
      </c>
      <c r="O494" s="225" t="e">
        <f>J494-'Nikasha and kharcha 1st trim'!#REF!</f>
        <v>#REF!</v>
      </c>
    </row>
    <row r="495" spans="1:15">
      <c r="A495" s="155"/>
      <c r="B495" s="155"/>
      <c r="C495" s="116">
        <f>'Programe Budget 2073-74'!C492</f>
        <v>70</v>
      </c>
      <c r="D495" s="117" t="str">
        <f>'Programe Budget 2073-74'!D492</f>
        <v>जिल्ला कृषि विकास कार्यालय, बर्दिया</v>
      </c>
      <c r="E495" s="114">
        <f>'Programe Budget 2073-74'!E492</f>
        <v>3954</v>
      </c>
      <c r="F495" s="114">
        <f>'Programe Budget 2073-74'!F492</f>
        <v>3900</v>
      </c>
      <c r="G495" s="114">
        <f t="shared" si="49"/>
        <v>54</v>
      </c>
      <c r="H495" s="114">
        <v>3900</v>
      </c>
      <c r="I495" s="114">
        <v>1060</v>
      </c>
      <c r="J495" s="114">
        <f t="shared" si="50"/>
        <v>4960</v>
      </c>
      <c r="K495" s="114">
        <f t="shared" si="48"/>
        <v>125.44258978249874</v>
      </c>
      <c r="L495" s="175"/>
      <c r="M495" s="117"/>
      <c r="N495" s="114" t="str">
        <f>'Programe Budget 2073-74'!Q492</f>
        <v>सु</v>
      </c>
      <c r="O495" s="225" t="e">
        <f>J495-'Nikasha and kharcha 1st trim'!#REF!</f>
        <v>#REF!</v>
      </c>
    </row>
    <row r="496" spans="1:15">
      <c r="A496" s="155"/>
      <c r="B496" s="155"/>
      <c r="C496" s="116">
        <f>'Programe Budget 2073-74'!C493</f>
        <v>71</v>
      </c>
      <c r="D496" s="117" t="str">
        <f>'Programe Budget 2073-74'!D493</f>
        <v>जिल्ला कृषि विकास कार्यालय, सर्ुर्खेत</v>
      </c>
      <c r="E496" s="114">
        <f>'Programe Budget 2073-74'!E493</f>
        <v>4764</v>
      </c>
      <c r="F496" s="114">
        <f>'Programe Budget 2073-74'!F493</f>
        <v>4710</v>
      </c>
      <c r="G496" s="114">
        <f t="shared" si="49"/>
        <v>54</v>
      </c>
      <c r="H496" s="114">
        <v>3738</v>
      </c>
      <c r="I496" s="114">
        <v>1238</v>
      </c>
      <c r="J496" s="114">
        <f t="shared" si="50"/>
        <v>4976</v>
      </c>
      <c r="K496" s="114">
        <f t="shared" si="48"/>
        <v>104.45004198152812</v>
      </c>
      <c r="L496" s="175"/>
      <c r="M496" s="117"/>
      <c r="N496" s="114" t="str">
        <f>'Programe Budget 2073-74'!Q493</f>
        <v>सु</v>
      </c>
      <c r="O496" s="225" t="e">
        <f>J496-'Nikasha and kharcha 1st trim'!#REF!</f>
        <v>#REF!</v>
      </c>
    </row>
    <row r="497" spans="1:15">
      <c r="A497" s="155"/>
      <c r="B497" s="155"/>
      <c r="C497" s="116">
        <f>'Programe Budget 2073-74'!C494</f>
        <v>72</v>
      </c>
      <c r="D497" s="117" t="str">
        <f>'Programe Budget 2073-74'!D494</f>
        <v>जिल्ला कृषि विकास कार्यालय, दैलेख</v>
      </c>
      <c r="E497" s="114">
        <f>'Programe Budget 2073-74'!E494</f>
        <v>4614</v>
      </c>
      <c r="F497" s="114">
        <f>'Programe Budget 2073-74'!F494</f>
        <v>4560</v>
      </c>
      <c r="G497" s="114">
        <f t="shared" si="49"/>
        <v>54</v>
      </c>
      <c r="H497" s="114">
        <v>3135</v>
      </c>
      <c r="I497" s="114">
        <v>638</v>
      </c>
      <c r="J497" s="114">
        <f t="shared" si="50"/>
        <v>3773</v>
      </c>
      <c r="K497" s="114">
        <f t="shared" si="48"/>
        <v>81.772865192891203</v>
      </c>
      <c r="L497" s="175"/>
      <c r="M497" s="117"/>
      <c r="N497" s="114" t="str">
        <f>'Programe Budget 2073-74'!Q494</f>
        <v>सु</v>
      </c>
      <c r="O497" s="225" t="e">
        <f>J497-'Nikasha and kharcha 1st trim'!#REF!</f>
        <v>#REF!</v>
      </c>
    </row>
    <row r="498" spans="1:15">
      <c r="A498" s="155"/>
      <c r="B498" s="155"/>
      <c r="C498" s="116">
        <f>'Programe Budget 2073-74'!C495</f>
        <v>73</v>
      </c>
      <c r="D498" s="117" t="str">
        <f>'Programe Budget 2073-74'!D495</f>
        <v>जिल्ला कृषि विकास कार्यालय, जाजरकोट</v>
      </c>
      <c r="E498" s="114">
        <f>'Programe Budget 2073-74'!E495</f>
        <v>2454</v>
      </c>
      <c r="F498" s="114">
        <f>'Programe Budget 2073-74'!F495</f>
        <v>2400</v>
      </c>
      <c r="G498" s="114">
        <f t="shared" si="49"/>
        <v>54</v>
      </c>
      <c r="H498" s="114">
        <v>2882</v>
      </c>
      <c r="I498" s="114">
        <v>2585</v>
      </c>
      <c r="J498" s="114">
        <f t="shared" si="50"/>
        <v>5467</v>
      </c>
      <c r="K498" s="114">
        <f t="shared" si="48"/>
        <v>222.77913610431946</v>
      </c>
      <c r="L498" s="175"/>
      <c r="M498" s="117"/>
      <c r="N498" s="114" t="str">
        <f>'Programe Budget 2073-74'!Q495</f>
        <v>सु</v>
      </c>
      <c r="O498" s="225" t="e">
        <f>J498-'Nikasha and kharcha 1st trim'!#REF!</f>
        <v>#REF!</v>
      </c>
    </row>
    <row r="499" spans="1:15">
      <c r="A499" s="155"/>
      <c r="B499" s="155"/>
      <c r="C499" s="116">
        <f>'Programe Budget 2073-74'!C496</f>
        <v>74</v>
      </c>
      <c r="D499" s="117" t="str">
        <f>'Programe Budget 2073-74'!D496</f>
        <v xml:space="preserve">जिल्ला कृषि विकास कार्यालय, बझाङ्ग </v>
      </c>
      <c r="E499" s="114">
        <f>'Programe Budget 2073-74'!E496</f>
        <v>2094</v>
      </c>
      <c r="F499" s="114">
        <f>'Programe Budget 2073-74'!F496</f>
        <v>2040</v>
      </c>
      <c r="G499" s="114">
        <f t="shared" si="49"/>
        <v>54</v>
      </c>
      <c r="H499" s="114">
        <v>2100</v>
      </c>
      <c r="I499" s="114">
        <v>1359.2</v>
      </c>
      <c r="J499" s="114">
        <f t="shared" si="50"/>
        <v>3459.2</v>
      </c>
      <c r="K499" s="114">
        <f t="shared" si="48"/>
        <v>165.19579751671441</v>
      </c>
      <c r="L499" s="175"/>
      <c r="M499" s="117"/>
      <c r="N499" s="114" t="str">
        <f>'Programe Budget 2073-74'!Q496</f>
        <v>दि</v>
      </c>
      <c r="O499" s="225" t="e">
        <f>J499-'Nikasha and kharcha 1st trim'!#REF!</f>
        <v>#REF!</v>
      </c>
    </row>
    <row r="500" spans="1:15">
      <c r="A500" s="155"/>
      <c r="B500" s="155"/>
      <c r="C500" s="116">
        <f>'Programe Budget 2073-74'!C497</f>
        <v>75</v>
      </c>
      <c r="D500" s="117" t="str">
        <f>'Programe Budget 2073-74'!D497</f>
        <v>जिल्ला कृषि विकास कार्यालय, बाजुरा</v>
      </c>
      <c r="E500" s="114">
        <f>'Programe Budget 2073-74'!E497</f>
        <v>8494</v>
      </c>
      <c r="F500" s="114">
        <f>'Programe Budget 2073-74'!F497</f>
        <v>3960</v>
      </c>
      <c r="G500" s="114">
        <f t="shared" si="49"/>
        <v>4534</v>
      </c>
      <c r="H500" s="114">
        <v>2100</v>
      </c>
      <c r="I500" s="114">
        <v>866.7</v>
      </c>
      <c r="J500" s="114">
        <f t="shared" si="50"/>
        <v>2966.7</v>
      </c>
      <c r="K500" s="114">
        <f t="shared" si="48"/>
        <v>34.927007299270066</v>
      </c>
      <c r="L500" s="175"/>
      <c r="M500" s="117"/>
      <c r="N500" s="114" t="str">
        <f>'Programe Budget 2073-74'!Q497</f>
        <v>दि</v>
      </c>
      <c r="O500" s="225" t="e">
        <f>J500-'Nikasha and kharcha 1st trim'!#REF!</f>
        <v>#REF!</v>
      </c>
    </row>
    <row r="501" spans="1:15">
      <c r="A501" s="155"/>
      <c r="B501" s="155"/>
      <c r="C501" s="116">
        <f>'Programe Budget 2073-74'!C498</f>
        <v>76</v>
      </c>
      <c r="D501" s="117" t="str">
        <f>'Programe Budget 2073-74'!D498</f>
        <v xml:space="preserve">जिल्ला कृषि विकास कार्यालय, डोटी </v>
      </c>
      <c r="E501" s="114">
        <f>'Programe Budget 2073-74'!E498</f>
        <v>8364</v>
      </c>
      <c r="F501" s="114">
        <f>'Programe Budget 2073-74'!F498</f>
        <v>8310</v>
      </c>
      <c r="G501" s="114">
        <f t="shared" si="49"/>
        <v>54</v>
      </c>
      <c r="H501" s="114">
        <v>2985.4</v>
      </c>
      <c r="I501" s="114">
        <v>537.6</v>
      </c>
      <c r="J501" s="114">
        <f t="shared" si="50"/>
        <v>3523</v>
      </c>
      <c r="K501" s="114">
        <f t="shared" si="48"/>
        <v>42.120994739359155</v>
      </c>
      <c r="L501" s="175"/>
      <c r="M501" s="117"/>
      <c r="N501" s="114" t="str">
        <f>'Programe Budget 2073-74'!Q498</f>
        <v>दि</v>
      </c>
      <c r="O501" s="225" t="e">
        <f>J501-'Nikasha and kharcha 1st trim'!#REF!</f>
        <v>#REF!</v>
      </c>
    </row>
    <row r="502" spans="1:15">
      <c r="A502" s="155"/>
      <c r="B502" s="155"/>
      <c r="C502" s="116">
        <f>'Programe Budget 2073-74'!C499</f>
        <v>77</v>
      </c>
      <c r="D502" s="117" t="str">
        <f>'Programe Budget 2073-74'!D499</f>
        <v>जिल्ला कृषि विकास कार्यालय, अछाम</v>
      </c>
      <c r="E502" s="114">
        <f>'Programe Budget 2073-74'!E499</f>
        <v>6714</v>
      </c>
      <c r="F502" s="114">
        <f>'Programe Budget 2073-74'!F499</f>
        <v>6660</v>
      </c>
      <c r="G502" s="114">
        <f t="shared" si="49"/>
        <v>54</v>
      </c>
      <c r="H502" s="114">
        <v>2794.2</v>
      </c>
      <c r="I502" s="114">
        <v>637.6</v>
      </c>
      <c r="J502" s="114">
        <f t="shared" si="50"/>
        <v>3431.7999999999997</v>
      </c>
      <c r="K502" s="114">
        <f t="shared" si="48"/>
        <v>51.114089961274942</v>
      </c>
      <c r="L502" s="175"/>
      <c r="M502" s="117"/>
      <c r="N502" s="114" t="str">
        <f>'Programe Budget 2073-74'!Q499</f>
        <v>दि</v>
      </c>
      <c r="O502" s="225" t="e">
        <f>J502-'Nikasha and kharcha 1st trim'!#REF!</f>
        <v>#REF!</v>
      </c>
    </row>
    <row r="503" spans="1:15">
      <c r="A503" s="155"/>
      <c r="B503" s="155"/>
      <c r="C503" s="116">
        <f>'Programe Budget 2073-74'!C500</f>
        <v>78</v>
      </c>
      <c r="D503" s="117" t="str">
        <f>'Programe Budget 2073-74'!D500</f>
        <v>जिल्ला कृषि विकास कार्यालय, कैलाली</v>
      </c>
      <c r="E503" s="114">
        <f>'Programe Budget 2073-74'!E500</f>
        <v>5454</v>
      </c>
      <c r="F503" s="114">
        <f>'Programe Budget 2073-74'!F500</f>
        <v>5400</v>
      </c>
      <c r="G503" s="114">
        <f t="shared" si="49"/>
        <v>54</v>
      </c>
      <c r="H503" s="114">
        <v>3600</v>
      </c>
      <c r="I503" s="114">
        <v>1238</v>
      </c>
      <c r="J503" s="114">
        <f t="shared" si="50"/>
        <v>4838</v>
      </c>
      <c r="K503" s="114">
        <f t="shared" si="48"/>
        <v>88.705537220388706</v>
      </c>
      <c r="L503" s="175"/>
      <c r="M503" s="117"/>
      <c r="N503" s="114" t="str">
        <f>'Programe Budget 2073-74'!Q500</f>
        <v>दि</v>
      </c>
      <c r="O503" s="225" t="e">
        <f>J503-'Nikasha and kharcha 1st trim'!#REF!</f>
        <v>#REF!</v>
      </c>
    </row>
    <row r="504" spans="1:15">
      <c r="A504" s="155"/>
      <c r="B504" s="155"/>
      <c r="C504" s="116">
        <f>'Programe Budget 2073-74'!C501</f>
        <v>79</v>
      </c>
      <c r="D504" s="117" t="str">
        <f>'Programe Budget 2073-74'!D501</f>
        <v>जिल्ला कृषि विकास कार्यालय, दार्चुला</v>
      </c>
      <c r="E504" s="114">
        <f>'Programe Budget 2073-74'!E501</f>
        <v>1854</v>
      </c>
      <c r="F504" s="114">
        <f>'Programe Budget 2073-74'!F501</f>
        <v>1800</v>
      </c>
      <c r="G504" s="114">
        <f t="shared" si="49"/>
        <v>54</v>
      </c>
      <c r="H504" s="114">
        <v>2077.5</v>
      </c>
      <c r="I504" s="114">
        <v>20.6</v>
      </c>
      <c r="J504" s="114">
        <f t="shared" si="50"/>
        <v>2098.1</v>
      </c>
      <c r="K504" s="114">
        <f t="shared" si="48"/>
        <v>113.16612729234087</v>
      </c>
      <c r="L504" s="175"/>
      <c r="M504" s="117"/>
      <c r="N504" s="114" t="str">
        <f>'Programe Budget 2073-74'!Q501</f>
        <v>दि</v>
      </c>
      <c r="O504" s="225" t="e">
        <f>J504-'Nikasha and kharcha 1st trim'!#REF!</f>
        <v>#REF!</v>
      </c>
    </row>
    <row r="505" spans="1:15">
      <c r="A505" s="155"/>
      <c r="B505" s="155"/>
      <c r="C505" s="116">
        <f>'Programe Budget 2073-74'!C502</f>
        <v>80</v>
      </c>
      <c r="D505" s="117" t="str">
        <f>'Programe Budget 2073-74'!D502</f>
        <v>जिल्ला कृषि विकास कार्यालय, बैतडी</v>
      </c>
      <c r="E505" s="114">
        <f>'Programe Budget 2073-74'!E502</f>
        <v>4614</v>
      </c>
      <c r="F505" s="114">
        <f>'Programe Budget 2073-74'!F502</f>
        <v>4560</v>
      </c>
      <c r="G505" s="114">
        <f t="shared" si="49"/>
        <v>54</v>
      </c>
      <c r="H505" s="114">
        <v>2873.3</v>
      </c>
      <c r="I505" s="114">
        <v>638</v>
      </c>
      <c r="J505" s="114">
        <f t="shared" si="50"/>
        <v>3511.3</v>
      </c>
      <c r="K505" s="114">
        <f t="shared" si="48"/>
        <v>76.100996965756394</v>
      </c>
      <c r="L505" s="175"/>
      <c r="M505" s="117"/>
      <c r="N505" s="114" t="str">
        <f>'Programe Budget 2073-74'!Q502</f>
        <v>दि</v>
      </c>
      <c r="O505" s="225" t="e">
        <f>J505-'Nikasha and kharcha 1st trim'!#REF!</f>
        <v>#REF!</v>
      </c>
    </row>
    <row r="506" spans="1:15">
      <c r="A506" s="155"/>
      <c r="B506" s="155"/>
      <c r="C506" s="116">
        <f>'Programe Budget 2073-74'!C503</f>
        <v>81</v>
      </c>
      <c r="D506" s="117" t="str">
        <f>'Programe Budget 2073-74'!D503</f>
        <v>जिल्ला कृषि विकास कार्यालय, डडेलधुरा</v>
      </c>
      <c r="E506" s="114">
        <f>'Programe Budget 2073-74'!E503</f>
        <v>4614</v>
      </c>
      <c r="F506" s="114">
        <f>'Programe Budget 2073-74'!F503</f>
        <v>4560</v>
      </c>
      <c r="G506" s="114">
        <f t="shared" si="49"/>
        <v>54</v>
      </c>
      <c r="H506" s="114">
        <v>2385.9</v>
      </c>
      <c r="I506" s="114">
        <v>603.6</v>
      </c>
      <c r="J506" s="114">
        <f t="shared" si="50"/>
        <v>2989.5</v>
      </c>
      <c r="K506" s="114">
        <f t="shared" si="48"/>
        <v>64.791937581274382</v>
      </c>
      <c r="L506" s="175"/>
      <c r="M506" s="117"/>
      <c r="N506" s="114" t="str">
        <f>'Programe Budget 2073-74'!Q503</f>
        <v>दि</v>
      </c>
      <c r="O506" s="225" t="e">
        <f>J506-'Nikasha and kharcha 1st trim'!#REF!</f>
        <v>#REF!</v>
      </c>
    </row>
    <row r="507" spans="1:15">
      <c r="A507" s="155"/>
      <c r="B507" s="155"/>
      <c r="C507" s="116" t="e">
        <f>'Programe Budget 2073-74'!#REF!</f>
        <v>#REF!</v>
      </c>
      <c r="D507" s="117" t="e">
        <f>'Programe Budget 2073-74'!#REF!</f>
        <v>#REF!</v>
      </c>
      <c r="E507" s="114" t="e">
        <f>'Programe Budget 2073-74'!#REF!</f>
        <v>#REF!</v>
      </c>
      <c r="F507" s="114" t="e">
        <f>'Programe Budget 2073-74'!#REF!</f>
        <v>#REF!</v>
      </c>
      <c r="G507" s="114" t="e">
        <f t="shared" si="49"/>
        <v>#REF!</v>
      </c>
      <c r="H507" s="114">
        <v>3524.8</v>
      </c>
      <c r="I507" s="114">
        <v>1076.8</v>
      </c>
      <c r="J507" s="114">
        <f t="shared" si="50"/>
        <v>4601.6000000000004</v>
      </c>
      <c r="K507" s="114" t="e">
        <f t="shared" si="48"/>
        <v>#REF!</v>
      </c>
      <c r="L507" s="175"/>
      <c r="M507" s="117"/>
      <c r="N507" s="114" t="e">
        <f>'Programe Budget 2073-74'!#REF!</f>
        <v>#REF!</v>
      </c>
      <c r="O507" s="225" t="e">
        <f>J507-'Nikasha and kharcha 1st trim'!#REF!</f>
        <v>#REF!</v>
      </c>
    </row>
    <row r="508" spans="1:15">
      <c r="A508" s="155"/>
      <c r="B508" s="155"/>
      <c r="C508" s="116"/>
      <c r="D508" s="125" t="str">
        <f>'Programe Budget 2073-74'!D505</f>
        <v xml:space="preserve"> ८२ कार्यालयको जम्मा</v>
      </c>
      <c r="E508" s="173" t="e">
        <f t="shared" ref="E508:J508" si="51">SUM(E425:E507)</f>
        <v>#REF!</v>
      </c>
      <c r="F508" s="173" t="e">
        <f t="shared" si="51"/>
        <v>#REF!</v>
      </c>
      <c r="G508" s="173" t="e">
        <f t="shared" si="51"/>
        <v>#REF!</v>
      </c>
      <c r="H508" s="173">
        <f t="shared" si="51"/>
        <v>259252.10000000003</v>
      </c>
      <c r="I508" s="173">
        <f t="shared" si="51"/>
        <v>205037.80000000005</v>
      </c>
      <c r="J508" s="173">
        <f t="shared" si="51"/>
        <v>464289.90000000008</v>
      </c>
      <c r="K508" s="114" t="e">
        <f t="shared" si="48"/>
        <v>#REF!</v>
      </c>
      <c r="L508" s="175"/>
      <c r="M508" s="117"/>
      <c r="N508" s="114">
        <f>'Programe Budget 2073-74'!Q505</f>
        <v>0</v>
      </c>
      <c r="O508" s="225" t="e">
        <f>J508-'Nikasha and kharcha 1st trim'!#REF!</f>
        <v>#REF!</v>
      </c>
    </row>
    <row r="509" spans="1:15" ht="39">
      <c r="A509" s="155">
        <f>'Programe Budget 2073-74'!A589</f>
        <v>12</v>
      </c>
      <c r="B509" s="231" t="str">
        <f>'Programe Budget 2073-74'!B589</f>
        <v>312124-3/4</v>
      </c>
      <c r="C509" s="116"/>
      <c r="D509" s="296" t="str">
        <f>'Programe Budget 2073-74'!D589</f>
        <v xml:space="preserve">सिंचाई तथा जलश्रोत ब्यवस्थापन आयोजना, बाली तथा जल ब्यवस्थापन कार्यक्रम </v>
      </c>
      <c r="E509" s="383"/>
      <c r="F509" s="383"/>
      <c r="G509" s="383"/>
      <c r="H509" s="114"/>
      <c r="I509" s="114"/>
      <c r="J509" s="114"/>
      <c r="K509" s="114"/>
      <c r="L509" s="175"/>
      <c r="M509" s="117"/>
      <c r="N509" s="114" t="str">
        <f>'Programe Budget 2073-74'!Q589</f>
        <v>ना</v>
      </c>
      <c r="O509" s="225" t="e">
        <f>J509-'Nikasha and kharcha 1st trim'!#REF!</f>
        <v>#REF!</v>
      </c>
    </row>
    <row r="510" spans="1:15">
      <c r="A510" s="155"/>
      <c r="B510" s="231"/>
      <c r="C510" s="116">
        <f>'Programe Budget 2073-74'!C590</f>
        <v>1</v>
      </c>
      <c r="D510" s="117" t="str">
        <f>'Programe Budget 2073-74'!D590</f>
        <v>आयोजना संयोजकको कार्यालय, हरिहरभवन, ललितपुर</v>
      </c>
      <c r="E510" s="114">
        <f>'Programe Budget 2073-74'!E590</f>
        <v>95475</v>
      </c>
      <c r="F510" s="114">
        <f>'Programe Budget 2073-74'!F590</f>
        <v>40000</v>
      </c>
      <c r="G510" s="114">
        <f t="shared" ref="G510:G559" si="52">E510-F510</f>
        <v>55475</v>
      </c>
      <c r="H510" s="114">
        <v>50690</v>
      </c>
      <c r="I510" s="391">
        <v>50312</v>
      </c>
      <c r="J510" s="114">
        <f t="shared" ref="J510:J541" si="53">I510+H510</f>
        <v>101002</v>
      </c>
      <c r="K510" s="114">
        <f t="shared" si="48"/>
        <v>105.78894998690758</v>
      </c>
      <c r="L510" s="175"/>
      <c r="M510" s="117"/>
      <c r="N510" s="114" t="str">
        <f>'Programe Budget 2073-74'!Q590</f>
        <v>नि</v>
      </c>
      <c r="O510" s="225" t="e">
        <f>J510-'Nikasha and kharcha 1st trim'!#REF!</f>
        <v>#REF!</v>
      </c>
    </row>
    <row r="511" spans="1:15">
      <c r="A511" s="155"/>
      <c r="B511" s="231"/>
      <c r="C511" s="116">
        <f>'Programe Budget 2073-74'!C591</f>
        <v>2</v>
      </c>
      <c r="D511" s="117" t="str">
        <f>'Programe Budget 2073-74'!D591</f>
        <v>क्षेत्रीय कृषि निर्देशनालय, बिराटनगर</v>
      </c>
      <c r="E511" s="114">
        <f>'Programe Budget 2073-74'!E591</f>
        <v>477</v>
      </c>
      <c r="F511" s="114">
        <f>'Programe Budget 2073-74'!F591</f>
        <v>0</v>
      </c>
      <c r="G511" s="114">
        <f t="shared" si="52"/>
        <v>477</v>
      </c>
      <c r="H511" s="114">
        <v>0</v>
      </c>
      <c r="I511" s="391">
        <v>466.6</v>
      </c>
      <c r="J511" s="114">
        <f t="shared" si="53"/>
        <v>466.6</v>
      </c>
      <c r="K511" s="114">
        <f t="shared" si="48"/>
        <v>97.819706498951788</v>
      </c>
      <c r="L511" s="175"/>
      <c r="M511" s="117"/>
      <c r="N511" s="114" t="str">
        <f>'Programe Budget 2073-74'!Q591</f>
        <v>वि</v>
      </c>
      <c r="O511" s="225" t="e">
        <f>J511-'Nikasha and kharcha 1st trim'!#REF!</f>
        <v>#REF!</v>
      </c>
    </row>
    <row r="512" spans="1:15">
      <c r="A512" s="155"/>
      <c r="B512" s="231"/>
      <c r="C512" s="116">
        <f>'Programe Budget 2073-74'!C592</f>
        <v>3</v>
      </c>
      <c r="D512" s="117" t="str">
        <f>'Programe Budget 2073-74'!D592</f>
        <v>क्षेत्रीय कृषि निर्देशनालय, हरिहरभवन</v>
      </c>
      <c r="E512" s="114">
        <f>'Programe Budget 2073-74'!E592</f>
        <v>477</v>
      </c>
      <c r="F512" s="114">
        <f>'Programe Budget 2073-74'!F592</f>
        <v>0</v>
      </c>
      <c r="G512" s="114">
        <f t="shared" si="52"/>
        <v>477</v>
      </c>
      <c r="H512" s="114">
        <v>0</v>
      </c>
      <c r="I512" s="391">
        <v>464</v>
      </c>
      <c r="J512" s="114">
        <f t="shared" si="53"/>
        <v>464</v>
      </c>
      <c r="K512" s="114">
        <f t="shared" si="48"/>
        <v>97.274633123689725</v>
      </c>
      <c r="L512" s="175"/>
      <c r="M512" s="117"/>
      <c r="N512" s="114" t="str">
        <f>'Programe Budget 2073-74'!Q592</f>
        <v>का</v>
      </c>
      <c r="O512" s="225" t="e">
        <f>J512-'Nikasha and kharcha 1st trim'!#REF!</f>
        <v>#REF!</v>
      </c>
    </row>
    <row r="513" spans="1:15">
      <c r="A513" s="155"/>
      <c r="B513" s="155"/>
      <c r="C513" s="116">
        <f>'Programe Budget 2073-74'!C593</f>
        <v>4</v>
      </c>
      <c r="D513" s="117" t="str">
        <f>'Programe Budget 2073-74'!D593</f>
        <v>क्षेत्रीय कृषि निर्देशनालय, पोखरा</v>
      </c>
      <c r="E513" s="114">
        <f>'Programe Budget 2073-74'!E593</f>
        <v>477</v>
      </c>
      <c r="F513" s="114">
        <f>'Programe Budget 2073-74'!F593</f>
        <v>0</v>
      </c>
      <c r="G513" s="114">
        <f t="shared" si="52"/>
        <v>477</v>
      </c>
      <c r="H513" s="114">
        <v>0</v>
      </c>
      <c r="I513" s="391"/>
      <c r="J513" s="114">
        <f t="shared" si="53"/>
        <v>0</v>
      </c>
      <c r="K513" s="114">
        <f t="shared" si="48"/>
        <v>0</v>
      </c>
      <c r="L513" s="175"/>
      <c r="M513" s="117"/>
      <c r="N513" s="114" t="str">
        <f>'Programe Budget 2073-74'!Q593</f>
        <v>प</v>
      </c>
      <c r="O513" s="225" t="e">
        <f>J513-'Nikasha and kharcha 1st trim'!#REF!</f>
        <v>#REF!</v>
      </c>
    </row>
    <row r="514" spans="1:15">
      <c r="A514" s="155"/>
      <c r="B514" s="155"/>
      <c r="C514" s="116">
        <f>'Programe Budget 2073-74'!C594</f>
        <v>5</v>
      </c>
      <c r="D514" s="117" t="str">
        <f>'Programe Budget 2073-74'!D594</f>
        <v>क्षेत्रीय कृषि निर्देशनालय, सुर्खेत</v>
      </c>
      <c r="E514" s="114">
        <f>'Programe Budget 2073-74'!E594</f>
        <v>477</v>
      </c>
      <c r="F514" s="114">
        <f>'Programe Budget 2073-74'!F594</f>
        <v>0</v>
      </c>
      <c r="G514" s="114">
        <f t="shared" si="52"/>
        <v>477</v>
      </c>
      <c r="H514" s="114">
        <v>0</v>
      </c>
      <c r="I514" s="391"/>
      <c r="J514" s="114">
        <f t="shared" si="53"/>
        <v>0</v>
      </c>
      <c r="K514" s="114">
        <f t="shared" si="48"/>
        <v>0</v>
      </c>
      <c r="L514" s="175"/>
      <c r="M514" s="117"/>
      <c r="N514" s="114" t="str">
        <f>'Programe Budget 2073-74'!Q594</f>
        <v>सु</v>
      </c>
      <c r="O514" s="225" t="e">
        <f>J514-'Nikasha and kharcha 1st trim'!#REF!</f>
        <v>#REF!</v>
      </c>
    </row>
    <row r="515" spans="1:15">
      <c r="A515" s="155"/>
      <c r="B515" s="155"/>
      <c r="C515" s="116">
        <f>'Programe Budget 2073-74'!C595</f>
        <v>6</v>
      </c>
      <c r="D515" s="117" t="str">
        <f>'Programe Budget 2073-74'!D595</f>
        <v>क्षेत्रीय कृषि निर्देशनालय, दिपायल</v>
      </c>
      <c r="E515" s="114">
        <f>'Programe Budget 2073-74'!E595</f>
        <v>977</v>
      </c>
      <c r="F515" s="114">
        <f>'Programe Budget 2073-74'!F595</f>
        <v>0</v>
      </c>
      <c r="G515" s="114">
        <f t="shared" si="52"/>
        <v>977</v>
      </c>
      <c r="H515" s="114">
        <v>0</v>
      </c>
      <c r="I515" s="391">
        <v>470.3</v>
      </c>
      <c r="J515" s="114">
        <f t="shared" si="53"/>
        <v>470.3</v>
      </c>
      <c r="K515" s="114">
        <f t="shared" si="48"/>
        <v>48.137154554759469</v>
      </c>
      <c r="L515" s="175"/>
      <c r="M515" s="117"/>
      <c r="N515" s="114" t="str">
        <f>'Programe Budget 2073-74'!Q595</f>
        <v>दि</v>
      </c>
      <c r="O515" s="225" t="e">
        <f>J515-'Nikasha and kharcha 1st trim'!#REF!</f>
        <v>#REF!</v>
      </c>
    </row>
    <row r="516" spans="1:15">
      <c r="A516" s="155"/>
      <c r="B516" s="155"/>
      <c r="C516" s="116">
        <f>'Programe Budget 2073-74'!C596</f>
        <v>7</v>
      </c>
      <c r="D516" s="117" t="str">
        <f>'Programe Budget 2073-74'!D596</f>
        <v>जिल्ला कृषि बिकास कार्यालय, झापा</v>
      </c>
      <c r="E516" s="114">
        <f>'Programe Budget 2073-74'!E596</f>
        <v>4677</v>
      </c>
      <c r="F516" s="114">
        <f>'Programe Budget 2073-74'!F596</f>
        <v>0</v>
      </c>
      <c r="G516" s="114">
        <f t="shared" si="52"/>
        <v>4677</v>
      </c>
      <c r="H516" s="114">
        <v>0</v>
      </c>
      <c r="I516" s="391">
        <v>2823</v>
      </c>
      <c r="J516" s="114">
        <f t="shared" si="53"/>
        <v>2823</v>
      </c>
      <c r="K516" s="114">
        <f t="shared" si="48"/>
        <v>60.359204618345096</v>
      </c>
      <c r="L516" s="175"/>
      <c r="M516" s="117"/>
      <c r="N516" s="114" t="str">
        <f>'Programe Budget 2073-74'!Q596</f>
        <v>वि</v>
      </c>
      <c r="O516" s="225" t="e">
        <f>J516-'Nikasha and kharcha 1st trim'!#REF!</f>
        <v>#REF!</v>
      </c>
    </row>
    <row r="517" spans="1:15">
      <c r="A517" s="155"/>
      <c r="B517" s="155"/>
      <c r="C517" s="116">
        <f>'Programe Budget 2073-74'!C597</f>
        <v>8</v>
      </c>
      <c r="D517" s="117" t="str">
        <f>'Programe Budget 2073-74'!D597</f>
        <v>जिल्ला कृषि बिकास कार्यालय, सुनसरी</v>
      </c>
      <c r="E517" s="114">
        <f>'Programe Budget 2073-74'!E597</f>
        <v>2298</v>
      </c>
      <c r="F517" s="114">
        <f>'Programe Budget 2073-74'!F597</f>
        <v>0</v>
      </c>
      <c r="G517" s="114">
        <f t="shared" si="52"/>
        <v>2298</v>
      </c>
      <c r="H517" s="114">
        <v>0</v>
      </c>
      <c r="I517" s="391">
        <v>1674</v>
      </c>
      <c r="J517" s="114">
        <f t="shared" si="53"/>
        <v>1674</v>
      </c>
      <c r="K517" s="114">
        <f t="shared" si="48"/>
        <v>72.845953002610969</v>
      </c>
      <c r="L517" s="224"/>
      <c r="M517" s="117"/>
      <c r="N517" s="114" t="str">
        <f>'Programe Budget 2073-74'!Q597</f>
        <v>वि</v>
      </c>
      <c r="O517" s="225" t="e">
        <f>J517-'Nikasha and kharcha 1st trim'!#REF!</f>
        <v>#REF!</v>
      </c>
    </row>
    <row r="518" spans="1:15">
      <c r="A518" s="155"/>
      <c r="B518" s="155"/>
      <c r="C518" s="116">
        <f>'Programe Budget 2073-74'!C598</f>
        <v>9</v>
      </c>
      <c r="D518" s="117" t="str">
        <f>'Programe Budget 2073-74'!D598</f>
        <v>जिल्ला कृषि बिकास कार्यालय, बारा</v>
      </c>
      <c r="E518" s="114">
        <f>'Programe Budget 2073-74'!E598</f>
        <v>2318</v>
      </c>
      <c r="F518" s="114">
        <f>'Programe Budget 2073-74'!F598</f>
        <v>0</v>
      </c>
      <c r="G518" s="114">
        <f t="shared" si="52"/>
        <v>2318</v>
      </c>
      <c r="H518" s="114">
        <v>396</v>
      </c>
      <c r="I518" s="391">
        <v>632</v>
      </c>
      <c r="J518" s="114">
        <f t="shared" si="53"/>
        <v>1028</v>
      </c>
      <c r="K518" s="114">
        <f t="shared" si="48"/>
        <v>44.348576358930117</v>
      </c>
      <c r="L518" s="224"/>
      <c r="M518" s="117"/>
      <c r="N518" s="114" t="str">
        <f>'Programe Budget 2073-74'!Q598</f>
        <v>का</v>
      </c>
      <c r="O518" s="225" t="e">
        <f>J518-'Nikasha and kharcha 1st trim'!#REF!</f>
        <v>#REF!</v>
      </c>
    </row>
    <row r="519" spans="1:15">
      <c r="A519" s="155"/>
      <c r="B519" s="155"/>
      <c r="C519" s="116">
        <f>'Programe Budget 2073-74'!C599</f>
        <v>10</v>
      </c>
      <c r="D519" s="117" t="str">
        <f>'Programe Budget 2073-74'!D599</f>
        <v>जिल्ला कृषि बिकास कार्यालय, पर्सा</v>
      </c>
      <c r="E519" s="114">
        <f>'Programe Budget 2073-74'!E599</f>
        <v>2544</v>
      </c>
      <c r="F519" s="114">
        <f>'Programe Budget 2073-74'!F599</f>
        <v>0</v>
      </c>
      <c r="G519" s="114">
        <f t="shared" si="52"/>
        <v>2544</v>
      </c>
      <c r="H519" s="114">
        <v>300</v>
      </c>
      <c r="I519" s="391">
        <v>1057</v>
      </c>
      <c r="J519" s="114">
        <f t="shared" si="53"/>
        <v>1357</v>
      </c>
      <c r="K519" s="114">
        <f t="shared" si="48"/>
        <v>53.341194968553459</v>
      </c>
      <c r="L519" s="224"/>
      <c r="M519" s="117"/>
      <c r="N519" s="114" t="str">
        <f>'Programe Budget 2073-74'!Q599</f>
        <v>का</v>
      </c>
      <c r="O519" s="225" t="e">
        <f>J519-'Nikasha and kharcha 1st trim'!#REF!</f>
        <v>#REF!</v>
      </c>
    </row>
    <row r="520" spans="1:15">
      <c r="A520" s="155"/>
      <c r="B520" s="155"/>
      <c r="C520" s="116">
        <f>'Programe Budget 2073-74'!C600</f>
        <v>11</v>
      </c>
      <c r="D520" s="117" t="str">
        <f>'Programe Budget 2073-74'!D600</f>
        <v xml:space="preserve">ाजिल्ला कृषि बिकास कार्यालय, नवलपरासी </v>
      </c>
      <c r="E520" s="114">
        <f>'Programe Budget 2073-74'!E600</f>
        <v>2399</v>
      </c>
      <c r="F520" s="114">
        <f>'Programe Budget 2073-74'!F600</f>
        <v>0</v>
      </c>
      <c r="G520" s="114">
        <f t="shared" si="52"/>
        <v>2399</v>
      </c>
      <c r="H520" s="114">
        <v>0</v>
      </c>
      <c r="I520" s="391">
        <v>1713</v>
      </c>
      <c r="J520" s="114">
        <f t="shared" si="53"/>
        <v>1713</v>
      </c>
      <c r="K520" s="114">
        <f t="shared" si="48"/>
        <v>71.404751979991659</v>
      </c>
      <c r="L520" s="224"/>
      <c r="M520" s="117"/>
      <c r="N520" s="114" t="str">
        <f>'Programe Budget 2073-74'!Q600</f>
        <v>प</v>
      </c>
      <c r="O520" s="225" t="e">
        <f>J520-'Nikasha and kharcha 1st trim'!#REF!</f>
        <v>#REF!</v>
      </c>
    </row>
    <row r="521" spans="1:15">
      <c r="A521" s="155"/>
      <c r="B521" s="155"/>
      <c r="C521" s="116">
        <f>'Programe Budget 2073-74'!C601</f>
        <v>12</v>
      </c>
      <c r="D521" s="117" t="str">
        <f>'Programe Budget 2073-74'!D601</f>
        <v>जिल्ला कृषि बिकास कार्यालय, रुपन्देही</v>
      </c>
      <c r="E521" s="114">
        <f>'Programe Budget 2073-74'!E601</f>
        <v>4122</v>
      </c>
      <c r="F521" s="114">
        <f>'Programe Budget 2073-74'!F601</f>
        <v>0</v>
      </c>
      <c r="G521" s="114">
        <f t="shared" si="52"/>
        <v>4122</v>
      </c>
      <c r="H521" s="114">
        <v>0</v>
      </c>
      <c r="I521" s="114">
        <v>2003</v>
      </c>
      <c r="J521" s="114">
        <f t="shared" si="53"/>
        <v>2003</v>
      </c>
      <c r="K521" s="114">
        <f t="shared" si="48"/>
        <v>48.592916060164967</v>
      </c>
      <c r="L521" s="224"/>
      <c r="M521" s="117"/>
      <c r="N521" s="114" t="str">
        <f>'Programe Budget 2073-74'!Q601</f>
        <v>प</v>
      </c>
      <c r="O521" s="225" t="e">
        <f>J521-'Nikasha and kharcha 1st trim'!#REF!</f>
        <v>#REF!</v>
      </c>
    </row>
    <row r="522" spans="1:15">
      <c r="A522" s="155"/>
      <c r="B522" s="155"/>
      <c r="C522" s="116">
        <f>'Programe Budget 2073-74'!C602</f>
        <v>13</v>
      </c>
      <c r="D522" s="117" t="str">
        <f>'Programe Budget 2073-74'!D602</f>
        <v>जिल्ला कृषि बिकास कार्यालय, कपिलवस्तु</v>
      </c>
      <c r="E522" s="114">
        <f>'Programe Budget 2073-74'!E602</f>
        <v>2602</v>
      </c>
      <c r="F522" s="114">
        <f>'Programe Budget 2073-74'!F602</f>
        <v>0</v>
      </c>
      <c r="G522" s="114">
        <f t="shared" si="52"/>
        <v>2602</v>
      </c>
      <c r="H522" s="114">
        <v>0</v>
      </c>
      <c r="I522" s="114">
        <v>1912.2</v>
      </c>
      <c r="J522" s="114">
        <f t="shared" si="53"/>
        <v>1912.2</v>
      </c>
      <c r="K522" s="114">
        <f t="shared" ref="K522:K585" si="54">J522/E522*100</f>
        <v>73.489623366641041</v>
      </c>
      <c r="L522" s="175"/>
      <c r="M522" s="117"/>
      <c r="N522" s="114" t="str">
        <f>'Programe Budget 2073-74'!Q602</f>
        <v>प</v>
      </c>
      <c r="O522" s="225" t="e">
        <f>J522-'Nikasha and kharcha 1st trim'!#REF!</f>
        <v>#REF!</v>
      </c>
    </row>
    <row r="523" spans="1:15">
      <c r="A523" s="155"/>
      <c r="B523" s="155"/>
      <c r="C523" s="116">
        <f>'Programe Budget 2073-74'!C603</f>
        <v>14</v>
      </c>
      <c r="D523" s="117" t="str">
        <f>'Programe Budget 2073-74'!D603</f>
        <v>जिल्ला कृषि बिकास कार्यालय, दाङ्ग</v>
      </c>
      <c r="E523" s="114">
        <f>'Programe Budget 2073-74'!E603</f>
        <v>4160</v>
      </c>
      <c r="F523" s="114">
        <f>'Programe Budget 2073-74'!F603</f>
        <v>0</v>
      </c>
      <c r="G523" s="114">
        <f t="shared" si="52"/>
        <v>4160</v>
      </c>
      <c r="H523" s="114">
        <v>0</v>
      </c>
      <c r="I523" s="114">
        <v>1893</v>
      </c>
      <c r="J523" s="114">
        <f t="shared" si="53"/>
        <v>1893</v>
      </c>
      <c r="K523" s="114">
        <f t="shared" si="54"/>
        <v>45.504807692307693</v>
      </c>
      <c r="L523" s="175"/>
      <c r="M523" s="117"/>
      <c r="N523" s="114" t="str">
        <f>'Programe Budget 2073-74'!Q603</f>
        <v>सु</v>
      </c>
      <c r="O523" s="225" t="e">
        <f>J523-'Nikasha and kharcha 1st trim'!#REF!</f>
        <v>#REF!</v>
      </c>
    </row>
    <row r="524" spans="1:15">
      <c r="A524" s="155"/>
      <c r="B524" s="155"/>
      <c r="C524" s="116">
        <f>'Programe Budget 2073-74'!C604</f>
        <v>15</v>
      </c>
      <c r="D524" s="117" t="str">
        <f>'Programe Budget 2073-74'!D604</f>
        <v>जिल्ला कृषि बिकास कार्यालय, बाँके</v>
      </c>
      <c r="E524" s="114">
        <f>'Programe Budget 2073-74'!E604</f>
        <v>2232</v>
      </c>
      <c r="F524" s="114">
        <f>'Programe Budget 2073-74'!F604</f>
        <v>0</v>
      </c>
      <c r="G524" s="114">
        <f t="shared" si="52"/>
        <v>2232</v>
      </c>
      <c r="H524" s="114">
        <v>0</v>
      </c>
      <c r="I524" s="114">
        <v>1889</v>
      </c>
      <c r="J524" s="114">
        <f t="shared" si="53"/>
        <v>1889</v>
      </c>
      <c r="K524" s="114">
        <f t="shared" si="54"/>
        <v>84.632616487455195</v>
      </c>
      <c r="L524" s="175"/>
      <c r="M524" s="117"/>
      <c r="N524" s="114" t="str">
        <f>'Programe Budget 2073-74'!Q604</f>
        <v>सु</v>
      </c>
      <c r="O524" s="225" t="e">
        <f>J524-'Nikasha and kharcha 1st trim'!#REF!</f>
        <v>#REF!</v>
      </c>
    </row>
    <row r="525" spans="1:15">
      <c r="A525" s="155"/>
      <c r="B525" s="155"/>
      <c r="C525" s="116">
        <f>'Programe Budget 2073-74'!C605</f>
        <v>16</v>
      </c>
      <c r="D525" s="117" t="str">
        <f>'Programe Budget 2073-74'!D605</f>
        <v>जिल्ला कृषि बिकास कार्यालय, बर्दिया</v>
      </c>
      <c r="E525" s="114">
        <f>'Programe Budget 2073-74'!E605</f>
        <v>2113</v>
      </c>
      <c r="F525" s="114">
        <f>'Programe Budget 2073-74'!F605</f>
        <v>0</v>
      </c>
      <c r="G525" s="114">
        <f t="shared" si="52"/>
        <v>2113</v>
      </c>
      <c r="H525" s="114">
        <v>0</v>
      </c>
      <c r="I525" s="114">
        <v>1582</v>
      </c>
      <c r="J525" s="114">
        <f t="shared" si="53"/>
        <v>1582</v>
      </c>
      <c r="K525" s="114">
        <f t="shared" si="54"/>
        <v>74.869853289162322</v>
      </c>
      <c r="L525" s="175"/>
      <c r="M525" s="117"/>
      <c r="N525" s="114" t="str">
        <f>'Programe Budget 2073-74'!Q605</f>
        <v>सु</v>
      </c>
      <c r="O525" s="225" t="e">
        <f>J525-'Nikasha and kharcha 1st trim'!#REF!</f>
        <v>#REF!</v>
      </c>
    </row>
    <row r="526" spans="1:15">
      <c r="A526" s="155"/>
      <c r="B526" s="155"/>
      <c r="C526" s="116">
        <f>'Programe Budget 2073-74'!C606</f>
        <v>17</v>
      </c>
      <c r="D526" s="117" t="str">
        <f>'Programe Budget 2073-74'!D606</f>
        <v>जिल्ला कृषि बिकास कार्यालय, कैलाली</v>
      </c>
      <c r="E526" s="114">
        <f>'Programe Budget 2073-74'!E606</f>
        <v>2604</v>
      </c>
      <c r="F526" s="114">
        <f>'Programe Budget 2073-74'!F606</f>
        <v>0</v>
      </c>
      <c r="G526" s="114">
        <f t="shared" si="52"/>
        <v>2604</v>
      </c>
      <c r="H526" s="114">
        <v>0</v>
      </c>
      <c r="I526" s="114">
        <v>1560.4</v>
      </c>
      <c r="J526" s="114">
        <f t="shared" si="53"/>
        <v>1560.4</v>
      </c>
      <c r="K526" s="114">
        <f t="shared" si="54"/>
        <v>59.923195084485414</v>
      </c>
      <c r="L526" s="175"/>
      <c r="M526" s="117"/>
      <c r="N526" s="114" t="str">
        <f>'Programe Budget 2073-74'!Q606</f>
        <v>दि</v>
      </c>
      <c r="O526" s="225" t="e">
        <f>J526-'Nikasha and kharcha 1st trim'!#REF!</f>
        <v>#REF!</v>
      </c>
    </row>
    <row r="527" spans="1:15">
      <c r="A527" s="155"/>
      <c r="B527" s="155"/>
      <c r="C527" s="116">
        <f>'Programe Budget 2073-74'!C607</f>
        <v>18</v>
      </c>
      <c r="D527" s="117" t="str">
        <f>'Programe Budget 2073-74'!D607</f>
        <v xml:space="preserve">जिल्ला कृषि बिकास कार्यालय, कन्चनपुर </v>
      </c>
      <c r="E527" s="114">
        <f>'Programe Budget 2073-74'!E607</f>
        <v>5377</v>
      </c>
      <c r="F527" s="114">
        <f>'Programe Budget 2073-74'!F607</f>
        <v>0</v>
      </c>
      <c r="G527" s="114">
        <f t="shared" si="52"/>
        <v>5377</v>
      </c>
      <c r="H527" s="114">
        <v>0</v>
      </c>
      <c r="I527" s="114">
        <v>2056.8000000000002</v>
      </c>
      <c r="J527" s="114">
        <f t="shared" si="53"/>
        <v>2056.8000000000002</v>
      </c>
      <c r="K527" s="114">
        <f t="shared" si="54"/>
        <v>38.251813278779991</v>
      </c>
      <c r="L527" s="175"/>
      <c r="M527" s="117"/>
      <c r="N527" s="114" t="str">
        <f>'Programe Budget 2073-74'!Q607</f>
        <v>दि</v>
      </c>
      <c r="O527" s="225" t="e">
        <f>J527-'Nikasha and kharcha 1st trim'!#REF!</f>
        <v>#REF!</v>
      </c>
    </row>
    <row r="528" spans="1:15">
      <c r="A528" s="155"/>
      <c r="B528" s="155"/>
      <c r="C528" s="116">
        <f>'Programe Budget 2073-74'!C608</f>
        <v>19</v>
      </c>
      <c r="D528" s="117" t="str">
        <f>'Programe Budget 2073-74'!D608</f>
        <v>जिल्ला कृषि बिकास कार्यालय, मुस्ताङ्ग</v>
      </c>
      <c r="E528" s="114">
        <f>'Programe Budget 2073-74'!E608</f>
        <v>1178</v>
      </c>
      <c r="F528" s="114">
        <f>'Programe Budget 2073-74'!F608</f>
        <v>0</v>
      </c>
      <c r="G528" s="114">
        <f t="shared" si="52"/>
        <v>1178</v>
      </c>
      <c r="H528" s="114">
        <v>0</v>
      </c>
      <c r="I528" s="114">
        <v>973.31</v>
      </c>
      <c r="J528" s="114">
        <f t="shared" si="53"/>
        <v>973.31</v>
      </c>
      <c r="K528" s="114">
        <f t="shared" si="54"/>
        <v>82.623938879456702</v>
      </c>
      <c r="L528" s="175"/>
      <c r="M528" s="117"/>
      <c r="N528" s="114" t="str">
        <f>'Programe Budget 2073-74'!Q608</f>
        <v>प</v>
      </c>
      <c r="O528" s="225" t="e">
        <f>J528-'Nikasha and kharcha 1st trim'!#REF!</f>
        <v>#REF!</v>
      </c>
    </row>
    <row r="529" spans="1:15">
      <c r="A529" s="155"/>
      <c r="B529" s="155"/>
      <c r="C529" s="116">
        <f>'Programe Budget 2073-74'!C609</f>
        <v>20</v>
      </c>
      <c r="D529" s="117" t="str">
        <f>'Programe Budget 2073-74'!D609</f>
        <v>जिल्ला कृषि बिकास कार्यालय, मनाङ्ग</v>
      </c>
      <c r="E529" s="114">
        <f>'Programe Budget 2073-74'!E609</f>
        <v>1056</v>
      </c>
      <c r="F529" s="114">
        <f>'Programe Budget 2073-74'!F609</f>
        <v>0</v>
      </c>
      <c r="G529" s="114">
        <f t="shared" si="52"/>
        <v>1056</v>
      </c>
      <c r="H529" s="114">
        <v>0</v>
      </c>
      <c r="I529" s="114">
        <v>940</v>
      </c>
      <c r="J529" s="114">
        <f t="shared" si="53"/>
        <v>940</v>
      </c>
      <c r="K529" s="114">
        <f t="shared" si="54"/>
        <v>89.015151515151516</v>
      </c>
      <c r="L529" s="175"/>
      <c r="M529" s="117"/>
      <c r="N529" s="114" t="str">
        <f>'Programe Budget 2073-74'!Q609</f>
        <v>प</v>
      </c>
      <c r="O529" s="225" t="e">
        <f>J529-'Nikasha and kharcha 1st trim'!#REF!</f>
        <v>#REF!</v>
      </c>
    </row>
    <row r="530" spans="1:15">
      <c r="A530" s="155"/>
      <c r="B530" s="155"/>
      <c r="C530" s="116">
        <f>'Programe Budget 2073-74'!C610</f>
        <v>21</v>
      </c>
      <c r="D530" s="117" t="str">
        <f>'Programe Budget 2073-74'!D610</f>
        <v>जिल्ला कृषि बिकास कार्यालय, हुम्ला</v>
      </c>
      <c r="E530" s="114">
        <f>'Programe Budget 2073-74'!E610</f>
        <v>1135</v>
      </c>
      <c r="F530" s="114">
        <f>'Programe Budget 2073-74'!F610</f>
        <v>0</v>
      </c>
      <c r="G530" s="114">
        <f t="shared" si="52"/>
        <v>1135</v>
      </c>
      <c r="H530" s="114">
        <v>0</v>
      </c>
      <c r="I530" s="114">
        <v>907</v>
      </c>
      <c r="J530" s="114">
        <f t="shared" si="53"/>
        <v>907</v>
      </c>
      <c r="K530" s="114">
        <f t="shared" si="54"/>
        <v>79.911894273127743</v>
      </c>
      <c r="L530" s="175"/>
      <c r="M530" s="117"/>
      <c r="N530" s="114" t="str">
        <f>'Programe Budget 2073-74'!Q610</f>
        <v>सु</v>
      </c>
      <c r="O530" s="225" t="e">
        <f>J530-'Nikasha and kharcha 1st trim'!#REF!</f>
        <v>#REF!</v>
      </c>
    </row>
    <row r="531" spans="1:15">
      <c r="A531" s="155"/>
      <c r="B531" s="155"/>
      <c r="C531" s="116">
        <f>'Programe Budget 2073-74'!C611</f>
        <v>22</v>
      </c>
      <c r="D531" s="117" t="str">
        <f>'Programe Budget 2073-74'!D611</f>
        <v>जिल्ला कृषि बिकास कार्यालय, कालिकोट</v>
      </c>
      <c r="E531" s="114">
        <f>'Programe Budget 2073-74'!E611</f>
        <v>1237</v>
      </c>
      <c r="F531" s="114">
        <f>'Programe Budget 2073-74'!F611</f>
        <v>0</v>
      </c>
      <c r="G531" s="114">
        <f t="shared" si="52"/>
        <v>1237</v>
      </c>
      <c r="H531" s="114">
        <v>0</v>
      </c>
      <c r="I531" s="114">
        <v>961</v>
      </c>
      <c r="J531" s="114">
        <f t="shared" si="53"/>
        <v>961</v>
      </c>
      <c r="K531" s="114">
        <f t="shared" si="54"/>
        <v>77.687954729183502</v>
      </c>
      <c r="L531" s="175"/>
      <c r="M531" s="117"/>
      <c r="N531" s="114" t="str">
        <f>'Programe Budget 2073-74'!Q611</f>
        <v>सु</v>
      </c>
      <c r="O531" s="225" t="e">
        <f>J531-'Nikasha and kharcha 1st trim'!#REF!</f>
        <v>#REF!</v>
      </c>
    </row>
    <row r="532" spans="1:15">
      <c r="A532" s="155"/>
      <c r="B532" s="155"/>
      <c r="C532" s="116">
        <f>'Programe Budget 2073-74'!C612</f>
        <v>23</v>
      </c>
      <c r="D532" s="117" t="str">
        <f>'Programe Budget 2073-74'!D612</f>
        <v>जिल्ला कृषि बिकास कार्यालय, जुम्ला</v>
      </c>
      <c r="E532" s="114">
        <f>'Programe Budget 2073-74'!E612</f>
        <v>1030</v>
      </c>
      <c r="F532" s="114">
        <f>'Programe Budget 2073-74'!F612</f>
        <v>0</v>
      </c>
      <c r="G532" s="114">
        <f t="shared" si="52"/>
        <v>1030</v>
      </c>
      <c r="H532" s="114">
        <v>0</v>
      </c>
      <c r="I532" s="114">
        <v>885</v>
      </c>
      <c r="J532" s="114">
        <f t="shared" si="53"/>
        <v>885</v>
      </c>
      <c r="K532" s="114">
        <f t="shared" si="54"/>
        <v>85.922330097087368</v>
      </c>
      <c r="L532" s="175"/>
      <c r="M532" s="117"/>
      <c r="N532" s="114" t="str">
        <f>'Programe Budget 2073-74'!Q612</f>
        <v>सु</v>
      </c>
      <c r="O532" s="225" t="e">
        <f>J532-'Nikasha and kharcha 1st trim'!#REF!</f>
        <v>#REF!</v>
      </c>
    </row>
    <row r="533" spans="1:15">
      <c r="A533" s="155"/>
      <c r="B533" s="155"/>
      <c r="C533" s="116">
        <f>'Programe Budget 2073-74'!C613</f>
        <v>24</v>
      </c>
      <c r="D533" s="117" t="str">
        <f>'Programe Budget 2073-74'!D613</f>
        <v>जिल्ला कृषि बिकास कार्यालय, मुगु</v>
      </c>
      <c r="E533" s="114">
        <f>'Programe Budget 2073-74'!E613</f>
        <v>1136</v>
      </c>
      <c r="F533" s="114">
        <f>'Programe Budget 2073-74'!F613</f>
        <v>0</v>
      </c>
      <c r="G533" s="114">
        <f t="shared" si="52"/>
        <v>1136</v>
      </c>
      <c r="H533" s="114">
        <v>0</v>
      </c>
      <c r="I533" s="114">
        <v>910</v>
      </c>
      <c r="J533" s="114">
        <f t="shared" si="53"/>
        <v>910</v>
      </c>
      <c r="K533" s="114">
        <f t="shared" si="54"/>
        <v>80.105633802816897</v>
      </c>
      <c r="L533" s="175"/>
      <c r="M533" s="117"/>
      <c r="N533" s="114" t="str">
        <f>'Programe Budget 2073-74'!Q613</f>
        <v>सु</v>
      </c>
      <c r="O533" s="225" t="e">
        <f>J533-'Nikasha and kharcha 1st trim'!#REF!</f>
        <v>#REF!</v>
      </c>
    </row>
    <row r="534" spans="1:15">
      <c r="A534" s="155"/>
      <c r="B534" s="155"/>
      <c r="C534" s="116">
        <f>'Programe Budget 2073-74'!C614</f>
        <v>25</v>
      </c>
      <c r="D534" s="117" t="str">
        <f>'Programe Budget 2073-74'!D614</f>
        <v xml:space="preserve">जिल्ला कृषि बिकास कार्यालय, डोल्पा </v>
      </c>
      <c r="E534" s="114">
        <f>'Programe Budget 2073-74'!E614</f>
        <v>1107</v>
      </c>
      <c r="F534" s="114">
        <f>'Programe Budget 2073-74'!F614</f>
        <v>0</v>
      </c>
      <c r="G534" s="114">
        <f t="shared" si="52"/>
        <v>1107</v>
      </c>
      <c r="H534" s="114">
        <v>0</v>
      </c>
      <c r="I534" s="114">
        <v>912</v>
      </c>
      <c r="J534" s="114">
        <f t="shared" si="53"/>
        <v>912</v>
      </c>
      <c r="K534" s="114">
        <f t="shared" si="54"/>
        <v>82.384823848238483</v>
      </c>
      <c r="L534" s="175"/>
      <c r="M534" s="117"/>
      <c r="N534" s="114" t="str">
        <f>'Programe Budget 2073-74'!Q614</f>
        <v>सु</v>
      </c>
      <c r="O534" s="225" t="e">
        <f>J534-'Nikasha and kharcha 1st trim'!#REF!</f>
        <v>#REF!</v>
      </c>
    </row>
    <row r="535" spans="1:15">
      <c r="A535" s="155"/>
      <c r="B535" s="155"/>
      <c r="C535" s="116">
        <f>'Programe Budget 2073-74'!C615</f>
        <v>26</v>
      </c>
      <c r="D535" s="117" t="str">
        <f>'Programe Budget 2073-74'!D615</f>
        <v>जिल्ला कृषि बिकास कार्यालय, बझाङ्ग</v>
      </c>
      <c r="E535" s="114">
        <f>'Programe Budget 2073-74'!E615</f>
        <v>1118</v>
      </c>
      <c r="F535" s="114">
        <f>'Programe Budget 2073-74'!F615</f>
        <v>0</v>
      </c>
      <c r="G535" s="114">
        <f t="shared" si="52"/>
        <v>1118</v>
      </c>
      <c r="H535" s="114">
        <v>0</v>
      </c>
      <c r="I535" s="114">
        <v>865.5</v>
      </c>
      <c r="J535" s="114">
        <f t="shared" si="53"/>
        <v>865.5</v>
      </c>
      <c r="K535" s="114">
        <f t="shared" si="54"/>
        <v>77.415026833631487</v>
      </c>
      <c r="L535" s="175"/>
      <c r="M535" s="117"/>
      <c r="N535" s="114" t="str">
        <f>'Programe Budget 2073-74'!Q615</f>
        <v>दि</v>
      </c>
      <c r="O535" s="225" t="e">
        <f>J535-'Nikasha and kharcha 1st trim'!#REF!</f>
        <v>#REF!</v>
      </c>
    </row>
    <row r="536" spans="1:15">
      <c r="A536" s="155"/>
      <c r="B536" s="155"/>
      <c r="C536" s="116">
        <f>'Programe Budget 2073-74'!C616</f>
        <v>27</v>
      </c>
      <c r="D536" s="117" t="str">
        <f>'Programe Budget 2073-74'!D616</f>
        <v>जिल्ला कृषि बिकास कार्यालय, डडेलधुरा</v>
      </c>
      <c r="E536" s="114">
        <f>'Programe Budget 2073-74'!E616</f>
        <v>1609</v>
      </c>
      <c r="F536" s="114">
        <f>'Programe Budget 2073-74'!F616</f>
        <v>0</v>
      </c>
      <c r="G536" s="114">
        <f t="shared" si="52"/>
        <v>1609</v>
      </c>
      <c r="H536" s="114">
        <v>0</v>
      </c>
      <c r="I536" s="114">
        <v>1188.4000000000001</v>
      </c>
      <c r="J536" s="114">
        <f t="shared" si="53"/>
        <v>1188.4000000000001</v>
      </c>
      <c r="K536" s="114">
        <f t="shared" si="54"/>
        <v>73.859540087010572</v>
      </c>
      <c r="L536" s="175"/>
      <c r="M536" s="117"/>
      <c r="N536" s="114" t="str">
        <f>'Programe Budget 2073-74'!Q616</f>
        <v>दि</v>
      </c>
      <c r="O536" s="225" t="e">
        <f>J536-'Nikasha and kharcha 1st trim'!#REF!</f>
        <v>#REF!</v>
      </c>
    </row>
    <row r="537" spans="1:15">
      <c r="A537" s="155"/>
      <c r="B537" s="155"/>
      <c r="C537" s="116">
        <f>'Programe Budget 2073-74'!C617</f>
        <v>28</v>
      </c>
      <c r="D537" s="117" t="str">
        <f>'Programe Budget 2073-74'!D617</f>
        <v>जिल्ला कृषि बिकास कार्यालय, बैतडी</v>
      </c>
      <c r="E537" s="114">
        <f>'Programe Budget 2073-74'!E617</f>
        <v>1279</v>
      </c>
      <c r="F537" s="114">
        <f>'Programe Budget 2073-74'!F617</f>
        <v>0</v>
      </c>
      <c r="G537" s="114">
        <f t="shared" si="52"/>
        <v>1279</v>
      </c>
      <c r="H537" s="114">
        <v>0</v>
      </c>
      <c r="I537" s="114">
        <v>1161</v>
      </c>
      <c r="J537" s="114">
        <f t="shared" si="53"/>
        <v>1161</v>
      </c>
      <c r="K537" s="114">
        <f t="shared" si="54"/>
        <v>90.774042220484745</v>
      </c>
      <c r="L537" s="175"/>
      <c r="M537" s="117"/>
      <c r="N537" s="114" t="str">
        <f>'Programe Budget 2073-74'!Q617</f>
        <v>दि</v>
      </c>
      <c r="O537" s="225" t="e">
        <f>J537-'Nikasha and kharcha 1st trim'!#REF!</f>
        <v>#REF!</v>
      </c>
    </row>
    <row r="538" spans="1:15">
      <c r="A538" s="155"/>
      <c r="B538" s="155"/>
      <c r="C538" s="116">
        <f>'Programe Budget 2073-74'!C618</f>
        <v>29</v>
      </c>
      <c r="D538" s="117" t="str">
        <f>'Programe Budget 2073-74'!D618</f>
        <v>जिल्ला कृषि बिकास कार्यालय, दार्चुला</v>
      </c>
      <c r="E538" s="114">
        <f>'Programe Budget 2073-74'!E618</f>
        <v>1460</v>
      </c>
      <c r="F538" s="114">
        <f>'Programe Budget 2073-74'!F618</f>
        <v>0</v>
      </c>
      <c r="G538" s="114">
        <f t="shared" si="52"/>
        <v>1460</v>
      </c>
      <c r="H538" s="114">
        <v>0</v>
      </c>
      <c r="I538" s="114">
        <v>924.7</v>
      </c>
      <c r="J538" s="114">
        <f t="shared" si="53"/>
        <v>924.7</v>
      </c>
      <c r="K538" s="114">
        <f t="shared" si="54"/>
        <v>63.335616438356169</v>
      </c>
      <c r="L538" s="175"/>
      <c r="M538" s="117"/>
      <c r="N538" s="114" t="str">
        <f>'Programe Budget 2073-74'!Q618</f>
        <v>दि</v>
      </c>
      <c r="O538" s="225" t="e">
        <f>J538-'Nikasha and kharcha 1st trim'!#REF!</f>
        <v>#REF!</v>
      </c>
    </row>
    <row r="539" spans="1:15">
      <c r="A539" s="155"/>
      <c r="B539" s="155"/>
      <c r="C539" s="116">
        <f>'Programe Budget 2073-74'!C619</f>
        <v>30</v>
      </c>
      <c r="D539" s="117" t="str">
        <f>'Programe Budget 2073-74'!D619</f>
        <v>जिल्ला कृषि बिकास कार्यालय, डोटी</v>
      </c>
      <c r="E539" s="114">
        <f>'Programe Budget 2073-74'!E619</f>
        <v>1257</v>
      </c>
      <c r="F539" s="114">
        <f>'Programe Budget 2073-74'!F619</f>
        <v>0</v>
      </c>
      <c r="G539" s="114">
        <f t="shared" si="52"/>
        <v>1257</v>
      </c>
      <c r="H539" s="114">
        <v>0</v>
      </c>
      <c r="I539" s="114">
        <v>907.8</v>
      </c>
      <c r="J539" s="114">
        <f t="shared" si="53"/>
        <v>907.8</v>
      </c>
      <c r="K539" s="114">
        <f t="shared" si="54"/>
        <v>72.219570405727922</v>
      </c>
      <c r="L539" s="175"/>
      <c r="M539" s="117"/>
      <c r="N539" s="114" t="str">
        <f>'Programe Budget 2073-74'!Q619</f>
        <v>दि</v>
      </c>
      <c r="O539" s="225" t="e">
        <f>J539-'Nikasha and kharcha 1st trim'!#REF!</f>
        <v>#REF!</v>
      </c>
    </row>
    <row r="540" spans="1:15">
      <c r="A540" s="155"/>
      <c r="B540" s="155"/>
      <c r="C540" s="116">
        <f>'Programe Budget 2073-74'!C620</f>
        <v>31</v>
      </c>
      <c r="D540" s="117" t="str">
        <f>'Programe Budget 2073-74'!D620</f>
        <v>जिल्ला कृषि बिकास कार्यालय, अछाम</v>
      </c>
      <c r="E540" s="114">
        <f>'Programe Budget 2073-74'!E620</f>
        <v>890</v>
      </c>
      <c r="F540" s="114">
        <f>'Programe Budget 2073-74'!F620</f>
        <v>0</v>
      </c>
      <c r="G540" s="114">
        <f t="shared" si="52"/>
        <v>890</v>
      </c>
      <c r="H540" s="114">
        <v>0</v>
      </c>
      <c r="I540" s="114">
        <v>852.9</v>
      </c>
      <c r="J540" s="114">
        <f t="shared" si="53"/>
        <v>852.9</v>
      </c>
      <c r="K540" s="114">
        <f t="shared" si="54"/>
        <v>95.831460674157299</v>
      </c>
      <c r="L540" s="175"/>
      <c r="M540" s="117"/>
      <c r="N540" s="114" t="str">
        <f>'Programe Budget 2073-74'!Q620</f>
        <v>दि</v>
      </c>
      <c r="O540" s="225" t="e">
        <f>J540-'Nikasha and kharcha 1st trim'!#REF!</f>
        <v>#REF!</v>
      </c>
    </row>
    <row r="541" spans="1:15">
      <c r="A541" s="155"/>
      <c r="B541" s="155"/>
      <c r="C541" s="116">
        <f>'Programe Budget 2073-74'!C621</f>
        <v>32</v>
      </c>
      <c r="D541" s="117" t="str">
        <f>'Programe Budget 2073-74'!D621</f>
        <v>जिल्ला कृषि बिकास कार्यालय, बाजुरा</v>
      </c>
      <c r="E541" s="114">
        <f>'Programe Budget 2073-74'!E621</f>
        <v>1122</v>
      </c>
      <c r="F541" s="114">
        <f>'Programe Budget 2073-74'!F621</f>
        <v>0</v>
      </c>
      <c r="G541" s="114">
        <f t="shared" si="52"/>
        <v>1122</v>
      </c>
      <c r="H541" s="114">
        <v>0</v>
      </c>
      <c r="I541" s="114">
        <v>939.6</v>
      </c>
      <c r="J541" s="114">
        <f t="shared" si="53"/>
        <v>939.6</v>
      </c>
      <c r="K541" s="114">
        <f t="shared" si="54"/>
        <v>83.743315508021382</v>
      </c>
      <c r="L541" s="175"/>
      <c r="M541" s="117"/>
      <c r="N541" s="114" t="str">
        <f>'Programe Budget 2073-74'!Q621</f>
        <v>दि</v>
      </c>
      <c r="O541" s="225" t="e">
        <f>J541-'Nikasha and kharcha 1st trim'!#REF!</f>
        <v>#REF!</v>
      </c>
    </row>
    <row r="542" spans="1:15">
      <c r="A542" s="155"/>
      <c r="B542" s="155"/>
      <c r="C542" s="116">
        <f>'Programe Budget 2073-74'!C622</f>
        <v>33</v>
      </c>
      <c r="D542" s="117" t="str">
        <f>'Programe Budget 2073-74'!D622</f>
        <v>जिल्ला कृषि बिकास कार्यालय, सर्ुर्खेत</v>
      </c>
      <c r="E542" s="114">
        <f>'Programe Budget 2073-74'!E622</f>
        <v>2358</v>
      </c>
      <c r="F542" s="114">
        <f>'Programe Budget 2073-74'!F622</f>
        <v>0</v>
      </c>
      <c r="G542" s="114">
        <f t="shared" si="52"/>
        <v>2358</v>
      </c>
      <c r="H542" s="114">
        <v>0</v>
      </c>
      <c r="I542" s="114">
        <v>2121</v>
      </c>
      <c r="J542" s="114">
        <f t="shared" ref="J542:J559" si="55">I542+H542</f>
        <v>2121</v>
      </c>
      <c r="K542" s="114">
        <f t="shared" si="54"/>
        <v>89.949109414758269</v>
      </c>
      <c r="L542" s="175"/>
      <c r="M542" s="117"/>
      <c r="N542" s="114" t="str">
        <f>'Programe Budget 2073-74'!Q622</f>
        <v>सु</v>
      </c>
      <c r="O542" s="225" t="e">
        <f>J542-'Nikasha and kharcha 1st trim'!#REF!</f>
        <v>#REF!</v>
      </c>
    </row>
    <row r="543" spans="1:15">
      <c r="A543" s="155"/>
      <c r="B543" s="155"/>
      <c r="C543" s="116">
        <f>'Programe Budget 2073-74'!C623</f>
        <v>34</v>
      </c>
      <c r="D543" s="117" t="str">
        <f>'Programe Budget 2073-74'!D623</f>
        <v>जिल्ला कृषि बिकास कार्यालय, दैलेख</v>
      </c>
      <c r="E543" s="114">
        <f>'Programe Budget 2073-74'!E623</f>
        <v>1359</v>
      </c>
      <c r="F543" s="114">
        <f>'Programe Budget 2073-74'!F623</f>
        <v>0</v>
      </c>
      <c r="G543" s="114">
        <f t="shared" si="52"/>
        <v>1359</v>
      </c>
      <c r="H543" s="114">
        <v>0</v>
      </c>
      <c r="I543" s="114">
        <v>1125</v>
      </c>
      <c r="J543" s="114">
        <f t="shared" si="55"/>
        <v>1125</v>
      </c>
      <c r="K543" s="114">
        <f t="shared" si="54"/>
        <v>82.78145695364239</v>
      </c>
      <c r="L543" s="175"/>
      <c r="M543" s="117"/>
      <c r="N543" s="114" t="str">
        <f>'Programe Budget 2073-74'!Q623</f>
        <v>सु</v>
      </c>
      <c r="O543" s="225" t="e">
        <f>J543-'Nikasha and kharcha 1st trim'!#REF!</f>
        <v>#REF!</v>
      </c>
    </row>
    <row r="544" spans="1:15">
      <c r="A544" s="155"/>
      <c r="B544" s="155"/>
      <c r="C544" s="116">
        <f>'Programe Budget 2073-74'!C624</f>
        <v>35</v>
      </c>
      <c r="D544" s="117" t="str">
        <f>'Programe Budget 2073-74'!D624</f>
        <v>जिल्ला कृषि बिकास कार्यालय, जाजरकोट</v>
      </c>
      <c r="E544" s="114">
        <f>'Programe Budget 2073-74'!E624</f>
        <v>1148</v>
      </c>
      <c r="F544" s="114">
        <f>'Programe Budget 2073-74'!F624</f>
        <v>0</v>
      </c>
      <c r="G544" s="114">
        <f t="shared" si="52"/>
        <v>1148</v>
      </c>
      <c r="H544" s="114">
        <v>0</v>
      </c>
      <c r="I544" s="114">
        <v>996</v>
      </c>
      <c r="J544" s="114">
        <f t="shared" si="55"/>
        <v>996</v>
      </c>
      <c r="K544" s="114">
        <f t="shared" si="54"/>
        <v>86.759581881533094</v>
      </c>
      <c r="L544" s="175"/>
      <c r="M544" s="117"/>
      <c r="N544" s="114" t="str">
        <f>'Programe Budget 2073-74'!Q624</f>
        <v>सु</v>
      </c>
      <c r="O544" s="225" t="e">
        <f>J544-'Nikasha and kharcha 1st trim'!#REF!</f>
        <v>#REF!</v>
      </c>
    </row>
    <row r="545" spans="1:15">
      <c r="A545" s="155"/>
      <c r="B545" s="155"/>
      <c r="C545" s="116">
        <f>'Programe Budget 2073-74'!C625</f>
        <v>36</v>
      </c>
      <c r="D545" s="117" t="str">
        <f>'Programe Budget 2073-74'!D625</f>
        <v>जिल्ला कृषि बिकास कार्यालय, सल्यान</v>
      </c>
      <c r="E545" s="114">
        <f>'Programe Budget 2073-74'!E625</f>
        <v>1774</v>
      </c>
      <c r="F545" s="114">
        <f>'Programe Budget 2073-74'!F625</f>
        <v>0</v>
      </c>
      <c r="G545" s="114">
        <f t="shared" si="52"/>
        <v>1774</v>
      </c>
      <c r="H545" s="114">
        <v>0</v>
      </c>
      <c r="I545" s="114">
        <v>1197</v>
      </c>
      <c r="J545" s="114">
        <f t="shared" si="55"/>
        <v>1197</v>
      </c>
      <c r="K545" s="114">
        <f t="shared" si="54"/>
        <v>67.474633596392337</v>
      </c>
      <c r="L545" s="175"/>
      <c r="M545" s="117"/>
      <c r="N545" s="114" t="str">
        <f>'Programe Budget 2073-74'!Q625</f>
        <v>सु</v>
      </c>
      <c r="O545" s="225" t="e">
        <f>J545-'Nikasha and kharcha 1st trim'!#REF!</f>
        <v>#REF!</v>
      </c>
    </row>
    <row r="546" spans="1:15">
      <c r="A546" s="155"/>
      <c r="B546" s="155"/>
      <c r="C546" s="116">
        <f>'Programe Budget 2073-74'!C626</f>
        <v>37</v>
      </c>
      <c r="D546" s="117" t="str">
        <f>'Programe Budget 2073-74'!D626</f>
        <v>जिल्ला कृषि बिकास कार्यालय, प्यूठान</v>
      </c>
      <c r="E546" s="114">
        <f>'Programe Budget 2073-74'!E626</f>
        <v>1446</v>
      </c>
      <c r="F546" s="114">
        <f>'Programe Budget 2073-74'!F626</f>
        <v>0</v>
      </c>
      <c r="G546" s="114">
        <f t="shared" si="52"/>
        <v>1446</v>
      </c>
      <c r="H546" s="114">
        <v>0</v>
      </c>
      <c r="I546" s="114">
        <v>989</v>
      </c>
      <c r="J546" s="114">
        <f t="shared" si="55"/>
        <v>989</v>
      </c>
      <c r="K546" s="114">
        <f t="shared" si="54"/>
        <v>68.395573997233754</v>
      </c>
      <c r="L546" s="175"/>
      <c r="M546" s="117"/>
      <c r="N546" s="114" t="str">
        <f>'Programe Budget 2073-74'!Q626</f>
        <v>सु</v>
      </c>
      <c r="O546" s="225" t="e">
        <f>J546-'Nikasha and kharcha 1st trim'!#REF!</f>
        <v>#REF!</v>
      </c>
    </row>
    <row r="547" spans="1:15">
      <c r="A547" s="155"/>
      <c r="B547" s="155"/>
      <c r="C547" s="116">
        <f>'Programe Budget 2073-74'!C627</f>
        <v>38</v>
      </c>
      <c r="D547" s="117" t="str">
        <f>'Programe Budget 2073-74'!D627</f>
        <v>जिल्ला कृषि बिकास कार्यालय, रोल्पा</v>
      </c>
      <c r="E547" s="114">
        <f>'Programe Budget 2073-74'!E627</f>
        <v>1178</v>
      </c>
      <c r="F547" s="114">
        <f>'Programe Budget 2073-74'!F627</f>
        <v>0</v>
      </c>
      <c r="G547" s="114">
        <f t="shared" si="52"/>
        <v>1178</v>
      </c>
      <c r="H547" s="114">
        <v>0</v>
      </c>
      <c r="I547" s="114">
        <v>717</v>
      </c>
      <c r="J547" s="114">
        <f t="shared" si="55"/>
        <v>717</v>
      </c>
      <c r="K547" s="114">
        <f t="shared" si="54"/>
        <v>60.865874363327677</v>
      </c>
      <c r="L547" s="175"/>
      <c r="M547" s="117"/>
      <c r="N547" s="114" t="str">
        <f>'Programe Budget 2073-74'!Q627</f>
        <v>सु</v>
      </c>
      <c r="O547" s="225" t="e">
        <f>J547-'Nikasha and kharcha 1st trim'!#REF!</f>
        <v>#REF!</v>
      </c>
    </row>
    <row r="548" spans="1:15">
      <c r="A548" s="155"/>
      <c r="B548" s="155"/>
      <c r="C548" s="116">
        <f>'Programe Budget 2073-74'!C628</f>
        <v>39</v>
      </c>
      <c r="D548" s="117" t="str">
        <f>'Programe Budget 2073-74'!D628</f>
        <v>जिल्ला कृषि बिकास कार्यालय, रुकुम</v>
      </c>
      <c r="E548" s="114">
        <f>'Programe Budget 2073-74'!E628</f>
        <v>1244</v>
      </c>
      <c r="F548" s="114">
        <f>'Programe Budget 2073-74'!F628</f>
        <v>0</v>
      </c>
      <c r="G548" s="114">
        <f t="shared" si="52"/>
        <v>1244</v>
      </c>
      <c r="H548" s="114">
        <v>0</v>
      </c>
      <c r="I548" s="114">
        <v>995</v>
      </c>
      <c r="J548" s="114">
        <f t="shared" si="55"/>
        <v>995</v>
      </c>
      <c r="K548" s="114">
        <f t="shared" si="54"/>
        <v>79.983922829581985</v>
      </c>
      <c r="L548" s="175"/>
      <c r="M548" s="117"/>
      <c r="N548" s="114" t="str">
        <f>'Programe Budget 2073-74'!Q628</f>
        <v>सु</v>
      </c>
      <c r="O548" s="225" t="e">
        <f>J548-'Nikasha and kharcha 1st trim'!#REF!</f>
        <v>#REF!</v>
      </c>
    </row>
    <row r="549" spans="1:15">
      <c r="A549" s="155"/>
      <c r="B549" s="155"/>
      <c r="C549" s="116">
        <f>'Programe Budget 2073-74'!C629</f>
        <v>40</v>
      </c>
      <c r="D549" s="117" t="str">
        <f>'Programe Budget 2073-74'!D629</f>
        <v>जिल्ला कृषि बिकास कार्यालय, पर्वत</v>
      </c>
      <c r="E549" s="114">
        <f>'Programe Budget 2073-74'!E629</f>
        <v>1454</v>
      </c>
      <c r="F549" s="114">
        <f>'Programe Budget 2073-74'!F629</f>
        <v>0</v>
      </c>
      <c r="G549" s="114">
        <f t="shared" si="52"/>
        <v>1454</v>
      </c>
      <c r="H549" s="114">
        <v>0</v>
      </c>
      <c r="I549" s="114">
        <v>1146</v>
      </c>
      <c r="J549" s="114">
        <f t="shared" si="55"/>
        <v>1146</v>
      </c>
      <c r="K549" s="114">
        <f t="shared" si="54"/>
        <v>78.817056396148558</v>
      </c>
      <c r="L549" s="175"/>
      <c r="M549" s="117"/>
      <c r="N549" s="114" t="str">
        <f>'Programe Budget 2073-74'!Q629</f>
        <v>प</v>
      </c>
      <c r="O549" s="225" t="e">
        <f>J549-'Nikasha and kharcha 1st trim'!#REF!</f>
        <v>#REF!</v>
      </c>
    </row>
    <row r="550" spans="1:15">
      <c r="A550" s="155"/>
      <c r="B550" s="155"/>
      <c r="C550" s="116">
        <f>'Programe Budget 2073-74'!C630</f>
        <v>41</v>
      </c>
      <c r="D550" s="117" t="str">
        <f>'Programe Budget 2073-74'!D630</f>
        <v>जिल्ला कृषि बिकास कार्यालय, बागलुङ्ग</v>
      </c>
      <c r="E550" s="114">
        <f>'Programe Budget 2073-74'!E630</f>
        <v>1319</v>
      </c>
      <c r="F550" s="114">
        <f>'Programe Budget 2073-74'!F630</f>
        <v>0</v>
      </c>
      <c r="G550" s="114">
        <f t="shared" si="52"/>
        <v>1319</v>
      </c>
      <c r="H550" s="114">
        <v>0</v>
      </c>
      <c r="I550" s="114">
        <v>1092</v>
      </c>
      <c r="J550" s="114">
        <f t="shared" si="55"/>
        <v>1092</v>
      </c>
      <c r="K550" s="114">
        <f t="shared" si="54"/>
        <v>82.789992418498855</v>
      </c>
      <c r="L550" s="175"/>
      <c r="M550" s="117"/>
      <c r="N550" s="114" t="str">
        <f>'Programe Budget 2073-74'!Q630</f>
        <v>प</v>
      </c>
      <c r="O550" s="225" t="e">
        <f>J550-'Nikasha and kharcha 1st trim'!#REF!</f>
        <v>#REF!</v>
      </c>
    </row>
    <row r="551" spans="1:15">
      <c r="A551" s="155"/>
      <c r="B551" s="155"/>
      <c r="C551" s="116">
        <f>'Programe Budget 2073-74'!C631</f>
        <v>42</v>
      </c>
      <c r="D551" s="117" t="str">
        <f>'Programe Budget 2073-74'!D631</f>
        <v>जिल्ला कृषि बिकास कार्यालय, म्याग्दी</v>
      </c>
      <c r="E551" s="114">
        <f>'Programe Budget 2073-74'!E631</f>
        <v>1174</v>
      </c>
      <c r="F551" s="114">
        <f>'Programe Budget 2073-74'!F631</f>
        <v>0</v>
      </c>
      <c r="G551" s="114">
        <f t="shared" si="52"/>
        <v>1174</v>
      </c>
      <c r="H551" s="114">
        <v>0</v>
      </c>
      <c r="I551" s="114">
        <v>1060.2</v>
      </c>
      <c r="J551" s="114">
        <f t="shared" si="55"/>
        <v>1060.2</v>
      </c>
      <c r="K551" s="114">
        <f t="shared" si="54"/>
        <v>90.306643952299837</v>
      </c>
      <c r="L551" s="175"/>
      <c r="M551" s="117"/>
      <c r="N551" s="114" t="str">
        <f>'Programe Budget 2073-74'!Q631</f>
        <v>प</v>
      </c>
      <c r="O551" s="225" t="e">
        <f>J551-'Nikasha and kharcha 1st trim'!#REF!</f>
        <v>#REF!</v>
      </c>
    </row>
    <row r="552" spans="1:15">
      <c r="A552" s="155"/>
      <c r="B552" s="155"/>
      <c r="C552" s="116">
        <f>'Programe Budget 2073-74'!C632</f>
        <v>43</v>
      </c>
      <c r="D552" s="117" t="str">
        <f>'Programe Budget 2073-74'!D632</f>
        <v>जिल्ला कृषि बिकास कार्यालय, अर्रधखाची</v>
      </c>
      <c r="E552" s="114">
        <f>'Programe Budget 2073-74'!E632</f>
        <v>1360</v>
      </c>
      <c r="F552" s="114">
        <f>'Programe Budget 2073-74'!F632</f>
        <v>0</v>
      </c>
      <c r="G552" s="114">
        <f t="shared" si="52"/>
        <v>1360</v>
      </c>
      <c r="H552" s="114">
        <v>0</v>
      </c>
      <c r="I552" s="114">
        <v>1180</v>
      </c>
      <c r="J552" s="114">
        <f t="shared" si="55"/>
        <v>1180</v>
      </c>
      <c r="K552" s="114">
        <f t="shared" si="54"/>
        <v>86.764705882352942</v>
      </c>
      <c r="L552" s="175"/>
      <c r="M552" s="117"/>
      <c r="N552" s="114" t="str">
        <f>'Programe Budget 2073-74'!Q632</f>
        <v>प</v>
      </c>
      <c r="O552" s="225" t="e">
        <f>J552-'Nikasha and kharcha 1st trim'!#REF!</f>
        <v>#REF!</v>
      </c>
    </row>
    <row r="553" spans="1:15">
      <c r="A553" s="155"/>
      <c r="B553" s="155"/>
      <c r="C553" s="116">
        <f>'Programe Budget 2073-74'!C633</f>
        <v>44</v>
      </c>
      <c r="D553" s="117" t="str">
        <f>'Programe Budget 2073-74'!D633</f>
        <v>जिल्ला कृषि बिकास कार्यालय, पाल्पा</v>
      </c>
      <c r="E553" s="114">
        <f>'Programe Budget 2073-74'!E633</f>
        <v>2587</v>
      </c>
      <c r="F553" s="114">
        <f>'Programe Budget 2073-74'!F633</f>
        <v>0</v>
      </c>
      <c r="G553" s="114">
        <f t="shared" si="52"/>
        <v>2587</v>
      </c>
      <c r="H553" s="114">
        <v>0</v>
      </c>
      <c r="I553" s="114">
        <v>2319.5</v>
      </c>
      <c r="J553" s="114">
        <f t="shared" si="55"/>
        <v>2319.5</v>
      </c>
      <c r="K553" s="114">
        <f t="shared" si="54"/>
        <v>89.659837649787406</v>
      </c>
      <c r="L553" s="175"/>
      <c r="M553" s="117"/>
      <c r="N553" s="114" t="str">
        <f>'Programe Budget 2073-74'!Q633</f>
        <v>प</v>
      </c>
      <c r="O553" s="225" t="e">
        <f>J553-'Nikasha and kharcha 1st trim'!#REF!</f>
        <v>#REF!</v>
      </c>
    </row>
    <row r="554" spans="1:15">
      <c r="A554" s="155"/>
      <c r="B554" s="155"/>
      <c r="C554" s="116">
        <f>'Programe Budget 2073-74'!C634</f>
        <v>45</v>
      </c>
      <c r="D554" s="117" t="str">
        <f>'Programe Budget 2073-74'!D634</f>
        <v>जिल्ला कृषि बिकास कार्यालय, गुल्मी</v>
      </c>
      <c r="E554" s="114">
        <f>'Programe Budget 2073-74'!E634</f>
        <v>1592</v>
      </c>
      <c r="F554" s="114">
        <f>'Programe Budget 2073-74'!F634</f>
        <v>0</v>
      </c>
      <c r="G554" s="114">
        <f t="shared" si="52"/>
        <v>1592</v>
      </c>
      <c r="H554" s="114">
        <v>0</v>
      </c>
      <c r="I554" s="114">
        <v>1351</v>
      </c>
      <c r="J554" s="114">
        <f t="shared" si="55"/>
        <v>1351</v>
      </c>
      <c r="K554" s="114">
        <f t="shared" si="54"/>
        <v>84.861809045226138</v>
      </c>
      <c r="L554" s="175"/>
      <c r="M554" s="117"/>
      <c r="N554" s="114" t="str">
        <f>'Programe Budget 2073-74'!Q634</f>
        <v>प</v>
      </c>
      <c r="O554" s="225" t="e">
        <f>J554-'Nikasha and kharcha 1st trim'!#REF!</f>
        <v>#REF!</v>
      </c>
    </row>
    <row r="555" spans="1:15">
      <c r="A555" s="155"/>
      <c r="B555" s="155"/>
      <c r="C555" s="116">
        <f>'Programe Budget 2073-74'!C635</f>
        <v>46</v>
      </c>
      <c r="D555" s="117" t="str">
        <f>'Programe Budget 2073-74'!D635</f>
        <v>जिल्ला कृषि बिकास कार्यालय, स्याङ्गजा</v>
      </c>
      <c r="E555" s="114">
        <f>'Programe Budget 2073-74'!E635</f>
        <v>3458</v>
      </c>
      <c r="F555" s="114">
        <f>'Programe Budget 2073-74'!F635</f>
        <v>0</v>
      </c>
      <c r="G555" s="114">
        <f t="shared" si="52"/>
        <v>3458</v>
      </c>
      <c r="H555" s="114">
        <v>0</v>
      </c>
      <c r="I555" s="114">
        <v>1287.9000000000001</v>
      </c>
      <c r="J555" s="114">
        <f t="shared" si="55"/>
        <v>1287.9000000000001</v>
      </c>
      <c r="K555" s="114">
        <f t="shared" si="54"/>
        <v>37.244071717755936</v>
      </c>
      <c r="L555" s="175"/>
      <c r="M555" s="117"/>
      <c r="N555" s="114" t="str">
        <f>'Programe Budget 2073-74'!Q635</f>
        <v>प</v>
      </c>
      <c r="O555" s="225" t="e">
        <f>J555-'Nikasha and kharcha 1st trim'!#REF!</f>
        <v>#REF!</v>
      </c>
    </row>
    <row r="556" spans="1:15">
      <c r="A556" s="155"/>
      <c r="B556" s="155"/>
      <c r="C556" s="116">
        <f>'Programe Budget 2073-74'!C636</f>
        <v>47</v>
      </c>
      <c r="D556" s="117" t="str">
        <f>'Programe Budget 2073-74'!D636</f>
        <v>जिल्ला कृषि बिकास कार्यालय, तनहुँ</v>
      </c>
      <c r="E556" s="114">
        <f>'Programe Budget 2073-74'!E636</f>
        <v>1889</v>
      </c>
      <c r="F556" s="114">
        <f>'Programe Budget 2073-74'!F636</f>
        <v>0</v>
      </c>
      <c r="G556" s="114">
        <f t="shared" si="52"/>
        <v>1889</v>
      </c>
      <c r="H556" s="114">
        <v>0</v>
      </c>
      <c r="I556" s="114">
        <v>1559</v>
      </c>
      <c r="J556" s="114">
        <f t="shared" si="55"/>
        <v>1559</v>
      </c>
      <c r="K556" s="114">
        <f t="shared" si="54"/>
        <v>82.53043938591847</v>
      </c>
      <c r="L556" s="175"/>
      <c r="M556" s="117"/>
      <c r="N556" s="114" t="str">
        <f>'Programe Budget 2073-74'!Q636</f>
        <v>प</v>
      </c>
      <c r="O556" s="225" t="e">
        <f>J556-'Nikasha and kharcha 1st trim'!#REF!</f>
        <v>#REF!</v>
      </c>
    </row>
    <row r="557" spans="1:15">
      <c r="A557" s="155"/>
      <c r="B557" s="155"/>
      <c r="C557" s="116">
        <f>'Programe Budget 2073-74'!C637</f>
        <v>48</v>
      </c>
      <c r="D557" s="117" t="str">
        <f>'Programe Budget 2073-74'!D637</f>
        <v>जिल्ला कृषि बिकास कार्यालय, कास्की</v>
      </c>
      <c r="E557" s="114">
        <f>'Programe Budget 2073-74'!E637</f>
        <v>1532</v>
      </c>
      <c r="F557" s="114">
        <f>'Programe Budget 2073-74'!F637</f>
        <v>0</v>
      </c>
      <c r="G557" s="114">
        <f t="shared" si="52"/>
        <v>1532</v>
      </c>
      <c r="H557" s="114">
        <v>0</v>
      </c>
      <c r="I557" s="114">
        <v>1270.2</v>
      </c>
      <c r="J557" s="114">
        <f t="shared" si="55"/>
        <v>1270.2</v>
      </c>
      <c r="K557" s="114">
        <f t="shared" si="54"/>
        <v>82.911227154046998</v>
      </c>
      <c r="L557" s="175"/>
      <c r="M557" s="117"/>
      <c r="N557" s="114" t="str">
        <f>'Programe Budget 2073-74'!Q637</f>
        <v>प</v>
      </c>
      <c r="O557" s="225" t="e">
        <f>J557-'Nikasha and kharcha 1st trim'!#REF!</f>
        <v>#REF!</v>
      </c>
    </row>
    <row r="558" spans="1:15">
      <c r="A558" s="155"/>
      <c r="B558" s="155"/>
      <c r="C558" s="116">
        <f>'Programe Budget 2073-74'!C638</f>
        <v>49</v>
      </c>
      <c r="D558" s="117" t="str">
        <f>'Programe Budget 2073-74'!D638</f>
        <v>जिल्ला कृषि बिकास कार्यालय, लमजुङ्ग</v>
      </c>
      <c r="E558" s="114">
        <f>'Programe Budget 2073-74'!E638</f>
        <v>1158</v>
      </c>
      <c r="F558" s="114">
        <f>'Programe Budget 2073-74'!F638</f>
        <v>0</v>
      </c>
      <c r="G558" s="114">
        <f t="shared" si="52"/>
        <v>1158</v>
      </c>
      <c r="H558" s="114">
        <v>0</v>
      </c>
      <c r="I558" s="114">
        <v>1275.4000000000001</v>
      </c>
      <c r="J558" s="114">
        <f t="shared" si="55"/>
        <v>1275.4000000000001</v>
      </c>
      <c r="K558" s="114">
        <f t="shared" si="54"/>
        <v>110.13816925734025</v>
      </c>
      <c r="L558" s="175"/>
      <c r="M558" s="117"/>
      <c r="N558" s="114" t="str">
        <f>'Programe Budget 2073-74'!Q638</f>
        <v>प</v>
      </c>
      <c r="O558" s="225" t="e">
        <f>J558-'Nikasha and kharcha 1st trim'!#REF!</f>
        <v>#REF!</v>
      </c>
    </row>
    <row r="559" spans="1:15">
      <c r="A559" s="155"/>
      <c r="B559" s="155"/>
      <c r="C559" s="116">
        <f>'Programe Budget 2073-74'!C639</f>
        <v>50</v>
      </c>
      <c r="D559" s="117" t="str">
        <f>'Programe Budget 2073-74'!D639</f>
        <v>जिल्ला कृषि बिकास कार्यालय, गोरखा</v>
      </c>
      <c r="E559" s="114">
        <f>'Programe Budget 2073-74'!E639</f>
        <v>1513</v>
      </c>
      <c r="F559" s="114">
        <f>'Programe Budget 2073-74'!F639</f>
        <v>0</v>
      </c>
      <c r="G559" s="114">
        <f t="shared" si="52"/>
        <v>1513</v>
      </c>
      <c r="H559" s="114">
        <v>0</v>
      </c>
      <c r="I559" s="114">
        <v>1244.5999999999999</v>
      </c>
      <c r="J559" s="114">
        <f t="shared" si="55"/>
        <v>1244.5999999999999</v>
      </c>
      <c r="K559" s="114">
        <f t="shared" si="54"/>
        <v>82.260409781890274</v>
      </c>
      <c r="L559" s="175"/>
      <c r="M559" s="117"/>
      <c r="N559" s="114" t="str">
        <f>'Programe Budget 2073-74'!Q639</f>
        <v>प</v>
      </c>
      <c r="O559" s="225" t="e">
        <f>J559-'Nikasha and kharcha 1st trim'!#REF!</f>
        <v>#REF!</v>
      </c>
    </row>
    <row r="560" spans="1:15">
      <c r="A560" s="155"/>
      <c r="B560" s="155"/>
      <c r="C560" s="116"/>
      <c r="D560" s="125" t="str">
        <f>'Programe Budget 2073-74'!D640</f>
        <v>५० कार्यालयहरूको जम्मf</v>
      </c>
      <c r="E560" s="173">
        <f t="shared" ref="E560:J560" si="56">SUM(E510:E559)</f>
        <v>181963</v>
      </c>
      <c r="F560" s="173">
        <f t="shared" si="56"/>
        <v>40000</v>
      </c>
      <c r="G560" s="173">
        <f t="shared" si="56"/>
        <v>141963</v>
      </c>
      <c r="H560" s="173">
        <f t="shared" si="56"/>
        <v>51386</v>
      </c>
      <c r="I560" s="173">
        <f>SUM(I510:I559)</f>
        <v>108762.30999999998</v>
      </c>
      <c r="J560" s="173">
        <f t="shared" si="56"/>
        <v>160148.31</v>
      </c>
      <c r="K560" s="114">
        <f t="shared" si="54"/>
        <v>88.011469364651049</v>
      </c>
      <c r="L560" s="175"/>
      <c r="M560" s="117"/>
      <c r="N560" s="114">
        <f>'Programe Budget 2073-74'!Q640</f>
        <v>0</v>
      </c>
      <c r="O560" s="225" t="e">
        <f>J560-'Nikasha and kharcha 1st trim'!#REF!</f>
        <v>#REF!</v>
      </c>
    </row>
    <row r="561" spans="1:15" s="216" customFormat="1">
      <c r="A561" s="112" t="e">
        <f>'Programe Budget 2073-74'!#REF!</f>
        <v>#REF!</v>
      </c>
      <c r="B561" s="228" t="e">
        <f>'Programe Budget 2073-74'!#REF!</f>
        <v>#REF!</v>
      </c>
      <c r="C561" s="289"/>
      <c r="D561" s="269" t="e">
        <f>'Programe Budget 2073-74'!#REF!</f>
        <v>#REF!</v>
      </c>
      <c r="E561" s="384"/>
      <c r="F561" s="384"/>
      <c r="G561" s="384"/>
      <c r="H561" s="114"/>
      <c r="I561" s="114"/>
      <c r="J561" s="114"/>
      <c r="K561" s="114"/>
      <c r="L561" s="215"/>
      <c r="M561" s="224"/>
      <c r="N561" s="114" t="e">
        <f>'Programe Budget 2073-74'!#REF!</f>
        <v>#REF!</v>
      </c>
      <c r="O561" s="225" t="e">
        <f>J561-'Nikasha and kharcha 1st trim'!#REF!</f>
        <v>#REF!</v>
      </c>
    </row>
    <row r="562" spans="1:15">
      <c r="A562" s="155"/>
      <c r="B562" s="231"/>
      <c r="C562" s="116" t="e">
        <f>'Programe Budget 2073-74'!#REF!</f>
        <v>#REF!</v>
      </c>
      <c r="D562" s="117" t="e">
        <f>'Programe Budget 2073-74'!#REF!</f>
        <v>#REF!</v>
      </c>
      <c r="E562" s="114" t="e">
        <f>'Programe Budget 2073-74'!#REF!</f>
        <v>#REF!</v>
      </c>
      <c r="F562" s="114" t="e">
        <f>'Programe Budget 2073-74'!#REF!</f>
        <v>#REF!</v>
      </c>
      <c r="G562" s="114" t="e">
        <f>E562-F562</f>
        <v>#REF!</v>
      </c>
      <c r="H562" s="114">
        <v>32727</v>
      </c>
      <c r="I562" s="114">
        <v>11833</v>
      </c>
      <c r="J562" s="114">
        <f>I562+H562</f>
        <v>44560</v>
      </c>
      <c r="K562" s="114" t="e">
        <f t="shared" si="54"/>
        <v>#REF!</v>
      </c>
      <c r="L562" s="175"/>
      <c r="M562" s="141"/>
      <c r="N562" s="114" t="e">
        <f>'Programe Budget 2073-74'!#REF!</f>
        <v>#REF!</v>
      </c>
      <c r="O562" s="225" t="e">
        <f>J562-'Nikasha and kharcha 1st trim'!#REF!</f>
        <v>#REF!</v>
      </c>
    </row>
    <row r="563" spans="1:15">
      <c r="A563" s="155"/>
      <c r="B563" s="231"/>
      <c r="C563" s="116" t="e">
        <f>'Programe Budget 2073-74'!#REF!</f>
        <v>#REF!</v>
      </c>
      <c r="D563" s="117" t="e">
        <f>'Programe Budget 2073-74'!#REF!</f>
        <v>#REF!</v>
      </c>
      <c r="E563" s="114" t="e">
        <f>'Programe Budget 2073-74'!#REF!</f>
        <v>#REF!</v>
      </c>
      <c r="F563" s="114" t="e">
        <f>'Programe Budget 2073-74'!#REF!</f>
        <v>#REF!</v>
      </c>
      <c r="G563" s="114" t="e">
        <f>E563-F563</f>
        <v>#REF!</v>
      </c>
      <c r="H563" s="114">
        <v>0</v>
      </c>
      <c r="I563" s="114">
        <v>30980.5</v>
      </c>
      <c r="J563" s="114">
        <f>I563+H563</f>
        <v>30980.5</v>
      </c>
      <c r="K563" s="114" t="e">
        <f t="shared" si="54"/>
        <v>#REF!</v>
      </c>
      <c r="L563" s="175"/>
      <c r="M563" s="141"/>
      <c r="N563" s="114" t="e">
        <f>'Programe Budget 2073-74'!#REF!</f>
        <v>#REF!</v>
      </c>
      <c r="O563" s="225" t="e">
        <f>J563-'Nikasha and kharcha 1st trim'!#REF!</f>
        <v>#REF!</v>
      </c>
    </row>
    <row r="564" spans="1:15">
      <c r="A564" s="155"/>
      <c r="B564" s="231"/>
      <c r="C564" s="116" t="e">
        <f>'Programe Budget 2073-74'!#REF!</f>
        <v>#REF!</v>
      </c>
      <c r="D564" s="117" t="e">
        <f>'Programe Budget 2073-74'!#REF!</f>
        <v>#REF!</v>
      </c>
      <c r="E564" s="114" t="e">
        <f>'Programe Budget 2073-74'!#REF!</f>
        <v>#REF!</v>
      </c>
      <c r="F564" s="114" t="e">
        <f>'Programe Budget 2073-74'!#REF!</f>
        <v>#REF!</v>
      </c>
      <c r="G564" s="114" t="e">
        <f>E564-F564</f>
        <v>#REF!</v>
      </c>
      <c r="H564" s="114">
        <v>0</v>
      </c>
      <c r="I564" s="114">
        <v>46314</v>
      </c>
      <c r="J564" s="114">
        <f>I564+H564</f>
        <v>46314</v>
      </c>
      <c r="K564" s="114" t="e">
        <f t="shared" si="54"/>
        <v>#REF!</v>
      </c>
      <c r="L564" s="175"/>
      <c r="M564" s="141"/>
      <c r="N564" s="114" t="s">
        <v>334</v>
      </c>
      <c r="O564" s="225" t="e">
        <f>J564-'Nikasha and kharcha 1st trim'!#REF!</f>
        <v>#REF!</v>
      </c>
    </row>
    <row r="565" spans="1:15">
      <c r="A565" s="155"/>
      <c r="B565" s="231"/>
      <c r="C565" s="116" t="e">
        <f>'Programe Budget 2073-74'!#REF!</f>
        <v>#REF!</v>
      </c>
      <c r="D565" s="117" t="e">
        <f>'Programe Budget 2073-74'!#REF!</f>
        <v>#REF!</v>
      </c>
      <c r="E565" s="114" t="e">
        <f>'Programe Budget 2073-74'!#REF!</f>
        <v>#REF!</v>
      </c>
      <c r="F565" s="114" t="e">
        <f>'Programe Budget 2073-74'!#REF!</f>
        <v>#REF!</v>
      </c>
      <c r="G565" s="114" t="e">
        <f>E565-F565</f>
        <v>#REF!</v>
      </c>
      <c r="H565" s="114">
        <v>0</v>
      </c>
      <c r="I565" s="114">
        <v>46725</v>
      </c>
      <c r="J565" s="114">
        <f>I565+H565</f>
        <v>46725</v>
      </c>
      <c r="K565" s="114" t="e">
        <f t="shared" si="54"/>
        <v>#REF!</v>
      </c>
      <c r="L565" s="212"/>
      <c r="M565" s="141"/>
      <c r="N565" s="114" t="s">
        <v>331</v>
      </c>
      <c r="O565" s="225" t="e">
        <f>J565-'Nikasha and kharcha 1st trim'!#REF!</f>
        <v>#REF!</v>
      </c>
    </row>
    <row r="566" spans="1:15">
      <c r="A566" s="155"/>
      <c r="B566" s="231"/>
      <c r="C566" s="116" t="e">
        <f>'Programe Budget 2073-74'!#REF!</f>
        <v>#REF!</v>
      </c>
      <c r="D566" s="117" t="e">
        <f>'Programe Budget 2073-74'!#REF!</f>
        <v>#REF!</v>
      </c>
      <c r="E566" s="114" t="e">
        <f>'Programe Budget 2073-74'!#REF!</f>
        <v>#REF!</v>
      </c>
      <c r="F566" s="114" t="e">
        <f>'Programe Budget 2073-74'!#REF!</f>
        <v>#REF!</v>
      </c>
      <c r="G566" s="114" t="e">
        <f>E566-F566</f>
        <v>#REF!</v>
      </c>
      <c r="H566" s="114">
        <v>0</v>
      </c>
      <c r="I566" s="114">
        <v>31754</v>
      </c>
      <c r="J566" s="114">
        <f>I566+H566</f>
        <v>31754</v>
      </c>
      <c r="K566" s="114" t="e">
        <f t="shared" si="54"/>
        <v>#REF!</v>
      </c>
      <c r="L566" s="175"/>
      <c r="M566" s="141"/>
      <c r="N566" s="114" t="e">
        <f>'Programe Budget 2073-74'!#REF!</f>
        <v>#REF!</v>
      </c>
      <c r="O566" s="225" t="e">
        <f>J566-'Nikasha and kharcha 1st trim'!#REF!</f>
        <v>#REF!</v>
      </c>
    </row>
    <row r="567" spans="1:15">
      <c r="A567" s="155"/>
      <c r="B567" s="155"/>
      <c r="C567" s="116"/>
      <c r="D567" s="125" t="e">
        <f>'Programe Budget 2073-74'!#REF!</f>
        <v>#REF!</v>
      </c>
      <c r="E567" s="173" t="e">
        <f t="shared" ref="E567:J567" si="57">SUM(E562:E566)</f>
        <v>#REF!</v>
      </c>
      <c r="F567" s="173" t="e">
        <f t="shared" si="57"/>
        <v>#REF!</v>
      </c>
      <c r="G567" s="173" t="e">
        <f t="shared" si="57"/>
        <v>#REF!</v>
      </c>
      <c r="H567" s="173">
        <f t="shared" si="57"/>
        <v>32727</v>
      </c>
      <c r="I567" s="173">
        <f t="shared" si="57"/>
        <v>167606.5</v>
      </c>
      <c r="J567" s="173">
        <f t="shared" si="57"/>
        <v>200333.5</v>
      </c>
      <c r="K567" s="114" t="e">
        <f t="shared" si="54"/>
        <v>#REF!</v>
      </c>
      <c r="L567" s="175"/>
      <c r="M567" s="117"/>
      <c r="N567" s="114" t="e">
        <f>'Programe Budget 2073-74'!#REF!</f>
        <v>#REF!</v>
      </c>
      <c r="O567" s="225" t="e">
        <f>J567-'Nikasha and kharcha 1st trim'!#REF!</f>
        <v>#REF!</v>
      </c>
    </row>
    <row r="568" spans="1:15" ht="39">
      <c r="A568" s="155">
        <f>'Programe Budget 2073-74'!A641</f>
        <v>13</v>
      </c>
      <c r="B568" s="231" t="str">
        <f>'Programe Budget 2073-74'!B641</f>
        <v>312156-3/4</v>
      </c>
      <c r="C568" s="116"/>
      <c r="D568" s="120" t="str">
        <f>'Programe Budget 2073-74'!D641</f>
        <v>रानीजमरा कुलरिया सिंचाई आयोजना</v>
      </c>
      <c r="E568" s="112"/>
      <c r="F568" s="112"/>
      <c r="G568" s="112"/>
      <c r="H568" s="114"/>
      <c r="I568" s="114"/>
      <c r="J568" s="114"/>
      <c r="K568" s="114"/>
      <c r="L568" s="175"/>
      <c r="M568" s="117"/>
      <c r="N568" s="114" t="str">
        <f>'Programe Budget 2073-74'!Q641</f>
        <v>ना</v>
      </c>
      <c r="O568" s="225" t="e">
        <f>J568-'Nikasha and kharcha 1st trim'!#REF!</f>
        <v>#REF!</v>
      </c>
    </row>
    <row r="569" spans="1:15" ht="39">
      <c r="A569" s="155"/>
      <c r="B569" s="155"/>
      <c r="C569" s="116">
        <f>'Programe Budget 2073-74'!C642</f>
        <v>1</v>
      </c>
      <c r="D569" s="232" t="str">
        <f>'Programe Budget 2073-74'!D642</f>
        <v>आयोजना कार्यान्वयन इकाई, जिल्ला कृषि विकास कार्यालय, कैलाली</v>
      </c>
      <c r="E569" s="164">
        <f>'Programe Budget 2073-74'!E642</f>
        <v>68691</v>
      </c>
      <c r="F569" s="164">
        <f>'Programe Budget 2073-74'!F642</f>
        <v>3900</v>
      </c>
      <c r="G569" s="114">
        <f>E569-F569</f>
        <v>64791</v>
      </c>
      <c r="H569" s="114">
        <v>14797.983</v>
      </c>
      <c r="I569" s="114">
        <v>73111.501000000004</v>
      </c>
      <c r="J569" s="114">
        <f>I569+H569</f>
        <v>87909.483999999997</v>
      </c>
      <c r="K569" s="114">
        <f t="shared" si="54"/>
        <v>127.97816890131166</v>
      </c>
      <c r="L569" s="175"/>
      <c r="M569" s="117"/>
      <c r="N569" s="114" t="str">
        <f>'Programe Budget 2073-74'!Q642</f>
        <v>नि</v>
      </c>
      <c r="O569" s="225" t="e">
        <f>J569-'Nikasha and kharcha 1st trim'!#REF!</f>
        <v>#REF!</v>
      </c>
    </row>
    <row r="570" spans="1:15">
      <c r="A570" s="155"/>
      <c r="B570" s="155"/>
      <c r="C570" s="116"/>
      <c r="D570" s="125" t="str">
        <f>'Programe Budget 2073-74'!D643</f>
        <v>१ कार्यालयहरूको जम्मा</v>
      </c>
      <c r="E570" s="173">
        <f t="shared" ref="E570:J570" si="58">SUM(E569:E569)</f>
        <v>68691</v>
      </c>
      <c r="F570" s="173">
        <f t="shared" si="58"/>
        <v>3900</v>
      </c>
      <c r="G570" s="173">
        <f t="shared" si="58"/>
        <v>64791</v>
      </c>
      <c r="H570" s="173">
        <f t="shared" si="58"/>
        <v>14797.983</v>
      </c>
      <c r="I570" s="173">
        <f t="shared" si="58"/>
        <v>73111.501000000004</v>
      </c>
      <c r="J570" s="173">
        <f t="shared" si="58"/>
        <v>87909.483999999997</v>
      </c>
      <c r="K570" s="114">
        <f t="shared" si="54"/>
        <v>127.97816890131166</v>
      </c>
      <c r="L570" s="175"/>
      <c r="M570" s="117"/>
      <c r="N570" s="114">
        <f>'Programe Budget 2073-74'!Q643</f>
        <v>0</v>
      </c>
      <c r="O570" s="225" t="e">
        <f>J570-'Nikasha and kharcha 1st trim'!#REF!</f>
        <v>#REF!</v>
      </c>
    </row>
    <row r="571" spans="1:15" s="79" customFormat="1" ht="39">
      <c r="A571" s="155">
        <f>'Programe Budget 2073-74'!A644</f>
        <v>14</v>
      </c>
      <c r="B571" s="231" t="str">
        <f>'Programe Budget 2073-74'!B644</f>
        <v>312162-3/4</v>
      </c>
      <c r="C571" s="120">
        <f>'Programe Budget 2073-74'!C644</f>
        <v>14</v>
      </c>
      <c r="D571" s="120" t="str">
        <f>'Programe Budget 2073-74'!D644</f>
        <v xml:space="preserve">नेपाल व्यापार एकिकृत रणनिति </v>
      </c>
      <c r="E571" s="112"/>
      <c r="F571" s="112"/>
      <c r="G571" s="112"/>
      <c r="H571" s="114"/>
      <c r="I571" s="114"/>
      <c r="J571" s="114"/>
      <c r="K571" s="114"/>
      <c r="L571" s="175"/>
      <c r="M571" s="117"/>
      <c r="N571" s="114" t="str">
        <f>'Programe Budget 2073-74'!Q644</f>
        <v>ना</v>
      </c>
      <c r="O571" s="225" t="e">
        <f>J571-'Nikasha and kharcha 1st trim'!#REF!</f>
        <v>#REF!</v>
      </c>
    </row>
    <row r="572" spans="1:15" s="79" customFormat="1">
      <c r="A572" s="155"/>
      <c r="B572" s="231"/>
      <c r="C572" s="129" t="e">
        <f>'Programe Budget 2073-74'!#REF!</f>
        <v>#REF!</v>
      </c>
      <c r="D572" s="120" t="e">
        <f>'Programe Budget 2073-74'!#REF!</f>
        <v>#REF!</v>
      </c>
      <c r="E572" s="112"/>
      <c r="F572" s="112"/>
      <c r="G572" s="112"/>
      <c r="H572" s="114"/>
      <c r="I572" s="114"/>
      <c r="J572" s="114"/>
      <c r="K572" s="114"/>
      <c r="L572" s="175"/>
      <c r="M572" s="117"/>
      <c r="N572" s="114" t="e">
        <f>'Programe Budget 2073-74'!#REF!</f>
        <v>#REF!</v>
      </c>
      <c r="O572" s="225" t="e">
        <f>J572-'Nikasha and kharcha 1st trim'!#REF!</f>
        <v>#REF!</v>
      </c>
    </row>
    <row r="573" spans="1:15" s="79" customFormat="1">
      <c r="A573" s="155"/>
      <c r="B573" s="231"/>
      <c r="C573" s="129" t="e">
        <f>'Programe Budget 2073-74'!#REF!</f>
        <v>#REF!</v>
      </c>
      <c r="D573" s="129" t="e">
        <f>'Programe Budget 2073-74'!#REF!</f>
        <v>#REF!</v>
      </c>
      <c r="E573" s="114" t="e">
        <f>'Programe Budget 2073-74'!#REF!</f>
        <v>#REF!</v>
      </c>
      <c r="F573" s="114" t="e">
        <f>'Programe Budget 2073-74'!#REF!</f>
        <v>#REF!</v>
      </c>
      <c r="G573" s="114" t="e">
        <f t="shared" ref="G573:G604" si="59">E573-F573</f>
        <v>#REF!</v>
      </c>
      <c r="H573" s="114">
        <v>0</v>
      </c>
      <c r="I573" s="114">
        <v>140</v>
      </c>
      <c r="J573" s="114">
        <f t="shared" ref="J573:J599" si="60">I573+H573</f>
        <v>140</v>
      </c>
      <c r="K573" s="114" t="e">
        <f t="shared" si="54"/>
        <v>#REF!</v>
      </c>
      <c r="L573" s="175"/>
      <c r="M573" s="117"/>
      <c r="N573" s="114" t="e">
        <f>'Programe Budget 2073-74'!#REF!</f>
        <v>#REF!</v>
      </c>
      <c r="O573" s="225" t="e">
        <f>J573-'Nikasha and kharcha 1st trim'!#REF!</f>
        <v>#REF!</v>
      </c>
    </row>
    <row r="574" spans="1:15" s="79" customFormat="1">
      <c r="A574" s="155"/>
      <c r="B574" s="155"/>
      <c r="C574" s="129" t="e">
        <f>'Programe Budget 2073-74'!#REF!</f>
        <v>#REF!</v>
      </c>
      <c r="D574" s="129" t="e">
        <f>'Programe Budget 2073-74'!#REF!</f>
        <v>#REF!</v>
      </c>
      <c r="E574" s="114" t="e">
        <f>'Programe Budget 2073-74'!#REF!</f>
        <v>#REF!</v>
      </c>
      <c r="F574" s="114" t="e">
        <f>'Programe Budget 2073-74'!#REF!</f>
        <v>#REF!</v>
      </c>
      <c r="G574" s="114" t="e">
        <f t="shared" si="59"/>
        <v>#REF!</v>
      </c>
      <c r="H574" s="114">
        <v>0</v>
      </c>
      <c r="I574" s="114">
        <v>0</v>
      </c>
      <c r="J574" s="114">
        <f t="shared" si="60"/>
        <v>0</v>
      </c>
      <c r="K574" s="114" t="e">
        <f t="shared" si="54"/>
        <v>#REF!</v>
      </c>
      <c r="L574" s="175"/>
      <c r="M574" s="117"/>
      <c r="N574" s="114" t="e">
        <f>'Programe Budget 2073-74'!#REF!</f>
        <v>#REF!</v>
      </c>
      <c r="O574" s="225" t="e">
        <f>J574-'Nikasha and kharcha 1st trim'!#REF!</f>
        <v>#REF!</v>
      </c>
    </row>
    <row r="575" spans="1:15" s="79" customFormat="1">
      <c r="A575" s="155"/>
      <c r="B575" s="155"/>
      <c r="C575" s="129" t="e">
        <f>'Programe Budget 2073-74'!#REF!</f>
        <v>#REF!</v>
      </c>
      <c r="D575" s="129" t="e">
        <f>'Programe Budget 2073-74'!#REF!</f>
        <v>#REF!</v>
      </c>
      <c r="E575" s="114" t="e">
        <f>'Programe Budget 2073-74'!#REF!</f>
        <v>#REF!</v>
      </c>
      <c r="F575" s="114" t="e">
        <f>'Programe Budget 2073-74'!#REF!</f>
        <v>#REF!</v>
      </c>
      <c r="G575" s="114" t="e">
        <f t="shared" si="59"/>
        <v>#REF!</v>
      </c>
      <c r="H575" s="114">
        <v>0</v>
      </c>
      <c r="I575" s="114">
        <v>0</v>
      </c>
      <c r="J575" s="114">
        <f t="shared" si="60"/>
        <v>0</v>
      </c>
      <c r="K575" s="114" t="e">
        <f t="shared" si="54"/>
        <v>#REF!</v>
      </c>
      <c r="L575" s="175"/>
      <c r="M575" s="117"/>
      <c r="N575" s="114" t="e">
        <f>'Programe Budget 2073-74'!#REF!</f>
        <v>#REF!</v>
      </c>
      <c r="O575" s="225" t="e">
        <f>J575-'Nikasha and kharcha 1st trim'!#REF!</f>
        <v>#REF!</v>
      </c>
    </row>
    <row r="576" spans="1:15" s="79" customFormat="1">
      <c r="A576" s="155"/>
      <c r="B576" s="155"/>
      <c r="C576" s="129" t="e">
        <f>'Programe Budget 2073-74'!#REF!</f>
        <v>#REF!</v>
      </c>
      <c r="D576" s="129" t="e">
        <f>'Programe Budget 2073-74'!#REF!</f>
        <v>#REF!</v>
      </c>
      <c r="E576" s="114" t="e">
        <f>'Programe Budget 2073-74'!#REF!</f>
        <v>#REF!</v>
      </c>
      <c r="F576" s="114" t="e">
        <f>'Programe Budget 2073-74'!#REF!</f>
        <v>#REF!</v>
      </c>
      <c r="G576" s="114" t="e">
        <f t="shared" si="59"/>
        <v>#REF!</v>
      </c>
      <c r="H576" s="114">
        <v>0</v>
      </c>
      <c r="I576" s="114">
        <v>423.5</v>
      </c>
      <c r="J576" s="114">
        <f t="shared" si="60"/>
        <v>423.5</v>
      </c>
      <c r="K576" s="114" t="e">
        <f t="shared" si="54"/>
        <v>#REF!</v>
      </c>
      <c r="L576" s="175"/>
      <c r="M576" s="117"/>
      <c r="N576" s="114" t="e">
        <f>'Programe Budget 2073-74'!#REF!</f>
        <v>#REF!</v>
      </c>
      <c r="O576" s="225" t="e">
        <f>J576-'Nikasha and kharcha 1st trim'!#REF!</f>
        <v>#REF!</v>
      </c>
    </row>
    <row r="577" spans="1:15" s="79" customFormat="1">
      <c r="A577" s="155"/>
      <c r="B577" s="155"/>
      <c r="C577" s="129" t="e">
        <f>'Programe Budget 2073-74'!#REF!</f>
        <v>#REF!</v>
      </c>
      <c r="D577" s="129" t="e">
        <f>'Programe Budget 2073-74'!#REF!</f>
        <v>#REF!</v>
      </c>
      <c r="E577" s="114" t="e">
        <f>'Programe Budget 2073-74'!#REF!</f>
        <v>#REF!</v>
      </c>
      <c r="F577" s="114" t="e">
        <f>'Programe Budget 2073-74'!#REF!</f>
        <v>#REF!</v>
      </c>
      <c r="G577" s="114" t="e">
        <f t="shared" si="59"/>
        <v>#REF!</v>
      </c>
      <c r="H577" s="114">
        <v>0</v>
      </c>
      <c r="I577" s="114">
        <v>436</v>
      </c>
      <c r="J577" s="114">
        <f t="shared" si="60"/>
        <v>436</v>
      </c>
      <c r="K577" s="114" t="e">
        <f t="shared" si="54"/>
        <v>#REF!</v>
      </c>
      <c r="L577" s="175"/>
      <c r="M577" s="117"/>
      <c r="N577" s="114" t="e">
        <f>'Programe Budget 2073-74'!#REF!</f>
        <v>#REF!</v>
      </c>
      <c r="O577" s="225" t="e">
        <f>J577-'Nikasha and kharcha 1st trim'!#REF!</f>
        <v>#REF!</v>
      </c>
    </row>
    <row r="578" spans="1:15" s="79" customFormat="1">
      <c r="A578" s="155"/>
      <c r="B578" s="155"/>
      <c r="C578" s="129" t="e">
        <f>'Programe Budget 2073-74'!#REF!</f>
        <v>#REF!</v>
      </c>
      <c r="D578" s="129" t="e">
        <f>'Programe Budget 2073-74'!#REF!</f>
        <v>#REF!</v>
      </c>
      <c r="E578" s="114" t="e">
        <f>'Programe Budget 2073-74'!#REF!</f>
        <v>#REF!</v>
      </c>
      <c r="F578" s="114" t="e">
        <f>'Programe Budget 2073-74'!#REF!</f>
        <v>#REF!</v>
      </c>
      <c r="G578" s="114" t="e">
        <f t="shared" si="59"/>
        <v>#REF!</v>
      </c>
      <c r="H578" s="114">
        <v>0</v>
      </c>
      <c r="I578" s="114">
        <v>328</v>
      </c>
      <c r="J578" s="114">
        <f t="shared" si="60"/>
        <v>328</v>
      </c>
      <c r="K578" s="114" t="e">
        <f t="shared" si="54"/>
        <v>#REF!</v>
      </c>
      <c r="L578" s="175"/>
      <c r="M578" s="117"/>
      <c r="N578" s="114" t="e">
        <f>'Programe Budget 2073-74'!#REF!</f>
        <v>#REF!</v>
      </c>
      <c r="O578" s="225" t="e">
        <f>J578-'Nikasha and kharcha 1st trim'!#REF!</f>
        <v>#REF!</v>
      </c>
    </row>
    <row r="579" spans="1:15" s="79" customFormat="1">
      <c r="A579" s="155"/>
      <c r="B579" s="155"/>
      <c r="C579" s="129" t="e">
        <f>'Programe Budget 2073-74'!#REF!</f>
        <v>#REF!</v>
      </c>
      <c r="D579" s="129" t="e">
        <f>'Programe Budget 2073-74'!#REF!</f>
        <v>#REF!</v>
      </c>
      <c r="E579" s="114" t="e">
        <f>'Programe Budget 2073-74'!#REF!</f>
        <v>#REF!</v>
      </c>
      <c r="F579" s="114" t="e">
        <f>'Programe Budget 2073-74'!#REF!</f>
        <v>#REF!</v>
      </c>
      <c r="G579" s="114" t="e">
        <f t="shared" si="59"/>
        <v>#REF!</v>
      </c>
      <c r="H579" s="114">
        <v>0</v>
      </c>
      <c r="I579" s="114">
        <v>548</v>
      </c>
      <c r="J579" s="114">
        <f t="shared" si="60"/>
        <v>548</v>
      </c>
      <c r="K579" s="114" t="e">
        <f t="shared" si="54"/>
        <v>#REF!</v>
      </c>
      <c r="L579" s="175"/>
      <c r="M579" s="117"/>
      <c r="N579" s="114" t="e">
        <f>'Programe Budget 2073-74'!#REF!</f>
        <v>#REF!</v>
      </c>
      <c r="O579" s="225" t="e">
        <f>J579-'Nikasha and kharcha 1st trim'!#REF!</f>
        <v>#REF!</v>
      </c>
    </row>
    <row r="580" spans="1:15">
      <c r="A580" s="155"/>
      <c r="B580" s="155"/>
      <c r="C580" s="129" t="e">
        <f>'Programe Budget 2073-74'!#REF!</f>
        <v>#REF!</v>
      </c>
      <c r="D580" s="129" t="e">
        <f>'Programe Budget 2073-74'!#REF!</f>
        <v>#REF!</v>
      </c>
      <c r="E580" s="114" t="e">
        <f>'Programe Budget 2073-74'!#REF!</f>
        <v>#REF!</v>
      </c>
      <c r="F580" s="114" t="e">
        <f>'Programe Budget 2073-74'!#REF!</f>
        <v>#REF!</v>
      </c>
      <c r="G580" s="114" t="e">
        <f t="shared" si="59"/>
        <v>#REF!</v>
      </c>
      <c r="H580" s="114">
        <v>0</v>
      </c>
      <c r="I580" s="114">
        <v>494</v>
      </c>
      <c r="J580" s="114">
        <f t="shared" si="60"/>
        <v>494</v>
      </c>
      <c r="K580" s="114" t="e">
        <f t="shared" si="54"/>
        <v>#REF!</v>
      </c>
      <c r="L580" s="175"/>
      <c r="M580" s="117"/>
      <c r="N580" s="114" t="e">
        <f>'Programe Budget 2073-74'!#REF!</f>
        <v>#REF!</v>
      </c>
      <c r="O580" s="225" t="e">
        <f>J580-'Nikasha and kharcha 1st trim'!#REF!</f>
        <v>#REF!</v>
      </c>
    </row>
    <row r="581" spans="1:15">
      <c r="A581" s="155"/>
      <c r="B581" s="155"/>
      <c r="C581" s="129" t="e">
        <f>'Programe Budget 2073-74'!#REF!</f>
        <v>#REF!</v>
      </c>
      <c r="D581" s="129" t="e">
        <f>'Programe Budget 2073-74'!#REF!</f>
        <v>#REF!</v>
      </c>
      <c r="E581" s="114" t="e">
        <f>'Programe Budget 2073-74'!#REF!</f>
        <v>#REF!</v>
      </c>
      <c r="F581" s="114" t="e">
        <f>'Programe Budget 2073-74'!#REF!</f>
        <v>#REF!</v>
      </c>
      <c r="G581" s="114" t="e">
        <f t="shared" si="59"/>
        <v>#REF!</v>
      </c>
      <c r="H581" s="114">
        <v>0</v>
      </c>
      <c r="I581" s="114">
        <v>400</v>
      </c>
      <c r="J581" s="114">
        <f t="shared" si="60"/>
        <v>400</v>
      </c>
      <c r="K581" s="114" t="e">
        <f t="shared" si="54"/>
        <v>#REF!</v>
      </c>
      <c r="L581" s="175"/>
      <c r="M581" s="117"/>
      <c r="N581" s="114" t="e">
        <f>'Programe Budget 2073-74'!#REF!</f>
        <v>#REF!</v>
      </c>
      <c r="O581" s="225" t="e">
        <f>J581-'Nikasha and kharcha 1st trim'!#REF!</f>
        <v>#REF!</v>
      </c>
    </row>
    <row r="582" spans="1:15">
      <c r="A582" s="155"/>
      <c r="B582" s="155"/>
      <c r="C582" s="129">
        <f>'Programe Budget 2073-74'!C645</f>
        <v>0</v>
      </c>
      <c r="D582" s="120" t="str">
        <f>'Programe Budget 2073-74'!D645</f>
        <v>नेपाल व्यापार एकिकृत रणनिति (चिया तथा कफि)</v>
      </c>
      <c r="E582" s="114">
        <f>'Programe Budget 2073-74'!E645</f>
        <v>0</v>
      </c>
      <c r="F582" s="114">
        <f>'Programe Budget 2073-74'!F645</f>
        <v>0</v>
      </c>
      <c r="G582" s="114">
        <f t="shared" si="59"/>
        <v>0</v>
      </c>
      <c r="H582" s="114"/>
      <c r="I582" s="114"/>
      <c r="J582" s="114">
        <f t="shared" si="60"/>
        <v>0</v>
      </c>
      <c r="K582" s="114"/>
      <c r="L582" s="175"/>
      <c r="M582" s="117"/>
      <c r="N582" s="114" t="str">
        <f>'Programe Budget 2073-74'!Q645</f>
        <v>ना</v>
      </c>
      <c r="O582" s="225" t="e">
        <f>J582-'Nikasha and kharcha 1st trim'!#REF!</f>
        <v>#REF!</v>
      </c>
    </row>
    <row r="583" spans="1:15">
      <c r="A583" s="155"/>
      <c r="B583" s="155"/>
      <c r="C583" s="129">
        <f>'Programe Budget 2073-74'!C646</f>
        <v>1</v>
      </c>
      <c r="D583" s="129" t="str">
        <f>'Programe Budget 2073-74'!D646</f>
        <v>कफी तथा चिया विकास शाखा, किर्तिपुर</v>
      </c>
      <c r="E583" s="114">
        <f>'Programe Budget 2073-74'!E646</f>
        <v>734</v>
      </c>
      <c r="F583" s="114">
        <f>'Programe Budget 2073-74'!F646</f>
        <v>0</v>
      </c>
      <c r="G583" s="114">
        <f t="shared" si="59"/>
        <v>734</v>
      </c>
      <c r="H583" s="114"/>
      <c r="I583" s="114"/>
      <c r="J583" s="114">
        <f t="shared" si="60"/>
        <v>0</v>
      </c>
      <c r="K583" s="114">
        <f t="shared" si="54"/>
        <v>0</v>
      </c>
      <c r="L583" s="175"/>
      <c r="M583" s="117"/>
      <c r="N583" s="114" t="str">
        <f>'Programe Budget 2073-74'!Q646</f>
        <v>नि</v>
      </c>
      <c r="O583" s="225" t="e">
        <f>J583-'Nikasha and kharcha 1st trim'!#REF!</f>
        <v>#REF!</v>
      </c>
    </row>
    <row r="584" spans="1:15">
      <c r="A584" s="155"/>
      <c r="B584" s="155"/>
      <c r="C584" s="129">
        <f>'Programe Budget 2073-74'!C647</f>
        <v>0</v>
      </c>
      <c r="D584" s="120" t="str">
        <f>'Programe Budget 2073-74'!D647</f>
        <v>नेपाल व्यापार एकिकृत रणनिति (अदुवा)</v>
      </c>
      <c r="E584" s="114">
        <f>'Programe Budget 2073-74'!E647</f>
        <v>0</v>
      </c>
      <c r="F584" s="114">
        <f>'Programe Budget 2073-74'!F647</f>
        <v>0</v>
      </c>
      <c r="G584" s="114">
        <f t="shared" si="59"/>
        <v>0</v>
      </c>
      <c r="H584" s="114"/>
      <c r="I584" s="114"/>
      <c r="J584" s="114">
        <f t="shared" si="60"/>
        <v>0</v>
      </c>
      <c r="K584" s="114"/>
      <c r="L584" s="175"/>
      <c r="M584" s="117"/>
      <c r="N584" s="114" t="str">
        <f>'Programe Budget 2073-74'!Q647</f>
        <v>ना</v>
      </c>
      <c r="O584" s="225" t="e">
        <f>J584-'Nikasha and kharcha 1st trim'!#REF!</f>
        <v>#REF!</v>
      </c>
    </row>
    <row r="585" spans="1:15">
      <c r="A585" s="155"/>
      <c r="B585" s="155"/>
      <c r="C585" s="129">
        <f>'Programe Budget 2073-74'!C648</f>
        <v>2</v>
      </c>
      <c r="D585" s="129" t="str">
        <f>'Programe Budget 2073-74'!D648</f>
        <v>राष्ट्रिय मसला वाली विकास कार्यक्रम, खुमलटार</v>
      </c>
      <c r="E585" s="114">
        <f>'Programe Budget 2073-74'!E648</f>
        <v>2661</v>
      </c>
      <c r="F585" s="114">
        <f>'Programe Budget 2073-74'!F648</f>
        <v>0</v>
      </c>
      <c r="G585" s="114">
        <f t="shared" si="59"/>
        <v>2661</v>
      </c>
      <c r="H585" s="114">
        <v>0</v>
      </c>
      <c r="I585" s="114">
        <v>1012</v>
      </c>
      <c r="J585" s="114">
        <f t="shared" si="60"/>
        <v>1012</v>
      </c>
      <c r="K585" s="114">
        <f t="shared" si="54"/>
        <v>38.030815482901161</v>
      </c>
      <c r="L585" s="175"/>
      <c r="M585" s="117"/>
      <c r="N585" s="114" t="str">
        <f>'Programe Budget 2073-74'!Q648</f>
        <v>नि</v>
      </c>
      <c r="O585" s="225" t="e">
        <f>J585-'Nikasha and kharcha 1st trim'!#REF!</f>
        <v>#REF!</v>
      </c>
    </row>
    <row r="586" spans="1:15">
      <c r="A586" s="155"/>
      <c r="B586" s="155"/>
      <c r="C586" s="129">
        <f>'Programe Budget 2073-74'!C649</f>
        <v>3</v>
      </c>
      <c r="D586" s="129" t="str">
        <f>'Programe Budget 2073-74'!D649</f>
        <v>जिल्ला कृषि विकास कार्यालय, पाँचथर</v>
      </c>
      <c r="E586" s="114">
        <f>'Programe Budget 2073-74'!E649</f>
        <v>0</v>
      </c>
      <c r="F586" s="114">
        <f>'Programe Budget 2073-74'!F649</f>
        <v>0</v>
      </c>
      <c r="G586" s="114">
        <f t="shared" si="59"/>
        <v>0</v>
      </c>
      <c r="H586" s="114">
        <v>0</v>
      </c>
      <c r="I586" s="114">
        <v>360</v>
      </c>
      <c r="J586" s="114">
        <f t="shared" si="60"/>
        <v>360</v>
      </c>
      <c r="K586" s="114" t="e">
        <f t="shared" ref="K586:K649" si="61">J586/E586*100</f>
        <v>#DIV/0!</v>
      </c>
      <c r="L586" s="175"/>
      <c r="M586" s="117"/>
      <c r="N586" s="114" t="str">
        <f>'Programe Budget 2073-74'!Q649</f>
        <v>वि</v>
      </c>
      <c r="O586" s="225" t="e">
        <f>J586-'Nikasha and kharcha 1st trim'!#REF!</f>
        <v>#REF!</v>
      </c>
    </row>
    <row r="587" spans="1:15">
      <c r="A587" s="155"/>
      <c r="B587" s="155"/>
      <c r="C587" s="129">
        <f>'Programe Budget 2073-74'!C650</f>
        <v>4</v>
      </c>
      <c r="D587" s="129" t="str">
        <f>'Programe Budget 2073-74'!D650</f>
        <v>जिल्ला कृषि विकास कार्यालय, ईलाम</v>
      </c>
      <c r="E587" s="114">
        <f>'Programe Budget 2073-74'!E650</f>
        <v>0</v>
      </c>
      <c r="F587" s="114">
        <f>'Programe Budget 2073-74'!F650</f>
        <v>0</v>
      </c>
      <c r="G587" s="114">
        <f t="shared" si="59"/>
        <v>0</v>
      </c>
      <c r="H587" s="114">
        <v>0</v>
      </c>
      <c r="I587" s="114">
        <v>360</v>
      </c>
      <c r="J587" s="114">
        <f t="shared" si="60"/>
        <v>360</v>
      </c>
      <c r="K587" s="114" t="e">
        <f t="shared" si="61"/>
        <v>#DIV/0!</v>
      </c>
      <c r="L587" s="175"/>
      <c r="M587" s="117"/>
      <c r="N587" s="114" t="str">
        <f>'Programe Budget 2073-74'!Q650</f>
        <v>वि</v>
      </c>
      <c r="O587" s="225" t="e">
        <f>J587-'Nikasha and kharcha 1st trim'!#REF!</f>
        <v>#REF!</v>
      </c>
    </row>
    <row r="588" spans="1:15">
      <c r="A588" s="155"/>
      <c r="B588" s="155"/>
      <c r="C588" s="129">
        <f>'Programe Budget 2073-74'!C651</f>
        <v>5</v>
      </c>
      <c r="D588" s="129" t="str">
        <f>'Programe Budget 2073-74'!D651</f>
        <v>जिल्ला कृषि विकास कार्यालय, झापा</v>
      </c>
      <c r="E588" s="114">
        <f>'Programe Budget 2073-74'!E651</f>
        <v>0</v>
      </c>
      <c r="F588" s="114">
        <f>'Programe Budget 2073-74'!F651</f>
        <v>0</v>
      </c>
      <c r="G588" s="114">
        <f t="shared" si="59"/>
        <v>0</v>
      </c>
      <c r="H588" s="114">
        <v>0</v>
      </c>
      <c r="I588" s="114">
        <v>360</v>
      </c>
      <c r="J588" s="114">
        <f t="shared" si="60"/>
        <v>360</v>
      </c>
      <c r="K588" s="114" t="e">
        <f t="shared" si="61"/>
        <v>#DIV/0!</v>
      </c>
      <c r="L588" s="175"/>
      <c r="M588" s="117"/>
      <c r="N588" s="114" t="str">
        <f>'Programe Budget 2073-74'!Q651</f>
        <v>वि</v>
      </c>
      <c r="O588" s="225" t="e">
        <f>J588-'Nikasha and kharcha 1st trim'!#REF!</f>
        <v>#REF!</v>
      </c>
    </row>
    <row r="589" spans="1:15">
      <c r="A589" s="155"/>
      <c r="B589" s="155"/>
      <c r="C589" s="129">
        <f>'Programe Budget 2073-74'!C652</f>
        <v>6</v>
      </c>
      <c r="D589" s="129" t="str">
        <f>'Programe Budget 2073-74'!D652</f>
        <v>जिल्ला कृषि विकास कार्यालय, मकवानपुर</v>
      </c>
      <c r="E589" s="114">
        <f>'Programe Budget 2073-74'!E652</f>
        <v>0</v>
      </c>
      <c r="F589" s="114">
        <f>'Programe Budget 2073-74'!F652</f>
        <v>0</v>
      </c>
      <c r="G589" s="114">
        <f t="shared" si="59"/>
        <v>0</v>
      </c>
      <c r="H589" s="114">
        <v>0</v>
      </c>
      <c r="I589" s="114">
        <v>360</v>
      </c>
      <c r="J589" s="114">
        <f t="shared" si="60"/>
        <v>360</v>
      </c>
      <c r="K589" s="114" t="e">
        <f t="shared" si="61"/>
        <v>#DIV/0!</v>
      </c>
      <c r="L589" s="175"/>
      <c r="M589" s="117"/>
      <c r="N589" s="114" t="str">
        <f>'Programe Budget 2073-74'!Q652</f>
        <v>का</v>
      </c>
      <c r="O589" s="225" t="e">
        <f>J589-'Nikasha and kharcha 1st trim'!#REF!</f>
        <v>#REF!</v>
      </c>
    </row>
    <row r="590" spans="1:15">
      <c r="A590" s="155"/>
      <c r="B590" s="155"/>
      <c r="C590" s="129">
        <f>'Programe Budget 2073-74'!C653</f>
        <v>7</v>
      </c>
      <c r="D590" s="129" t="str">
        <f>'Programe Budget 2073-74'!D653</f>
        <v>जिल्ला कृषि विकास कार्यालय, नवलपरासी</v>
      </c>
      <c r="E590" s="114">
        <f>'Programe Budget 2073-74'!E653</f>
        <v>0</v>
      </c>
      <c r="F590" s="114">
        <f>'Programe Budget 2073-74'!F653</f>
        <v>0</v>
      </c>
      <c r="G590" s="114">
        <f t="shared" si="59"/>
        <v>0</v>
      </c>
      <c r="H590" s="114">
        <v>0</v>
      </c>
      <c r="I590" s="114">
        <v>360</v>
      </c>
      <c r="J590" s="114">
        <f t="shared" si="60"/>
        <v>360</v>
      </c>
      <c r="K590" s="114" t="e">
        <f t="shared" si="61"/>
        <v>#DIV/0!</v>
      </c>
      <c r="L590" s="175"/>
      <c r="M590" s="117"/>
      <c r="N590" s="114" t="str">
        <f>'Programe Budget 2073-74'!Q653</f>
        <v>प</v>
      </c>
      <c r="O590" s="225" t="e">
        <f>J590-'Nikasha and kharcha 1st trim'!#REF!</f>
        <v>#REF!</v>
      </c>
    </row>
    <row r="591" spans="1:15">
      <c r="A591" s="155"/>
      <c r="B591" s="155"/>
      <c r="C591" s="129">
        <f>'Programe Budget 2073-74'!C654</f>
        <v>8</v>
      </c>
      <c r="D591" s="129" t="str">
        <f>'Programe Budget 2073-74'!D654</f>
        <v>जिल्ला कृषि विकास कार्यालय, तनहुँ</v>
      </c>
      <c r="E591" s="114">
        <f>'Programe Budget 2073-74'!E654</f>
        <v>0</v>
      </c>
      <c r="F591" s="114">
        <f>'Programe Budget 2073-74'!F654</f>
        <v>0</v>
      </c>
      <c r="G591" s="114">
        <f t="shared" si="59"/>
        <v>0</v>
      </c>
      <c r="H591" s="114">
        <v>0</v>
      </c>
      <c r="I591" s="114">
        <v>460</v>
      </c>
      <c r="J591" s="114">
        <f t="shared" si="60"/>
        <v>460</v>
      </c>
      <c r="K591" s="114" t="e">
        <f t="shared" si="61"/>
        <v>#DIV/0!</v>
      </c>
      <c r="L591" s="175"/>
      <c r="M591" s="117"/>
      <c r="N591" s="114" t="str">
        <f>'Programe Budget 2073-74'!Q654</f>
        <v>प</v>
      </c>
      <c r="O591" s="225" t="e">
        <f>J591-'Nikasha and kharcha 1st trim'!#REF!</f>
        <v>#REF!</v>
      </c>
    </row>
    <row r="592" spans="1:15">
      <c r="A592" s="155"/>
      <c r="B592" s="155"/>
      <c r="C592" s="129">
        <f>'Programe Budget 2073-74'!C655</f>
        <v>9</v>
      </c>
      <c r="D592" s="129" t="str">
        <f>'Programe Budget 2073-74'!D655</f>
        <v>जिल्ला कृषि विकास कार्यालय पाल्पा</v>
      </c>
      <c r="E592" s="114">
        <f>'Programe Budget 2073-74'!E655</f>
        <v>0</v>
      </c>
      <c r="F592" s="114">
        <f>'Programe Budget 2073-74'!F655</f>
        <v>0</v>
      </c>
      <c r="G592" s="114">
        <f t="shared" si="59"/>
        <v>0</v>
      </c>
      <c r="H592" s="114">
        <v>0</v>
      </c>
      <c r="I592" s="114">
        <v>360</v>
      </c>
      <c r="J592" s="114">
        <f t="shared" si="60"/>
        <v>360</v>
      </c>
      <c r="K592" s="114" t="e">
        <f t="shared" si="61"/>
        <v>#DIV/0!</v>
      </c>
      <c r="L592" s="175"/>
      <c r="M592" s="117"/>
      <c r="N592" s="114" t="str">
        <f>'Programe Budget 2073-74'!Q655</f>
        <v>प</v>
      </c>
      <c r="O592" s="225" t="e">
        <f>J592-'Nikasha and kharcha 1st trim'!#REF!</f>
        <v>#REF!</v>
      </c>
    </row>
    <row r="593" spans="1:15">
      <c r="A593" s="155"/>
      <c r="B593" s="155"/>
      <c r="C593" s="129">
        <f>'Programe Budget 2073-74'!C656</f>
        <v>10</v>
      </c>
      <c r="D593" s="129" t="str">
        <f>'Programe Budget 2073-74'!D656</f>
        <v>जिल्ला कृषि विकास कार्यालय म्याग्दी</v>
      </c>
      <c r="E593" s="114">
        <f>'Programe Budget 2073-74'!E656</f>
        <v>0</v>
      </c>
      <c r="F593" s="114">
        <f>'Programe Budget 2073-74'!F656</f>
        <v>0</v>
      </c>
      <c r="G593" s="114">
        <f t="shared" si="59"/>
        <v>0</v>
      </c>
      <c r="H593" s="114">
        <v>0</v>
      </c>
      <c r="I593" s="114">
        <v>350</v>
      </c>
      <c r="J593" s="114">
        <f t="shared" si="60"/>
        <v>350</v>
      </c>
      <c r="K593" s="114" t="e">
        <f t="shared" si="61"/>
        <v>#DIV/0!</v>
      </c>
      <c r="L593" s="175"/>
      <c r="M593" s="117"/>
      <c r="N593" s="114" t="str">
        <f>'Programe Budget 2073-74'!Q656</f>
        <v>प</v>
      </c>
      <c r="O593" s="225" t="e">
        <f>J593-'Nikasha and kharcha 1st trim'!#REF!</f>
        <v>#REF!</v>
      </c>
    </row>
    <row r="594" spans="1:15">
      <c r="A594" s="155"/>
      <c r="B594" s="155"/>
      <c r="C594" s="129">
        <f>'Programe Budget 2073-74'!C657</f>
        <v>11</v>
      </c>
      <c r="D594" s="129" t="str">
        <f>'Programe Budget 2073-74'!D657</f>
        <v>जिल्ला कृषि विकास कार्यालय अर्घाखाँची</v>
      </c>
      <c r="E594" s="114">
        <f>'Programe Budget 2073-74'!E657</f>
        <v>0</v>
      </c>
      <c r="F594" s="114">
        <f>'Programe Budget 2073-74'!F657</f>
        <v>0</v>
      </c>
      <c r="G594" s="114">
        <f t="shared" si="59"/>
        <v>0</v>
      </c>
      <c r="H594" s="114">
        <v>0</v>
      </c>
      <c r="I594" s="114">
        <v>200</v>
      </c>
      <c r="J594" s="114">
        <f t="shared" si="60"/>
        <v>200</v>
      </c>
      <c r="K594" s="114" t="e">
        <f t="shared" si="61"/>
        <v>#DIV/0!</v>
      </c>
      <c r="L594" s="175"/>
      <c r="M594" s="117"/>
      <c r="N594" s="114" t="str">
        <f>'Programe Budget 2073-74'!Q657</f>
        <v>प</v>
      </c>
      <c r="O594" s="225" t="e">
        <f>J594-'Nikasha and kharcha 1st trim'!#REF!</f>
        <v>#REF!</v>
      </c>
    </row>
    <row r="595" spans="1:15">
      <c r="A595" s="155"/>
      <c r="B595" s="155"/>
      <c r="C595" s="129">
        <f>'Programe Budget 2073-74'!C658</f>
        <v>12</v>
      </c>
      <c r="D595" s="129" t="str">
        <f>'Programe Budget 2073-74'!D658</f>
        <v>जिल्ला कृषि विकास कार्यालय, सुर्खेत</v>
      </c>
      <c r="E595" s="114">
        <f>'Programe Budget 2073-74'!E658</f>
        <v>0</v>
      </c>
      <c r="F595" s="114">
        <f>'Programe Budget 2073-74'!F658</f>
        <v>0</v>
      </c>
      <c r="G595" s="114">
        <f t="shared" si="59"/>
        <v>0</v>
      </c>
      <c r="H595" s="114">
        <v>0</v>
      </c>
      <c r="I595" s="114">
        <v>440</v>
      </c>
      <c r="J595" s="114">
        <f t="shared" si="60"/>
        <v>440</v>
      </c>
      <c r="K595" s="114" t="e">
        <f t="shared" si="61"/>
        <v>#DIV/0!</v>
      </c>
      <c r="L595" s="175"/>
      <c r="M595" s="117"/>
      <c r="N595" s="114" t="str">
        <f>'Programe Budget 2073-74'!Q658</f>
        <v>सु</v>
      </c>
      <c r="O595" s="225" t="e">
        <f>J595-'Nikasha and kharcha 1st trim'!#REF!</f>
        <v>#REF!</v>
      </c>
    </row>
    <row r="596" spans="1:15">
      <c r="A596" s="155"/>
      <c r="B596" s="155"/>
      <c r="C596" s="129">
        <f>'Programe Budget 2073-74'!C659</f>
        <v>13</v>
      </c>
      <c r="D596" s="129" t="str">
        <f>'Programe Budget 2073-74'!D659</f>
        <v>जिल्ला कृषि विकास कार्यालय, सल्यान</v>
      </c>
      <c r="E596" s="114">
        <f>'Programe Budget 2073-74'!E659</f>
        <v>0</v>
      </c>
      <c r="F596" s="114">
        <f>'Programe Budget 2073-74'!F659</f>
        <v>0</v>
      </c>
      <c r="G596" s="114">
        <f t="shared" si="59"/>
        <v>0</v>
      </c>
      <c r="H596" s="114">
        <v>0</v>
      </c>
      <c r="I596" s="114">
        <v>200</v>
      </c>
      <c r="J596" s="114">
        <f t="shared" si="60"/>
        <v>200</v>
      </c>
      <c r="K596" s="114" t="e">
        <f t="shared" si="61"/>
        <v>#DIV/0!</v>
      </c>
      <c r="L596" s="175"/>
      <c r="M596" s="117"/>
      <c r="N596" s="114" t="str">
        <f>'Programe Budget 2073-74'!Q659</f>
        <v>सु</v>
      </c>
      <c r="O596" s="225" t="e">
        <f>J596-'Nikasha and kharcha 1st trim'!#REF!</f>
        <v>#REF!</v>
      </c>
    </row>
    <row r="597" spans="1:15">
      <c r="A597" s="155"/>
      <c r="B597" s="155"/>
      <c r="C597" s="129">
        <f>'Programe Budget 2073-74'!C660</f>
        <v>14</v>
      </c>
      <c r="D597" s="129" t="str">
        <f>'Programe Budget 2073-74'!D660</f>
        <v>जिल्ला कृषि विकास कार्यालय, दैलेख</v>
      </c>
      <c r="E597" s="114">
        <f>'Programe Budget 2073-74'!E660</f>
        <v>0</v>
      </c>
      <c r="F597" s="114">
        <f>'Programe Budget 2073-74'!F660</f>
        <v>0</v>
      </c>
      <c r="G597" s="114">
        <f t="shared" si="59"/>
        <v>0</v>
      </c>
      <c r="H597" s="114">
        <v>0</v>
      </c>
      <c r="I597" s="114">
        <v>150</v>
      </c>
      <c r="J597" s="114">
        <f t="shared" si="60"/>
        <v>150</v>
      </c>
      <c r="K597" s="114" t="e">
        <f t="shared" si="61"/>
        <v>#DIV/0!</v>
      </c>
      <c r="L597" s="175"/>
      <c r="M597" s="117"/>
      <c r="N597" s="114" t="str">
        <f>'Programe Budget 2073-74'!Q660</f>
        <v>सु</v>
      </c>
      <c r="O597" s="225" t="e">
        <f>J597-'Nikasha and kharcha 1st trim'!#REF!</f>
        <v>#REF!</v>
      </c>
    </row>
    <row r="598" spans="1:15">
      <c r="A598" s="155"/>
      <c r="B598" s="155"/>
      <c r="C598" s="129">
        <f>'Programe Budget 2073-74'!C661</f>
        <v>15</v>
      </c>
      <c r="D598" s="129" t="str">
        <f>'Programe Budget 2073-74'!D661</f>
        <v>जिल्ला कृषि विकास कार्यालय, कैलाली</v>
      </c>
      <c r="E598" s="114">
        <f>'Programe Budget 2073-74'!E661</f>
        <v>0</v>
      </c>
      <c r="F598" s="114">
        <f>'Programe Budget 2073-74'!F661</f>
        <v>0</v>
      </c>
      <c r="G598" s="114">
        <f t="shared" si="59"/>
        <v>0</v>
      </c>
      <c r="H598" s="114">
        <v>0</v>
      </c>
      <c r="I598" s="114">
        <v>302</v>
      </c>
      <c r="J598" s="114">
        <f t="shared" si="60"/>
        <v>302</v>
      </c>
      <c r="K598" s="114" t="e">
        <f t="shared" si="61"/>
        <v>#DIV/0!</v>
      </c>
      <c r="L598" s="175"/>
      <c r="M598" s="117"/>
      <c r="N598" s="114" t="str">
        <f>'Programe Budget 2073-74'!Q661</f>
        <v>दि</v>
      </c>
      <c r="O598" s="225" t="e">
        <f>J598-'Nikasha and kharcha 1st trim'!#REF!</f>
        <v>#REF!</v>
      </c>
    </row>
    <row r="599" spans="1:15">
      <c r="A599" s="155"/>
      <c r="B599" s="155"/>
      <c r="C599" s="129">
        <f>'Programe Budget 2073-74'!C662</f>
        <v>16</v>
      </c>
      <c r="D599" s="129" t="str">
        <f>'Programe Budget 2073-74'!D662</f>
        <v>जिल्ला कृषि विकास कार्यालय, डोटी</v>
      </c>
      <c r="E599" s="114">
        <f>'Programe Budget 2073-74'!E662</f>
        <v>0</v>
      </c>
      <c r="F599" s="114">
        <f>'Programe Budget 2073-74'!F662</f>
        <v>0</v>
      </c>
      <c r="G599" s="114">
        <f t="shared" si="59"/>
        <v>0</v>
      </c>
      <c r="H599" s="114">
        <v>0</v>
      </c>
      <c r="I599" s="114">
        <v>200</v>
      </c>
      <c r="J599" s="114">
        <f t="shared" si="60"/>
        <v>200</v>
      </c>
      <c r="K599" s="114" t="e">
        <f t="shared" si="61"/>
        <v>#DIV/0!</v>
      </c>
      <c r="L599" s="175"/>
      <c r="M599" s="117"/>
      <c r="N599" s="114" t="str">
        <f>'Programe Budget 2073-74'!Q662</f>
        <v>दि</v>
      </c>
      <c r="O599" s="225" t="e">
        <f>J599-'Nikasha and kharcha 1st trim'!#REF!</f>
        <v>#REF!</v>
      </c>
    </row>
    <row r="600" spans="1:15">
      <c r="A600" s="155"/>
      <c r="B600" s="155"/>
      <c r="C600" s="120">
        <f>'Programe Budget 2073-74'!C663</f>
        <v>0</v>
      </c>
      <c r="D600" s="120" t="str">
        <f>'Programe Budget 2073-74'!D663</f>
        <v>नेपाल व्यापार एकिकृत रणनिति (अलैंची)</v>
      </c>
      <c r="E600" s="114">
        <f>'Programe Budget 2073-74'!E663</f>
        <v>0</v>
      </c>
      <c r="F600" s="114">
        <f>'Programe Budget 2073-74'!F663</f>
        <v>0</v>
      </c>
      <c r="G600" s="114">
        <f t="shared" si="59"/>
        <v>0</v>
      </c>
      <c r="H600" s="114"/>
      <c r="I600" s="114"/>
      <c r="J600" s="114"/>
      <c r="K600" s="114"/>
      <c r="L600" s="175"/>
      <c r="M600" s="117"/>
      <c r="N600" s="114" t="str">
        <f>'Programe Budget 2073-74'!Q663</f>
        <v>ना</v>
      </c>
      <c r="O600" s="225" t="e">
        <f>J600-'Nikasha and kharcha 1st trim'!#REF!</f>
        <v>#REF!</v>
      </c>
    </row>
    <row r="601" spans="1:15">
      <c r="A601" s="155"/>
      <c r="B601" s="155"/>
      <c r="C601" s="129">
        <f>'Programe Budget 2073-74'!C664</f>
        <v>17</v>
      </c>
      <c r="D601" s="129" t="str">
        <f>'Programe Budget 2073-74'!D664</f>
        <v>अलैंची विकास केन्द्र, फिक्कल, ईलाम</v>
      </c>
      <c r="E601" s="114">
        <f>'Programe Budget 2073-74'!E664</f>
        <v>3101</v>
      </c>
      <c r="F601" s="114">
        <f>'Programe Budget 2073-74'!F664</f>
        <v>0</v>
      </c>
      <c r="G601" s="114">
        <f t="shared" si="59"/>
        <v>3101</v>
      </c>
      <c r="H601" s="114">
        <v>0</v>
      </c>
      <c r="I601" s="114">
        <v>2978</v>
      </c>
      <c r="J601" s="114">
        <f>I601+H601</f>
        <v>2978</v>
      </c>
      <c r="K601" s="114">
        <f t="shared" si="61"/>
        <v>96.033537568526285</v>
      </c>
      <c r="L601" s="175"/>
      <c r="M601" s="117"/>
      <c r="N601" s="114" t="str">
        <f>'Programe Budget 2073-74'!Q664</f>
        <v>नि</v>
      </c>
      <c r="O601" s="225" t="e">
        <f>J601-'Nikasha and kharcha 1st trim'!#REF!</f>
        <v>#REF!</v>
      </c>
    </row>
    <row r="602" spans="1:15">
      <c r="A602" s="155"/>
      <c r="B602" s="155"/>
      <c r="C602" s="120">
        <f>'Programe Budget 2073-74'!C665</f>
        <v>0</v>
      </c>
      <c r="D602" s="120" t="str">
        <f>'Programe Budget 2073-74'!D665</f>
        <v>नेपाल व्यापार एकिकृत रणनिति (मौरी)</v>
      </c>
      <c r="E602" s="114">
        <f>'Programe Budget 2073-74'!E665</f>
        <v>0</v>
      </c>
      <c r="F602" s="114">
        <f>'Programe Budget 2073-74'!F665</f>
        <v>0</v>
      </c>
      <c r="G602" s="114">
        <f t="shared" si="59"/>
        <v>0</v>
      </c>
      <c r="H602" s="114"/>
      <c r="I602" s="114"/>
      <c r="J602" s="114">
        <f>I602+H602</f>
        <v>0</v>
      </c>
      <c r="K602" s="114"/>
      <c r="L602" s="175"/>
      <c r="M602" s="117"/>
      <c r="N602" s="114" t="str">
        <f>'Programe Budget 2073-74'!Q665</f>
        <v>ना</v>
      </c>
      <c r="O602" s="225" t="e">
        <f>J602-'Nikasha and kharcha 1st trim'!#REF!</f>
        <v>#REF!</v>
      </c>
    </row>
    <row r="603" spans="1:15">
      <c r="A603" s="155"/>
      <c r="B603" s="155"/>
      <c r="C603" s="129">
        <f>'Programe Budget 2073-74'!C666</f>
        <v>18</v>
      </c>
      <c r="D603" s="129" t="str">
        <f>'Programe Budget 2073-74'!D666</f>
        <v>व्यवसायिक किट विकास निर्देशनालय, हरिहरभवन</v>
      </c>
      <c r="E603" s="114">
        <f>'Programe Budget 2073-74'!E666</f>
        <v>4174</v>
      </c>
      <c r="F603" s="114">
        <f>'Programe Budget 2073-74'!F666</f>
        <v>0</v>
      </c>
      <c r="G603" s="114">
        <f t="shared" si="59"/>
        <v>4174</v>
      </c>
      <c r="H603" s="114">
        <v>0</v>
      </c>
      <c r="I603" s="114">
        <v>2944</v>
      </c>
      <c r="J603" s="114">
        <f>I603+H603</f>
        <v>2944</v>
      </c>
      <c r="K603" s="114">
        <f t="shared" si="61"/>
        <v>70.531863919501674</v>
      </c>
      <c r="L603" s="175"/>
      <c r="M603" s="117"/>
      <c r="N603" s="114" t="str">
        <f>'Programe Budget 2073-74'!Q666</f>
        <v>नि</v>
      </c>
      <c r="O603" s="225" t="e">
        <f>J603-'Nikasha and kharcha 1st trim'!#REF!</f>
        <v>#REF!</v>
      </c>
    </row>
    <row r="604" spans="1:15">
      <c r="A604" s="155"/>
      <c r="B604" s="155"/>
      <c r="C604" s="129" t="e">
        <f>'Programe Budget 2073-74'!#REF!</f>
        <v>#REF!</v>
      </c>
      <c r="D604" s="129" t="e">
        <f>'Programe Budget 2073-74'!#REF!</f>
        <v>#REF!</v>
      </c>
      <c r="E604" s="114" t="e">
        <f>'Programe Budget 2073-74'!#REF!</f>
        <v>#REF!</v>
      </c>
      <c r="F604" s="114" t="e">
        <f>'Programe Budget 2073-74'!#REF!</f>
        <v>#REF!</v>
      </c>
      <c r="G604" s="114" t="e">
        <f t="shared" si="59"/>
        <v>#REF!</v>
      </c>
      <c r="H604" s="114">
        <v>0</v>
      </c>
      <c r="I604" s="114">
        <v>3046</v>
      </c>
      <c r="J604" s="114">
        <f>I604+H604</f>
        <v>3046</v>
      </c>
      <c r="K604" s="114" t="e">
        <f t="shared" si="61"/>
        <v>#REF!</v>
      </c>
      <c r="L604" s="175"/>
      <c r="M604" s="117"/>
      <c r="N604" s="114" t="e">
        <f>'Programe Budget 2073-74'!#REF!</f>
        <v>#REF!</v>
      </c>
      <c r="O604" s="225" t="e">
        <f>J604-'Nikasha and kharcha 1st trim'!#REF!</f>
        <v>#REF!</v>
      </c>
    </row>
    <row r="605" spans="1:15">
      <c r="A605" s="155"/>
      <c r="B605" s="155"/>
      <c r="C605" s="120">
        <f>'Programe Budget 2073-74'!C667</f>
        <v>18</v>
      </c>
      <c r="D605" s="125" t="str">
        <f>'Programe Budget 2073-74'!D667</f>
        <v>एन.टी.आई.एस.कार्यक्रमको जम्मा</v>
      </c>
      <c r="E605" s="173" t="e">
        <f t="shared" ref="E605:J605" si="62">SUM(E572:E604)</f>
        <v>#REF!</v>
      </c>
      <c r="F605" s="173" t="e">
        <f t="shared" si="62"/>
        <v>#REF!</v>
      </c>
      <c r="G605" s="173" t="e">
        <f t="shared" si="62"/>
        <v>#REF!</v>
      </c>
      <c r="H605" s="173">
        <f t="shared" si="62"/>
        <v>0</v>
      </c>
      <c r="I605" s="173">
        <f t="shared" si="62"/>
        <v>17211.5</v>
      </c>
      <c r="J605" s="173">
        <f t="shared" si="62"/>
        <v>17211.5</v>
      </c>
      <c r="K605" s="114" t="e">
        <f t="shared" si="61"/>
        <v>#REF!</v>
      </c>
      <c r="L605" s="175"/>
      <c r="M605" s="117"/>
      <c r="N605" s="114">
        <f>'Programe Budget 2073-74'!Q667</f>
        <v>0</v>
      </c>
      <c r="O605" s="225" t="e">
        <f>J605-'Nikasha and kharcha 1st trim'!#REF!</f>
        <v>#REF!</v>
      </c>
    </row>
    <row r="606" spans="1:15">
      <c r="A606" s="120">
        <f>'Programe Budget 2073-74'!A668</f>
        <v>15</v>
      </c>
      <c r="B606" s="120" t="str">
        <f>'Programe Budget 2073-74'!B668</f>
        <v>32912-3/4</v>
      </c>
      <c r="C606" s="120">
        <f>'Programe Budget 2073-74'!C668</f>
        <v>15</v>
      </c>
      <c r="D606" s="120" t="str">
        <f>'Programe Budget 2073-74'!D668</f>
        <v xml:space="preserve">राष्ट्रपति चुरे तर्राई मधेस संरक्षण विकास समिती </v>
      </c>
      <c r="E606" s="112"/>
      <c r="F606" s="112"/>
      <c r="G606" s="112"/>
      <c r="H606" s="114"/>
      <c r="I606" s="114"/>
      <c r="J606" s="114"/>
      <c r="K606" s="114"/>
      <c r="L606" s="175"/>
      <c r="M606" s="117"/>
      <c r="N606" s="114" t="str">
        <f>'Programe Budget 2073-74'!Q668</f>
        <v>ना</v>
      </c>
      <c r="O606" s="225" t="e">
        <f>J606-'Nikasha and kharcha 1st trim'!#REF!</f>
        <v>#REF!</v>
      </c>
    </row>
    <row r="607" spans="1:15">
      <c r="A607" s="155"/>
      <c r="B607" s="155"/>
      <c r="C607" s="120">
        <f>'Programe Budget 2073-74'!C675</f>
        <v>7</v>
      </c>
      <c r="D607" s="129" t="str">
        <f>'Programe Budget 2073-74'!D675</f>
        <v>जिल्ला कृषि विकास कार्यालय, डडेलधुरा</v>
      </c>
      <c r="E607" s="114">
        <f>'Programe Budget 2073-74'!E675</f>
        <v>1310</v>
      </c>
      <c r="F607" s="114">
        <f>'Programe Budget 2073-74'!F675</f>
        <v>110</v>
      </c>
      <c r="G607" s="114">
        <f>'Programe Budget 2073-74'!G675</f>
        <v>1200</v>
      </c>
      <c r="H607" s="114">
        <v>0</v>
      </c>
      <c r="I607" s="114">
        <v>300</v>
      </c>
      <c r="J607" s="114">
        <f t="shared" ref="J607:J632" si="63">I607+H607</f>
        <v>300</v>
      </c>
      <c r="K607" s="114">
        <f t="shared" si="61"/>
        <v>22.900763358778626</v>
      </c>
      <c r="L607" s="175"/>
      <c r="M607" s="117"/>
      <c r="N607" s="114" t="str">
        <f>'Programe Budget 2073-74'!Q675</f>
        <v>दि</v>
      </c>
      <c r="O607" s="225" t="e">
        <f>J607-'Nikasha and kharcha 1st trim'!#REF!</f>
        <v>#REF!</v>
      </c>
    </row>
    <row r="608" spans="1:15">
      <c r="A608" s="155"/>
      <c r="B608" s="155"/>
      <c r="C608" s="120">
        <f>'Programe Budget 2073-74'!C676</f>
        <v>8</v>
      </c>
      <c r="D608" s="129" t="str">
        <f>'Programe Budget 2073-74'!D676</f>
        <v>जिल्ला कृषि विकास कार्यालय, कैलाली</v>
      </c>
      <c r="E608" s="114">
        <f>'Programe Budget 2073-74'!E676</f>
        <v>321</v>
      </c>
      <c r="F608" s="114">
        <f>'Programe Budget 2073-74'!F676</f>
        <v>210</v>
      </c>
      <c r="G608" s="114">
        <f>'Programe Budget 2073-74'!G676</f>
        <v>111</v>
      </c>
      <c r="H608" s="114">
        <v>6302</v>
      </c>
      <c r="I608" s="114">
        <v>50</v>
      </c>
      <c r="J608" s="114">
        <f t="shared" si="63"/>
        <v>6352</v>
      </c>
      <c r="K608" s="114">
        <f t="shared" si="61"/>
        <v>1978.816199376947</v>
      </c>
      <c r="L608" s="175"/>
      <c r="M608" s="117"/>
      <c r="N608" s="114" t="str">
        <f>'Programe Budget 2073-74'!Q676</f>
        <v>दि</v>
      </c>
      <c r="O608" s="225" t="e">
        <f>J608-'Nikasha and kharcha 1st trim'!#REF!</f>
        <v>#REF!</v>
      </c>
    </row>
    <row r="609" spans="1:15">
      <c r="A609" s="155"/>
      <c r="B609" s="155"/>
      <c r="C609" s="120">
        <f>'Programe Budget 2073-74'!C677</f>
        <v>9</v>
      </c>
      <c r="D609" s="129" t="str">
        <f>'Programe Budget 2073-74'!D677</f>
        <v>जिल्ला कृषि विकास कार्यालय, सर्ुर्खेत</v>
      </c>
      <c r="E609" s="114">
        <f>'Programe Budget 2073-74'!E677</f>
        <v>1380</v>
      </c>
      <c r="F609" s="114">
        <f>'Programe Budget 2073-74'!F677</f>
        <v>210</v>
      </c>
      <c r="G609" s="114">
        <f>'Programe Budget 2073-74'!G677</f>
        <v>1170</v>
      </c>
      <c r="H609" s="114">
        <v>800</v>
      </c>
      <c r="I609" s="114">
        <v>290</v>
      </c>
      <c r="J609" s="114">
        <f t="shared" si="63"/>
        <v>1090</v>
      </c>
      <c r="K609" s="114">
        <f t="shared" si="61"/>
        <v>78.985507246376812</v>
      </c>
      <c r="L609" s="175"/>
      <c r="M609" s="117"/>
      <c r="N609" s="114" t="str">
        <f>'Programe Budget 2073-74'!Q677</f>
        <v>सु</v>
      </c>
      <c r="O609" s="225" t="e">
        <f>J609-'Nikasha and kharcha 1st trim'!#REF!</f>
        <v>#REF!</v>
      </c>
    </row>
    <row r="610" spans="1:15">
      <c r="A610" s="155"/>
      <c r="B610" s="155"/>
      <c r="C610" s="120">
        <f>'Programe Budget 2073-74'!C678</f>
        <v>10</v>
      </c>
      <c r="D610" s="129" t="str">
        <f>'Programe Budget 2073-74'!D678</f>
        <v>जिल्ला कृषि विकास कार्यालय, दाङ</v>
      </c>
      <c r="E610" s="114">
        <f>'Programe Budget 2073-74'!E678</f>
        <v>3250</v>
      </c>
      <c r="F610" s="114">
        <f>'Programe Budget 2073-74'!F678</f>
        <v>310</v>
      </c>
      <c r="G610" s="114">
        <f>'Programe Budget 2073-74'!G678</f>
        <v>2940</v>
      </c>
      <c r="H610" s="114">
        <v>1608</v>
      </c>
      <c r="I610" s="114">
        <v>50</v>
      </c>
      <c r="J610" s="114">
        <f t="shared" si="63"/>
        <v>1658</v>
      </c>
      <c r="K610" s="114">
        <f t="shared" si="61"/>
        <v>51.015384615384619</v>
      </c>
      <c r="L610" s="175"/>
      <c r="M610" s="117"/>
      <c r="N610" s="114" t="str">
        <f>'Programe Budget 2073-74'!Q678</f>
        <v>सु</v>
      </c>
      <c r="O610" s="225" t="e">
        <f>J610-'Nikasha and kharcha 1st trim'!#REF!</f>
        <v>#REF!</v>
      </c>
    </row>
    <row r="611" spans="1:15">
      <c r="A611" s="155"/>
      <c r="B611" s="155"/>
      <c r="C611" s="120">
        <f>'Programe Budget 2073-74'!C679</f>
        <v>11</v>
      </c>
      <c r="D611" s="129" t="str">
        <f>'Programe Budget 2073-74'!D679</f>
        <v>जिल्ला कृषि विकास कार्यालय, अर्घर्ााँची</v>
      </c>
      <c r="E611" s="114">
        <f>'Programe Budget 2073-74'!E679</f>
        <v>2060</v>
      </c>
      <c r="F611" s="114">
        <f>'Programe Budget 2073-74'!F679</f>
        <v>210</v>
      </c>
      <c r="G611" s="114">
        <f>'Programe Budget 2073-74'!G679</f>
        <v>1850</v>
      </c>
      <c r="H611" s="114">
        <v>1000</v>
      </c>
      <c r="I611" s="114">
        <v>250</v>
      </c>
      <c r="J611" s="114">
        <f t="shared" si="63"/>
        <v>1250</v>
      </c>
      <c r="K611" s="114">
        <f t="shared" si="61"/>
        <v>60.679611650485434</v>
      </c>
      <c r="L611" s="175"/>
      <c r="M611" s="117"/>
      <c r="N611" s="114" t="str">
        <f>'Programe Budget 2073-74'!Q679</f>
        <v>प</v>
      </c>
      <c r="O611" s="225" t="e">
        <f>J611-'Nikasha and kharcha 1st trim'!#REF!</f>
        <v>#REF!</v>
      </c>
    </row>
    <row r="612" spans="1:15">
      <c r="A612" s="155"/>
      <c r="B612" s="155"/>
      <c r="C612" s="120">
        <f>'Programe Budget 2073-74'!C680</f>
        <v>12</v>
      </c>
      <c r="D612" s="129" t="str">
        <f>'Programe Budget 2073-74'!D680</f>
        <v>जिल्ला कृषि विकास कार्यालय, कपिलवस्तु</v>
      </c>
      <c r="E612" s="114">
        <f>'Programe Budget 2073-74'!E680</f>
        <v>2390</v>
      </c>
      <c r="F612" s="114">
        <f>'Programe Budget 2073-74'!F680</f>
        <v>310</v>
      </c>
      <c r="G612" s="114">
        <f>'Programe Budget 2073-74'!G680</f>
        <v>2080</v>
      </c>
      <c r="H612" s="114"/>
      <c r="I612" s="114"/>
      <c r="J612" s="114">
        <f t="shared" si="63"/>
        <v>0</v>
      </c>
      <c r="K612" s="114">
        <f t="shared" si="61"/>
        <v>0</v>
      </c>
      <c r="L612" s="175"/>
      <c r="M612" s="117"/>
      <c r="N612" s="114" t="str">
        <f>'Programe Budget 2073-74'!Q680</f>
        <v>प</v>
      </c>
      <c r="O612" s="225" t="e">
        <f>J612-'Nikasha and kharcha 1st trim'!#REF!</f>
        <v>#REF!</v>
      </c>
    </row>
    <row r="613" spans="1:15">
      <c r="A613" s="155"/>
      <c r="B613" s="155"/>
      <c r="C613" s="120">
        <f>'Programe Budget 2073-74'!C681</f>
        <v>13</v>
      </c>
      <c r="D613" s="129" t="str">
        <f>'Programe Budget 2073-74'!D681</f>
        <v>जिल्ला कृषि विकास कार्यालय, नवलपरासी</v>
      </c>
      <c r="E613" s="114">
        <f>'Programe Budget 2073-74'!E681</f>
        <v>1675</v>
      </c>
      <c r="F613" s="114">
        <f>'Programe Budget 2073-74'!F681</f>
        <v>110.00000000000001</v>
      </c>
      <c r="G613" s="114">
        <f>'Programe Budget 2073-74'!G681</f>
        <v>1565</v>
      </c>
      <c r="H613" s="114"/>
      <c r="I613" s="114"/>
      <c r="J613" s="114">
        <f t="shared" si="63"/>
        <v>0</v>
      </c>
      <c r="K613" s="114">
        <f t="shared" si="61"/>
        <v>0</v>
      </c>
      <c r="L613" s="175"/>
      <c r="M613" s="117"/>
      <c r="N613" s="114" t="str">
        <f>'Programe Budget 2073-74'!Q681</f>
        <v>प</v>
      </c>
      <c r="O613" s="225" t="e">
        <f>J613-'Nikasha and kharcha 1st trim'!#REF!</f>
        <v>#REF!</v>
      </c>
    </row>
    <row r="614" spans="1:15">
      <c r="A614" s="155"/>
      <c r="B614" s="155"/>
      <c r="C614" s="120">
        <f>'Programe Budget 2073-74'!C682</f>
        <v>14</v>
      </c>
      <c r="D614" s="129" t="str">
        <f>'Programe Budget 2073-74'!D682</f>
        <v>जिल्ला कृषि विकास कार्यालय मकवानपुर</v>
      </c>
      <c r="E614" s="114">
        <f>'Programe Budget 2073-74'!E682</f>
        <v>5620</v>
      </c>
      <c r="F614" s="114">
        <f>'Programe Budget 2073-74'!F682</f>
        <v>320</v>
      </c>
      <c r="G614" s="114">
        <f>'Programe Budget 2073-74'!G682</f>
        <v>5300</v>
      </c>
      <c r="H614" s="114">
        <v>2875</v>
      </c>
      <c r="I614" s="114">
        <v>190</v>
      </c>
      <c r="J614" s="114">
        <f t="shared" si="63"/>
        <v>3065</v>
      </c>
      <c r="K614" s="114">
        <f t="shared" si="61"/>
        <v>54.537366548042712</v>
      </c>
      <c r="L614" s="175"/>
      <c r="M614" s="117"/>
      <c r="N614" s="114" t="str">
        <f>'Programe Budget 2073-74'!Q682</f>
        <v>का</v>
      </c>
      <c r="O614" s="225" t="e">
        <f>J614-'Nikasha and kharcha 1st trim'!#REF!</f>
        <v>#REF!</v>
      </c>
    </row>
    <row r="615" spans="1:15">
      <c r="A615" s="155"/>
      <c r="B615" s="155"/>
      <c r="C615" s="120" t="e">
        <f>'Programe Budget 2073-74'!#REF!</f>
        <v>#REF!</v>
      </c>
      <c r="D615" s="129" t="e">
        <f>'Programe Budget 2073-74'!#REF!</f>
        <v>#REF!</v>
      </c>
      <c r="E615" s="114" t="e">
        <f>'Programe Budget 2073-74'!#REF!</f>
        <v>#REF!</v>
      </c>
      <c r="F615" s="114" t="e">
        <f>'Programe Budget 2073-74'!#REF!</f>
        <v>#REF!</v>
      </c>
      <c r="G615" s="114" t="e">
        <f>'Programe Budget 2073-74'!#REF!</f>
        <v>#REF!</v>
      </c>
      <c r="H615" s="114">
        <v>3608</v>
      </c>
      <c r="I615" s="114">
        <v>268</v>
      </c>
      <c r="J615" s="114">
        <f t="shared" si="63"/>
        <v>3876</v>
      </c>
      <c r="K615" s="114" t="e">
        <f t="shared" si="61"/>
        <v>#REF!</v>
      </c>
      <c r="L615" s="175"/>
      <c r="M615" s="117"/>
      <c r="N615" s="114" t="e">
        <f>'Programe Budget 2073-74'!#REF!</f>
        <v>#REF!</v>
      </c>
      <c r="O615" s="225" t="e">
        <f>J615-'Nikasha and kharcha 1st trim'!#REF!</f>
        <v>#REF!</v>
      </c>
    </row>
    <row r="616" spans="1:15" s="202" customFormat="1">
      <c r="A616" s="291"/>
      <c r="B616" s="291"/>
      <c r="C616" s="120">
        <f>'Programe Budget 2073-74'!C683</f>
        <v>15</v>
      </c>
      <c r="D616" s="129" t="str">
        <f>'Programe Budget 2073-74'!D683</f>
        <v>जिल्ला कृषि विकास कार्यालय बारा</v>
      </c>
      <c r="E616" s="114">
        <f>'Programe Budget 2073-74'!E683</f>
        <v>5355</v>
      </c>
      <c r="F616" s="114">
        <f>'Programe Budget 2073-74'!F683</f>
        <v>520</v>
      </c>
      <c r="G616" s="114">
        <f>'Programe Budget 2073-74'!G683</f>
        <v>4835</v>
      </c>
      <c r="H616" s="114">
        <v>3784</v>
      </c>
      <c r="I616" s="114">
        <v>148</v>
      </c>
      <c r="J616" s="114">
        <f t="shared" si="63"/>
        <v>3932</v>
      </c>
      <c r="K616" s="114">
        <f t="shared" si="61"/>
        <v>73.426704014939304</v>
      </c>
      <c r="L616" s="200"/>
      <c r="M616" s="211"/>
      <c r="N616" s="114" t="str">
        <f>'Programe Budget 2073-74'!Q683</f>
        <v>का</v>
      </c>
      <c r="O616" s="225" t="e">
        <f>J616-'Nikasha and kharcha 1st trim'!#REF!</f>
        <v>#REF!</v>
      </c>
    </row>
    <row r="617" spans="1:15">
      <c r="A617" s="155"/>
      <c r="B617" s="155"/>
      <c r="C617" s="120" t="e">
        <f>'Programe Budget 2073-74'!#REF!</f>
        <v>#REF!</v>
      </c>
      <c r="D617" s="129" t="e">
        <f>'Programe Budget 2073-74'!#REF!</f>
        <v>#REF!</v>
      </c>
      <c r="E617" s="114" t="e">
        <f>'Programe Budget 2073-74'!#REF!</f>
        <v>#REF!</v>
      </c>
      <c r="F617" s="114" t="e">
        <f>'Programe Budget 2073-74'!#REF!</f>
        <v>#REF!</v>
      </c>
      <c r="G617" s="114" t="e">
        <f>'Programe Budget 2073-74'!#REF!</f>
        <v>#REF!</v>
      </c>
      <c r="H617" s="114">
        <v>3807.6</v>
      </c>
      <c r="I617" s="114">
        <v>106.7</v>
      </c>
      <c r="J617" s="114">
        <f>I617+H617</f>
        <v>3914.2999999999997</v>
      </c>
      <c r="K617" s="114" t="e">
        <f t="shared" si="61"/>
        <v>#REF!</v>
      </c>
      <c r="L617" s="175"/>
      <c r="M617" s="117"/>
      <c r="N617" s="114" t="e">
        <f>'Programe Budget 2073-74'!#REF!</f>
        <v>#REF!</v>
      </c>
      <c r="O617" s="225" t="e">
        <f>J617-'Nikasha and kharcha 1st trim'!#REF!</f>
        <v>#REF!</v>
      </c>
    </row>
    <row r="618" spans="1:15">
      <c r="A618" s="155"/>
      <c r="B618" s="155"/>
      <c r="C618" s="120">
        <f>'Programe Budget 2073-74'!C684</f>
        <v>16</v>
      </c>
      <c r="D618" s="129" t="str">
        <f>'Programe Budget 2073-74'!D684</f>
        <v>जिल्ला कृषि विकास कार्यालय रौतहट</v>
      </c>
      <c r="E618" s="114">
        <f>'Programe Budget 2073-74'!E684</f>
        <v>5700</v>
      </c>
      <c r="F618" s="114">
        <f>'Programe Budget 2073-74'!F684</f>
        <v>220</v>
      </c>
      <c r="G618" s="114">
        <f>'Programe Budget 2073-74'!G684</f>
        <v>5480</v>
      </c>
      <c r="H618" s="114">
        <v>1200</v>
      </c>
      <c r="I618" s="114">
        <v>50</v>
      </c>
      <c r="J618" s="114">
        <f t="shared" si="63"/>
        <v>1250</v>
      </c>
      <c r="K618" s="114">
        <f t="shared" si="61"/>
        <v>21.929824561403507</v>
      </c>
      <c r="L618" s="175"/>
      <c r="M618" s="117"/>
      <c r="N618" s="114" t="str">
        <f>'Programe Budget 2073-74'!Q684</f>
        <v>का</v>
      </c>
      <c r="O618" s="225" t="e">
        <f>J618-'Nikasha and kharcha 1st trim'!#REF!</f>
        <v>#REF!</v>
      </c>
    </row>
    <row r="619" spans="1:15" s="202" customFormat="1">
      <c r="A619" s="291"/>
      <c r="B619" s="291"/>
      <c r="C619" s="120" t="e">
        <f>'Programe Budget 2073-74'!#REF!</f>
        <v>#REF!</v>
      </c>
      <c r="D619" s="129" t="e">
        <f>'Programe Budget 2073-74'!#REF!</f>
        <v>#REF!</v>
      </c>
      <c r="E619" s="114" t="e">
        <f>'Programe Budget 2073-74'!#REF!</f>
        <v>#REF!</v>
      </c>
      <c r="F619" s="114" t="e">
        <f>'Programe Budget 2073-74'!#REF!</f>
        <v>#REF!</v>
      </c>
      <c r="G619" s="114" t="e">
        <f>'Programe Budget 2073-74'!#REF!</f>
        <v>#REF!</v>
      </c>
      <c r="H619" s="114"/>
      <c r="I619" s="114"/>
      <c r="J619" s="114">
        <f>I619+H619</f>
        <v>0</v>
      </c>
      <c r="K619" s="114" t="e">
        <f t="shared" si="61"/>
        <v>#REF!</v>
      </c>
      <c r="L619" s="199"/>
      <c r="M619" s="211"/>
      <c r="N619" s="114" t="e">
        <f>'Programe Budget 2073-74'!#REF!</f>
        <v>#REF!</v>
      </c>
      <c r="O619" s="225" t="e">
        <f>J619-'Nikasha and kharcha 1st trim'!#REF!</f>
        <v>#REF!</v>
      </c>
    </row>
    <row r="620" spans="1:15" s="202" customFormat="1">
      <c r="A620" s="291"/>
      <c r="B620" s="291"/>
      <c r="C620" s="120">
        <f>'Programe Budget 2073-74'!C685</f>
        <v>17</v>
      </c>
      <c r="D620" s="129" t="str">
        <f>'Programe Budget 2073-74'!D685</f>
        <v>जिल्ला कृषि विकास कार्यालय, र्सलाही</v>
      </c>
      <c r="E620" s="114">
        <f>'Programe Budget 2073-74'!E685</f>
        <v>3850</v>
      </c>
      <c r="F620" s="114">
        <f>'Programe Budget 2073-74'!F685</f>
        <v>210</v>
      </c>
      <c r="G620" s="114">
        <f>'Programe Budget 2073-74'!G685</f>
        <v>3640</v>
      </c>
      <c r="H620" s="114">
        <v>1200</v>
      </c>
      <c r="I620" s="114">
        <v>150</v>
      </c>
      <c r="J620" s="114">
        <f t="shared" si="63"/>
        <v>1350</v>
      </c>
      <c r="K620" s="114">
        <f t="shared" si="61"/>
        <v>35.064935064935064</v>
      </c>
      <c r="L620" s="199"/>
      <c r="M620" s="211"/>
      <c r="N620" s="114" t="str">
        <f>'Programe Budget 2073-74'!Q685</f>
        <v>का</v>
      </c>
      <c r="O620" s="225" t="e">
        <f>J620-'Nikasha and kharcha 1st trim'!#REF!</f>
        <v>#REF!</v>
      </c>
    </row>
    <row r="621" spans="1:15" s="202" customFormat="1">
      <c r="A621" s="291"/>
      <c r="B621" s="291"/>
      <c r="C621" s="120">
        <f>'Programe Budget 2073-74'!C686</f>
        <v>18</v>
      </c>
      <c r="D621" s="129" t="str">
        <f>'Programe Budget 2073-74'!D686</f>
        <v>जिल्ला कृषि विकास कार्यालय, सिन्धुली</v>
      </c>
      <c r="E621" s="114">
        <f>'Programe Budget 2073-74'!E686</f>
        <v>3860</v>
      </c>
      <c r="F621" s="114">
        <f>'Programe Budget 2073-74'!F686</f>
        <v>210</v>
      </c>
      <c r="G621" s="114">
        <f>'Programe Budget 2073-74'!G686</f>
        <v>3650</v>
      </c>
      <c r="H621" s="114">
        <v>4501</v>
      </c>
      <c r="I621" s="114">
        <v>50</v>
      </c>
      <c r="J621" s="114">
        <f t="shared" si="63"/>
        <v>4551</v>
      </c>
      <c r="K621" s="114">
        <f t="shared" si="61"/>
        <v>117.90155440414507</v>
      </c>
      <c r="L621" s="199"/>
      <c r="M621" s="211"/>
      <c r="N621" s="114" t="str">
        <f>'Programe Budget 2073-74'!Q686</f>
        <v>का</v>
      </c>
      <c r="O621" s="225" t="e">
        <f>J621-'Nikasha and kharcha 1st trim'!#REF!</f>
        <v>#REF!</v>
      </c>
    </row>
    <row r="622" spans="1:15" s="202" customFormat="1">
      <c r="A622" s="291"/>
      <c r="B622" s="291"/>
      <c r="C622" s="120">
        <f>'Programe Budget 2073-74'!C687</f>
        <v>19</v>
      </c>
      <c r="D622" s="129" t="str">
        <f>'Programe Budget 2073-74'!D687</f>
        <v>जिल्ला कृषि विकास कार्यालय, महोत्तरी</v>
      </c>
      <c r="E622" s="114">
        <f>'Programe Budget 2073-74'!E687</f>
        <v>5640</v>
      </c>
      <c r="F622" s="114">
        <f>'Programe Budget 2073-74'!F687</f>
        <v>520</v>
      </c>
      <c r="G622" s="114">
        <f>'Programe Budget 2073-74'!G687</f>
        <v>5120</v>
      </c>
      <c r="H622" s="114">
        <v>1175</v>
      </c>
      <c r="I622" s="114">
        <v>169.7</v>
      </c>
      <c r="J622" s="114">
        <f t="shared" si="63"/>
        <v>1344.7</v>
      </c>
      <c r="K622" s="114">
        <f t="shared" si="61"/>
        <v>23.842198581560282</v>
      </c>
      <c r="L622" s="199"/>
      <c r="M622" s="211"/>
      <c r="N622" s="114" t="str">
        <f>'Programe Budget 2073-74'!Q687</f>
        <v>का</v>
      </c>
      <c r="O622" s="225" t="e">
        <f>J622-'Nikasha and kharcha 1st trim'!#REF!</f>
        <v>#REF!</v>
      </c>
    </row>
    <row r="623" spans="1:15" s="202" customFormat="1">
      <c r="A623" s="291"/>
      <c r="B623" s="291"/>
      <c r="C623" s="120" t="e">
        <f>'Programe Budget 2073-74'!#REF!</f>
        <v>#REF!</v>
      </c>
      <c r="D623" s="129" t="e">
        <f>'Programe Budget 2073-74'!#REF!</f>
        <v>#REF!</v>
      </c>
      <c r="E623" s="114" t="e">
        <f>'Programe Budget 2073-74'!#REF!</f>
        <v>#REF!</v>
      </c>
      <c r="F623" s="114" t="e">
        <f>'Programe Budget 2073-74'!#REF!</f>
        <v>#REF!</v>
      </c>
      <c r="G623" s="114" t="e">
        <f>'Programe Budget 2073-74'!#REF!</f>
        <v>#REF!</v>
      </c>
      <c r="H623" s="114">
        <v>4294.6000000000004</v>
      </c>
      <c r="I623" s="114">
        <v>90</v>
      </c>
      <c r="J623" s="114">
        <f t="shared" si="63"/>
        <v>4384.6000000000004</v>
      </c>
      <c r="K623" s="114" t="e">
        <f t="shared" si="61"/>
        <v>#REF!</v>
      </c>
      <c r="L623" s="199"/>
      <c r="M623" s="211"/>
      <c r="N623" s="114" t="e">
        <f>'Programe Budget 2073-74'!#REF!</f>
        <v>#REF!</v>
      </c>
      <c r="O623" s="225" t="e">
        <f>J623-'Nikasha and kharcha 1st trim'!#REF!</f>
        <v>#REF!</v>
      </c>
    </row>
    <row r="624" spans="1:15" s="202" customFormat="1">
      <c r="A624" s="291"/>
      <c r="B624" s="291"/>
      <c r="C624" s="120">
        <f>'Programe Budget 2073-74'!C688</f>
        <v>20</v>
      </c>
      <c r="D624" s="129" t="str">
        <f>'Programe Budget 2073-74'!D688</f>
        <v>जिल्ला कृषि विकास कार्यालय, धनुषा</v>
      </c>
      <c r="E624" s="114">
        <f>'Programe Budget 2073-74'!E688</f>
        <v>5190</v>
      </c>
      <c r="F624" s="114">
        <f>'Programe Budget 2073-74'!F688</f>
        <v>630</v>
      </c>
      <c r="G624" s="114">
        <f>'Programe Budget 2073-74'!G688</f>
        <v>4560</v>
      </c>
      <c r="H624" s="114">
        <v>3727.9</v>
      </c>
      <c r="I624" s="114">
        <v>229.8</v>
      </c>
      <c r="J624" s="114">
        <f t="shared" si="63"/>
        <v>3957.7000000000003</v>
      </c>
      <c r="K624" s="114">
        <f t="shared" si="61"/>
        <v>76.25626204238921</v>
      </c>
      <c r="L624" s="199"/>
      <c r="M624" s="211"/>
      <c r="N624" s="114" t="str">
        <f>'Programe Budget 2073-74'!Q688</f>
        <v>का</v>
      </c>
      <c r="O624" s="225" t="e">
        <f>J624-'Nikasha and kharcha 1st trim'!#REF!</f>
        <v>#REF!</v>
      </c>
    </row>
    <row r="625" spans="1:15" s="202" customFormat="1">
      <c r="A625" s="291"/>
      <c r="B625" s="291"/>
      <c r="C625" s="120" t="e">
        <f>'Programe Budget 2073-74'!#REF!</f>
        <v>#REF!</v>
      </c>
      <c r="D625" s="129" t="e">
        <f>'Programe Budget 2073-74'!#REF!</f>
        <v>#REF!</v>
      </c>
      <c r="E625" s="114" t="e">
        <f>'Programe Budget 2073-74'!#REF!</f>
        <v>#REF!</v>
      </c>
      <c r="F625" s="114" t="e">
        <f>'Programe Budget 2073-74'!#REF!</f>
        <v>#REF!</v>
      </c>
      <c r="G625" s="114" t="e">
        <f>'Programe Budget 2073-74'!#REF!</f>
        <v>#REF!</v>
      </c>
      <c r="H625" s="114">
        <v>1400</v>
      </c>
      <c r="I625" s="114">
        <v>50</v>
      </c>
      <c r="J625" s="114">
        <f t="shared" si="63"/>
        <v>1450</v>
      </c>
      <c r="K625" s="114" t="e">
        <f t="shared" si="61"/>
        <v>#REF!</v>
      </c>
      <c r="L625" s="199"/>
      <c r="M625" s="211"/>
      <c r="N625" s="114" t="e">
        <f>'Programe Budget 2073-74'!#REF!</f>
        <v>#REF!</v>
      </c>
      <c r="O625" s="225" t="e">
        <f>J625-'Nikasha and kharcha 1st trim'!#REF!</f>
        <v>#REF!</v>
      </c>
    </row>
    <row r="626" spans="1:15" s="202" customFormat="1">
      <c r="A626" s="291"/>
      <c r="B626" s="291"/>
      <c r="C626" s="120" t="e">
        <f>'Programe Budget 2073-74'!#REF!</f>
        <v>#REF!</v>
      </c>
      <c r="D626" s="129" t="e">
        <f>'Programe Budget 2073-74'!#REF!</f>
        <v>#REF!</v>
      </c>
      <c r="E626" s="114" t="e">
        <f>'Programe Budget 2073-74'!#REF!</f>
        <v>#REF!</v>
      </c>
      <c r="F626" s="114" t="e">
        <f>'Programe Budget 2073-74'!#REF!</f>
        <v>#REF!</v>
      </c>
      <c r="G626" s="114" t="e">
        <f>'Programe Budget 2073-74'!#REF!</f>
        <v>#REF!</v>
      </c>
      <c r="H626" s="114">
        <v>1597</v>
      </c>
      <c r="I626" s="114">
        <v>70</v>
      </c>
      <c r="J626" s="114">
        <f t="shared" si="63"/>
        <v>1667</v>
      </c>
      <c r="K626" s="114" t="e">
        <f t="shared" si="61"/>
        <v>#REF!</v>
      </c>
      <c r="L626" s="199"/>
      <c r="M626" s="211"/>
      <c r="N626" s="114" t="e">
        <f>'Programe Budget 2073-74'!#REF!</f>
        <v>#REF!</v>
      </c>
      <c r="O626" s="225" t="e">
        <f>J626-'Nikasha and kharcha 1st trim'!#REF!</f>
        <v>#REF!</v>
      </c>
    </row>
    <row r="627" spans="1:15" s="202" customFormat="1">
      <c r="A627" s="291"/>
      <c r="B627" s="291"/>
      <c r="C627" s="120">
        <f>'Programe Budget 2073-74'!C689</f>
        <v>21</v>
      </c>
      <c r="D627" s="129" t="str">
        <f>'Programe Budget 2073-74'!D689</f>
        <v>जिल्ला कृषि विकास कार्यालया, उदयपुर</v>
      </c>
      <c r="E627" s="114">
        <f>'Programe Budget 2073-74'!E689</f>
        <v>3062</v>
      </c>
      <c r="F627" s="114">
        <f>'Programe Budget 2073-74'!F689</f>
        <v>110.00000000000001</v>
      </c>
      <c r="G627" s="114">
        <f>'Programe Budget 2073-74'!G689</f>
        <v>2952</v>
      </c>
      <c r="H627" s="114">
        <v>1386.8</v>
      </c>
      <c r="I627" s="114">
        <v>62.7</v>
      </c>
      <c r="J627" s="114">
        <f t="shared" si="63"/>
        <v>1449.5</v>
      </c>
      <c r="K627" s="114">
        <f t="shared" si="61"/>
        <v>47.338340953625078</v>
      </c>
      <c r="L627" s="199"/>
      <c r="M627" s="211"/>
      <c r="N627" s="114" t="str">
        <f>'Programe Budget 2073-74'!Q689</f>
        <v>वि</v>
      </c>
      <c r="O627" s="225" t="e">
        <f>J627-'Nikasha and kharcha 1st trim'!#REF!</f>
        <v>#REF!</v>
      </c>
    </row>
    <row r="628" spans="1:15" s="202" customFormat="1">
      <c r="A628" s="291"/>
      <c r="B628" s="291"/>
      <c r="C628" s="120">
        <f>'Programe Budget 2073-74'!C690</f>
        <v>22</v>
      </c>
      <c r="D628" s="129" t="str">
        <f>'Programe Budget 2073-74'!D690</f>
        <v>जिल्ला कृषि विकास कार्यालया, सिराहा</v>
      </c>
      <c r="E628" s="114">
        <f>'Programe Budget 2073-74'!E690</f>
        <v>5388</v>
      </c>
      <c r="F628" s="114">
        <f>'Programe Budget 2073-74'!F690</f>
        <v>420</v>
      </c>
      <c r="G628" s="114">
        <f>'Programe Budget 2073-74'!G690</f>
        <v>4968</v>
      </c>
      <c r="H628" s="114">
        <v>3758</v>
      </c>
      <c r="I628" s="114">
        <v>70</v>
      </c>
      <c r="J628" s="114">
        <f t="shared" si="63"/>
        <v>3828</v>
      </c>
      <c r="K628" s="114">
        <f t="shared" si="61"/>
        <v>71.046770601336306</v>
      </c>
      <c r="L628" s="199"/>
      <c r="M628" s="211"/>
      <c r="N628" s="114" t="str">
        <f>'Programe Budget 2073-74'!Q690</f>
        <v>वि</v>
      </c>
      <c r="O628" s="225" t="e">
        <f>J628-'Nikasha and kharcha 1st trim'!#REF!</f>
        <v>#REF!</v>
      </c>
    </row>
    <row r="629" spans="1:15" s="202" customFormat="1">
      <c r="A629" s="291"/>
      <c r="B629" s="291"/>
      <c r="C629" s="120" t="e">
        <f>'Programe Budget 2073-74'!#REF!</f>
        <v>#REF!</v>
      </c>
      <c r="D629" s="129" t="e">
        <f>'Programe Budget 2073-74'!#REF!</f>
        <v>#REF!</v>
      </c>
      <c r="E629" s="114" t="e">
        <f>'Programe Budget 2073-74'!#REF!</f>
        <v>#REF!</v>
      </c>
      <c r="F629" s="114" t="e">
        <f>'Programe Budget 2073-74'!#REF!</f>
        <v>#REF!</v>
      </c>
      <c r="G629" s="114" t="e">
        <f>'Programe Budget 2073-74'!#REF!</f>
        <v>#REF!</v>
      </c>
      <c r="H629" s="114">
        <v>1750</v>
      </c>
      <c r="I629" s="114">
        <v>70</v>
      </c>
      <c r="J629" s="114">
        <f t="shared" si="63"/>
        <v>1820</v>
      </c>
      <c r="K629" s="114" t="e">
        <f t="shared" si="61"/>
        <v>#REF!</v>
      </c>
      <c r="L629" s="199"/>
      <c r="M629" s="211"/>
      <c r="N629" s="114" t="e">
        <f>'Programe Budget 2073-74'!#REF!</f>
        <v>#REF!</v>
      </c>
      <c r="O629" s="225" t="e">
        <f>J629-'Nikasha and kharcha 1st trim'!#REF!</f>
        <v>#REF!</v>
      </c>
    </row>
    <row r="630" spans="1:15" s="202" customFormat="1">
      <c r="A630" s="291"/>
      <c r="B630" s="291"/>
      <c r="C630" s="120">
        <f>'Programe Budget 2073-74'!C691</f>
        <v>23</v>
      </c>
      <c r="D630" s="129" t="str">
        <f>'Programe Budget 2073-74'!D691</f>
        <v>जिल्ला कृषि विकास कार्यालया, सप्तरी</v>
      </c>
      <c r="E630" s="114">
        <f>'Programe Budget 2073-74'!E691</f>
        <v>8281</v>
      </c>
      <c r="F630" s="114">
        <f>'Programe Budget 2073-74'!F691</f>
        <v>420</v>
      </c>
      <c r="G630" s="114">
        <f>'Programe Budget 2073-74'!G691</f>
        <v>7861</v>
      </c>
      <c r="H630" s="114">
        <v>1325</v>
      </c>
      <c r="I630" s="230">
        <v>164</v>
      </c>
      <c r="J630" s="114">
        <f t="shared" si="63"/>
        <v>1489</v>
      </c>
      <c r="K630" s="114">
        <f t="shared" si="61"/>
        <v>17.980920178722375</v>
      </c>
      <c r="L630" s="199"/>
      <c r="M630" s="211"/>
      <c r="N630" s="114" t="str">
        <f>'Programe Budget 2073-74'!Q691</f>
        <v>वि</v>
      </c>
      <c r="O630" s="225" t="e">
        <f>J630-'Nikasha and kharcha 1st trim'!#REF!</f>
        <v>#REF!</v>
      </c>
    </row>
    <row r="631" spans="1:15" s="202" customFormat="1">
      <c r="A631" s="291"/>
      <c r="B631" s="291"/>
      <c r="C631" s="120" t="e">
        <f>'Programe Budget 2073-74'!#REF!</f>
        <v>#REF!</v>
      </c>
      <c r="D631" s="129" t="e">
        <f>'Programe Budget 2073-74'!#REF!</f>
        <v>#REF!</v>
      </c>
      <c r="E631" s="114" t="e">
        <f>'Programe Budget 2073-74'!#REF!</f>
        <v>#REF!</v>
      </c>
      <c r="F631" s="114" t="e">
        <f>'Programe Budget 2073-74'!#REF!</f>
        <v>#REF!</v>
      </c>
      <c r="G631" s="114" t="e">
        <f>'Programe Budget 2073-74'!#REF!</f>
        <v>#REF!</v>
      </c>
      <c r="H631" s="114">
        <v>2610</v>
      </c>
      <c r="I631" s="114">
        <v>169.6</v>
      </c>
      <c r="J631" s="114">
        <f t="shared" si="63"/>
        <v>2779.6</v>
      </c>
      <c r="K631" s="114" t="e">
        <f t="shared" si="61"/>
        <v>#REF!</v>
      </c>
      <c r="L631" s="199"/>
      <c r="M631" s="211"/>
      <c r="N631" s="114" t="e">
        <f>'Programe Budget 2073-74'!#REF!</f>
        <v>#REF!</v>
      </c>
      <c r="O631" s="225" t="e">
        <f>J631-'Nikasha and kharcha 1st trim'!#REF!</f>
        <v>#REF!</v>
      </c>
    </row>
    <row r="632" spans="1:15" s="202" customFormat="1">
      <c r="A632" s="291"/>
      <c r="B632" s="291"/>
      <c r="C632" s="120" t="e">
        <f>'Programe Budget 2073-74'!#REF!</f>
        <v>#REF!</v>
      </c>
      <c r="D632" s="129" t="e">
        <f>'Programe Budget 2073-74'!#REF!</f>
        <v>#REF!</v>
      </c>
      <c r="E632" s="114" t="e">
        <f>'Programe Budget 2073-74'!#REF!</f>
        <v>#REF!</v>
      </c>
      <c r="F632" s="114" t="e">
        <f>'Programe Budget 2073-74'!#REF!</f>
        <v>#REF!</v>
      </c>
      <c r="G632" s="114" t="e">
        <f>'Programe Budget 2073-74'!#REF!</f>
        <v>#REF!</v>
      </c>
      <c r="H632" s="114">
        <v>1415</v>
      </c>
      <c r="I632" s="114">
        <v>235</v>
      </c>
      <c r="J632" s="114">
        <f t="shared" si="63"/>
        <v>1650</v>
      </c>
      <c r="K632" s="114" t="e">
        <f t="shared" si="61"/>
        <v>#REF!</v>
      </c>
      <c r="L632" s="199"/>
      <c r="M632" s="211"/>
      <c r="N632" s="114" t="e">
        <f>'Programe Budget 2073-74'!#REF!</f>
        <v>#REF!</v>
      </c>
      <c r="O632" s="225" t="e">
        <f>J632-'Nikasha and kharcha 1st trim'!#REF!</f>
        <v>#REF!</v>
      </c>
    </row>
    <row r="633" spans="1:15">
      <c r="A633" s="155"/>
      <c r="B633" s="155"/>
      <c r="C633" s="120">
        <f>'Programe Budget 2073-74'!C692</f>
        <v>23</v>
      </c>
      <c r="D633" s="125" t="str">
        <f>'Programe Budget 2073-74'!D692</f>
        <v>कार्यक्रमको जम्मा</v>
      </c>
      <c r="E633" s="173" t="e">
        <f t="shared" ref="E633:J633" si="64">SUM(E607:E632)</f>
        <v>#REF!</v>
      </c>
      <c r="F633" s="173" t="e">
        <f t="shared" si="64"/>
        <v>#REF!</v>
      </c>
      <c r="G633" s="173" t="e">
        <f t="shared" si="64"/>
        <v>#REF!</v>
      </c>
      <c r="H633" s="173">
        <f t="shared" si="64"/>
        <v>55124.9</v>
      </c>
      <c r="I633" s="173">
        <f t="shared" si="64"/>
        <v>3283.5</v>
      </c>
      <c r="J633" s="173">
        <f t="shared" si="64"/>
        <v>58408.399999999994</v>
      </c>
      <c r="K633" s="114" t="e">
        <f t="shared" si="61"/>
        <v>#REF!</v>
      </c>
      <c r="L633" s="175"/>
      <c r="M633" s="117"/>
      <c r="N633" s="114"/>
      <c r="O633" s="225" t="e">
        <f>J633-'Nikasha and kharcha 1st trim'!#REF!</f>
        <v>#REF!</v>
      </c>
    </row>
    <row r="634" spans="1:15">
      <c r="A634" s="125">
        <f>'Programe Budget 2073-74'!A693</f>
        <v>16</v>
      </c>
      <c r="B634" s="125" t="str">
        <f>'Programe Budget 2073-74'!B693</f>
        <v>312805-3/4</v>
      </c>
      <c r="C634" s="112">
        <f>'Programe Budget 2073-74'!C693</f>
        <v>17</v>
      </c>
      <c r="D634" s="120" t="str">
        <f>'Programe Budget 2073-74'!D693</f>
        <v>घर बंगैचा कार्यक्रम</v>
      </c>
      <c r="E634" s="112"/>
      <c r="F634" s="112"/>
      <c r="G634" s="112"/>
      <c r="H634" s="114"/>
      <c r="I634" s="114"/>
      <c r="J634" s="114"/>
      <c r="K634" s="114"/>
      <c r="L634" s="175"/>
      <c r="M634" s="117"/>
      <c r="N634" s="114" t="str">
        <f>'Programe Budget 2073-74'!Q693</f>
        <v>ना</v>
      </c>
      <c r="O634" s="225" t="e">
        <f>J634-'Nikasha and kharcha 1st trim'!#REF!</f>
        <v>#REF!</v>
      </c>
    </row>
    <row r="635" spans="1:15">
      <c r="A635" s="155"/>
      <c r="B635" s="155"/>
      <c r="C635" s="162">
        <f>'Programe Budget 2073-74'!C694</f>
        <v>1</v>
      </c>
      <c r="D635" s="129" t="str">
        <f>'Programe Budget 2073-74'!D694</f>
        <v>तरकारी विकास निर्देशनालय, खुमलटार</v>
      </c>
      <c r="E635" s="114">
        <f>'Programe Budget 2073-74'!E694</f>
        <v>1292</v>
      </c>
      <c r="F635" s="114">
        <f>'Programe Budget 2073-74'!F694</f>
        <v>0</v>
      </c>
      <c r="G635" s="114">
        <f>'Programe Budget 2073-74'!G694</f>
        <v>1292</v>
      </c>
      <c r="H635" s="114">
        <v>0</v>
      </c>
      <c r="I635" s="114">
        <v>736</v>
      </c>
      <c r="J635" s="114">
        <f t="shared" ref="J635:J654" si="65">I635+H635</f>
        <v>736</v>
      </c>
      <c r="K635" s="114">
        <f t="shared" si="61"/>
        <v>56.965944272445824</v>
      </c>
      <c r="L635" s="175"/>
      <c r="M635" s="117"/>
      <c r="N635" s="114" t="str">
        <f>'Programe Budget 2073-74'!Q694</f>
        <v>का</v>
      </c>
      <c r="O635" s="225" t="e">
        <f>J635-'Nikasha and kharcha 1st trim'!#REF!</f>
        <v>#REF!</v>
      </c>
    </row>
    <row r="636" spans="1:15">
      <c r="A636" s="155"/>
      <c r="B636" s="155"/>
      <c r="C636" s="162">
        <f>'Programe Budget 2073-74'!C695</f>
        <v>2</v>
      </c>
      <c r="D636" s="129" t="str">
        <f>'Programe Budget 2073-74'!D695</f>
        <v>जि.कृ.वि.का. अछाम</v>
      </c>
      <c r="E636" s="114">
        <f>'Programe Budget 2073-74'!E695</f>
        <v>1231.2</v>
      </c>
      <c r="F636" s="114">
        <f>'Programe Budget 2073-74'!F695</f>
        <v>0</v>
      </c>
      <c r="G636" s="114">
        <f>'Programe Budget 2073-74'!G695</f>
        <v>1231.2</v>
      </c>
      <c r="H636" s="114">
        <v>0</v>
      </c>
      <c r="I636" s="114">
        <v>788</v>
      </c>
      <c r="J636" s="114">
        <f t="shared" si="65"/>
        <v>788</v>
      </c>
      <c r="K636" s="114">
        <f t="shared" si="61"/>
        <v>64.002599090318384</v>
      </c>
      <c r="L636" s="175"/>
      <c r="M636" s="117"/>
      <c r="N636" s="114" t="str">
        <f>'Programe Budget 2073-74'!Q695</f>
        <v>वि</v>
      </c>
      <c r="O636" s="225" t="e">
        <f>J636-'Nikasha and kharcha 1st trim'!#REF!</f>
        <v>#REF!</v>
      </c>
    </row>
    <row r="637" spans="1:15">
      <c r="A637" s="155"/>
      <c r="B637" s="155"/>
      <c r="C637" s="162">
        <f>'Programe Budget 2073-74'!C696</f>
        <v>3</v>
      </c>
      <c r="D637" s="129" t="str">
        <f>'Programe Budget 2073-74'!D696</f>
        <v>जि.कृ.वि.का. बैतडी</v>
      </c>
      <c r="E637" s="114">
        <f>'Programe Budget 2073-74'!E696</f>
        <v>1231.2</v>
      </c>
      <c r="F637" s="114">
        <f>'Programe Budget 2073-74'!F696</f>
        <v>0</v>
      </c>
      <c r="G637" s="114">
        <f>'Programe Budget 2073-74'!G696</f>
        <v>1231.2</v>
      </c>
      <c r="H637" s="114">
        <v>0</v>
      </c>
      <c r="I637" s="114">
        <v>788</v>
      </c>
      <c r="J637" s="114">
        <f t="shared" si="65"/>
        <v>788</v>
      </c>
      <c r="K637" s="114">
        <f t="shared" si="61"/>
        <v>64.002599090318384</v>
      </c>
      <c r="L637" s="175"/>
      <c r="M637" s="117"/>
      <c r="N637" s="114" t="str">
        <f>'Programe Budget 2073-74'!Q696</f>
        <v>वि</v>
      </c>
      <c r="O637" s="225" t="e">
        <f>J637-'Nikasha and kharcha 1st trim'!#REF!</f>
        <v>#REF!</v>
      </c>
    </row>
    <row r="638" spans="1:15">
      <c r="A638" s="155"/>
      <c r="B638" s="155"/>
      <c r="C638" s="162">
        <f>'Programe Budget 2073-74'!C697</f>
        <v>4</v>
      </c>
      <c r="D638" s="129" t="str">
        <f>'Programe Budget 2073-74'!D697</f>
        <v>जि.कृ.वि.का. डडेलधुरा</v>
      </c>
      <c r="E638" s="114">
        <f>'Programe Budget 2073-74'!E697</f>
        <v>1231.2</v>
      </c>
      <c r="F638" s="114">
        <f>'Programe Budget 2073-74'!F697</f>
        <v>0</v>
      </c>
      <c r="G638" s="114">
        <f>'Programe Budget 2073-74'!G697</f>
        <v>1231.2</v>
      </c>
      <c r="H638" s="114">
        <v>0</v>
      </c>
      <c r="I638" s="114">
        <v>776</v>
      </c>
      <c r="J638" s="114">
        <f t="shared" si="65"/>
        <v>776</v>
      </c>
      <c r="K638" s="114">
        <f t="shared" si="61"/>
        <v>63.027940220922673</v>
      </c>
      <c r="L638" s="175"/>
      <c r="M638" s="117"/>
      <c r="N638" s="114" t="str">
        <f>'Programe Budget 2073-74'!Q697</f>
        <v>का</v>
      </c>
      <c r="O638" s="225" t="e">
        <f>J638-'Nikasha and kharcha 1st trim'!#REF!</f>
        <v>#REF!</v>
      </c>
    </row>
    <row r="639" spans="1:15">
      <c r="A639" s="155"/>
      <c r="B639" s="155"/>
      <c r="C639" s="162">
        <f>'Programe Budget 2073-74'!C698</f>
        <v>5</v>
      </c>
      <c r="D639" s="129" t="str">
        <f>'Programe Budget 2073-74'!D698</f>
        <v>जि.कृ.वि.का. डोटी</v>
      </c>
      <c r="E639" s="114">
        <f>'Programe Budget 2073-74'!E698</f>
        <v>1231.2</v>
      </c>
      <c r="F639" s="114">
        <f>'Programe Budget 2073-74'!F698</f>
        <v>0</v>
      </c>
      <c r="G639" s="114">
        <f>'Programe Budget 2073-74'!G698</f>
        <v>1231.2</v>
      </c>
      <c r="H639" s="114">
        <v>0</v>
      </c>
      <c r="I639" s="114">
        <v>776</v>
      </c>
      <c r="J639" s="114">
        <f t="shared" si="65"/>
        <v>776</v>
      </c>
      <c r="K639" s="114">
        <f t="shared" si="61"/>
        <v>63.027940220922673</v>
      </c>
      <c r="L639" s="175"/>
      <c r="M639" s="117"/>
      <c r="N639" s="114" t="str">
        <f>'Programe Budget 2073-74'!Q698</f>
        <v>का</v>
      </c>
      <c r="O639" s="225" t="e">
        <f>J639-'Nikasha and kharcha 1st trim'!#REF!</f>
        <v>#REF!</v>
      </c>
    </row>
    <row r="640" spans="1:15">
      <c r="A640" s="155"/>
      <c r="B640" s="155"/>
      <c r="C640" s="162">
        <f>'Programe Budget 2073-74'!C699</f>
        <v>6</v>
      </c>
      <c r="D640" s="129" t="str">
        <f>'Programe Budget 2073-74'!D699</f>
        <v>जि.कृ.वि.का. कैलाली</v>
      </c>
      <c r="E640" s="114">
        <f>'Programe Budget 2073-74'!E699</f>
        <v>1231.2</v>
      </c>
      <c r="F640" s="114">
        <f>'Programe Budget 2073-74'!F699</f>
        <v>0</v>
      </c>
      <c r="G640" s="114">
        <f>'Programe Budget 2073-74'!G699</f>
        <v>1231.2</v>
      </c>
      <c r="H640" s="114">
        <v>0</v>
      </c>
      <c r="I640" s="114">
        <v>775</v>
      </c>
      <c r="J640" s="114">
        <f t="shared" si="65"/>
        <v>775</v>
      </c>
      <c r="K640" s="114">
        <f t="shared" si="61"/>
        <v>62.946718648473031</v>
      </c>
      <c r="L640" s="175"/>
      <c r="M640" s="117"/>
      <c r="N640" s="114" t="str">
        <f>'Programe Budget 2073-74'!Q699</f>
        <v>का</v>
      </c>
      <c r="O640" s="225" t="e">
        <f>J640-'Nikasha and kharcha 1st trim'!#REF!</f>
        <v>#REF!</v>
      </c>
    </row>
    <row r="641" spans="1:15">
      <c r="A641" s="155"/>
      <c r="B641" s="155"/>
      <c r="C641" s="162">
        <f>'Programe Budget 2073-74'!C700</f>
        <v>7</v>
      </c>
      <c r="D641" s="129" t="str">
        <f>'Programe Budget 2073-74'!D700</f>
        <v>जि.कृ.वि.का. दैलेख</v>
      </c>
      <c r="E641" s="114">
        <f>'Programe Budget 2073-74'!E700</f>
        <v>1231.2</v>
      </c>
      <c r="F641" s="114">
        <f>'Programe Budget 2073-74'!F700</f>
        <v>0</v>
      </c>
      <c r="G641" s="114">
        <f>'Programe Budget 2073-74'!G700</f>
        <v>1231.2</v>
      </c>
      <c r="H641" s="114">
        <v>0</v>
      </c>
      <c r="I641" s="114">
        <v>787.8</v>
      </c>
      <c r="J641" s="114">
        <f t="shared" si="65"/>
        <v>787.8</v>
      </c>
      <c r="K641" s="114">
        <f t="shared" si="61"/>
        <v>63.98635477582846</v>
      </c>
      <c r="L641" s="175"/>
      <c r="M641" s="117"/>
      <c r="N641" s="114" t="str">
        <f>'Programe Budget 2073-74'!Q700</f>
        <v>वि</v>
      </c>
      <c r="O641" s="225" t="e">
        <f>J641-'Nikasha and kharcha 1st trim'!#REF!</f>
        <v>#REF!</v>
      </c>
    </row>
    <row r="642" spans="1:15">
      <c r="A642" s="155"/>
      <c r="B642" s="155"/>
      <c r="C642" s="162">
        <f>'Programe Budget 2073-74'!C701</f>
        <v>8</v>
      </c>
      <c r="D642" s="129" t="str">
        <f>'Programe Budget 2073-74'!D701</f>
        <v>जि.कृ.वि.का. जाजरकोट</v>
      </c>
      <c r="E642" s="114">
        <f>'Programe Budget 2073-74'!E701</f>
        <v>1231.2</v>
      </c>
      <c r="F642" s="114">
        <f>'Programe Budget 2073-74'!F701</f>
        <v>0</v>
      </c>
      <c r="G642" s="114">
        <f>'Programe Budget 2073-74'!G701</f>
        <v>1231.2</v>
      </c>
      <c r="H642" s="114">
        <v>0</v>
      </c>
      <c r="I642" s="114">
        <v>642</v>
      </c>
      <c r="J642" s="114">
        <f t="shared" si="65"/>
        <v>642</v>
      </c>
      <c r="K642" s="114">
        <f t="shared" si="61"/>
        <v>52.144249512670562</v>
      </c>
      <c r="L642" s="175"/>
      <c r="M642" s="117"/>
      <c r="N642" s="114" t="str">
        <f>'Programe Budget 2073-74'!Q701</f>
        <v>सु</v>
      </c>
      <c r="O642" s="225" t="e">
        <f>J642-'Nikasha and kharcha 1st trim'!#REF!</f>
        <v>#REF!</v>
      </c>
    </row>
    <row r="643" spans="1:15">
      <c r="A643" s="155"/>
      <c r="B643" s="155"/>
      <c r="C643" s="162">
        <f>'Programe Budget 2073-74'!C702</f>
        <v>9</v>
      </c>
      <c r="D643" s="129" t="str">
        <f>'Programe Budget 2073-74'!D702</f>
        <v>जि.कृ.वि.का. कालिकोट</v>
      </c>
      <c r="E643" s="114">
        <f>'Programe Budget 2073-74'!E702</f>
        <v>1231.2</v>
      </c>
      <c r="F643" s="114">
        <f>'Programe Budget 2073-74'!F702</f>
        <v>0</v>
      </c>
      <c r="G643" s="114">
        <f>'Programe Budget 2073-74'!G702</f>
        <v>1231.2</v>
      </c>
      <c r="H643" s="114">
        <v>0</v>
      </c>
      <c r="I643" s="114">
        <v>787</v>
      </c>
      <c r="J643" s="114">
        <f t="shared" si="65"/>
        <v>787</v>
      </c>
      <c r="K643" s="114">
        <f t="shared" si="61"/>
        <v>63.921377517868741</v>
      </c>
      <c r="L643" s="175"/>
      <c r="M643" s="117"/>
      <c r="N643" s="114" t="str">
        <f>'Programe Budget 2073-74'!Q702</f>
        <v>सु</v>
      </c>
      <c r="O643" s="225" t="e">
        <f>J643-'Nikasha and kharcha 1st trim'!#REF!</f>
        <v>#REF!</v>
      </c>
    </row>
    <row r="644" spans="1:15">
      <c r="A644" s="155"/>
      <c r="B644" s="155"/>
      <c r="C644" s="162">
        <f>'Programe Budget 2073-74'!C703</f>
        <v>10</v>
      </c>
      <c r="D644" s="129" t="str">
        <f>'Programe Budget 2073-74'!D703</f>
        <v>जि.कृ.वि.का. जुम्ला</v>
      </c>
      <c r="E644" s="114">
        <f>'Programe Budget 2073-74'!E703</f>
        <v>1231.2</v>
      </c>
      <c r="F644" s="114">
        <f>'Programe Budget 2073-74'!F703</f>
        <v>0</v>
      </c>
      <c r="G644" s="114">
        <f>'Programe Budget 2073-74'!G703</f>
        <v>1231.2</v>
      </c>
      <c r="H644" s="114">
        <v>0</v>
      </c>
      <c r="I644" s="114">
        <v>579</v>
      </c>
      <c r="J644" s="114">
        <f t="shared" si="65"/>
        <v>579</v>
      </c>
      <c r="K644" s="114">
        <f t="shared" si="61"/>
        <v>47.027290448343081</v>
      </c>
      <c r="L644" s="175"/>
      <c r="M644" s="117"/>
      <c r="N644" s="114" t="str">
        <f>'Programe Budget 2073-74'!Q703</f>
        <v>सु</v>
      </c>
      <c r="O644" s="225" t="e">
        <f>J644-'Nikasha and kharcha 1st trim'!#REF!</f>
        <v>#REF!</v>
      </c>
    </row>
    <row r="645" spans="1:15">
      <c r="A645" s="155"/>
      <c r="B645" s="155"/>
      <c r="C645" s="162">
        <f>'Programe Budget 2073-74'!C704</f>
        <v>11</v>
      </c>
      <c r="D645" s="129" t="str">
        <f>'Programe Budget 2073-74'!D704</f>
        <v>जि.कृ.वि.का. बर्दिया</v>
      </c>
      <c r="E645" s="114">
        <f>'Programe Budget 2073-74'!E704</f>
        <v>1231.2</v>
      </c>
      <c r="F645" s="114">
        <f>'Programe Budget 2073-74'!F704</f>
        <v>0</v>
      </c>
      <c r="G645" s="114">
        <f>'Programe Budget 2073-74'!G704</f>
        <v>1231.2</v>
      </c>
      <c r="H645" s="114">
        <v>0</v>
      </c>
      <c r="I645" s="114">
        <v>623</v>
      </c>
      <c r="J645" s="114">
        <f t="shared" si="65"/>
        <v>623</v>
      </c>
      <c r="K645" s="114">
        <f t="shared" si="61"/>
        <v>50.601039636127354</v>
      </c>
      <c r="L645" s="175"/>
      <c r="M645" s="117"/>
      <c r="N645" s="114" t="str">
        <f>'Programe Budget 2073-74'!Q704</f>
        <v>सु</v>
      </c>
      <c r="O645" s="225" t="e">
        <f>J645-'Nikasha and kharcha 1st trim'!#REF!</f>
        <v>#REF!</v>
      </c>
    </row>
    <row r="646" spans="1:15">
      <c r="A646" s="155"/>
      <c r="B646" s="155"/>
      <c r="C646" s="162">
        <f>'Programe Budget 2073-74'!C705</f>
        <v>12</v>
      </c>
      <c r="D646" s="129" t="str">
        <f>'Programe Budget 2073-74'!D705</f>
        <v>जि.कृ.वि.का. दाङ्ग</v>
      </c>
      <c r="E646" s="114">
        <f>'Programe Budget 2073-74'!E705</f>
        <v>1231.2</v>
      </c>
      <c r="F646" s="114">
        <f>'Programe Budget 2073-74'!F705</f>
        <v>0</v>
      </c>
      <c r="G646" s="114">
        <f>'Programe Budget 2073-74'!G705</f>
        <v>1231.2</v>
      </c>
      <c r="H646" s="114">
        <v>0</v>
      </c>
      <c r="I646" s="114">
        <v>737</v>
      </c>
      <c r="J646" s="114">
        <f t="shared" si="65"/>
        <v>737</v>
      </c>
      <c r="K646" s="114">
        <f t="shared" si="61"/>
        <v>59.860298895386613</v>
      </c>
      <c r="L646" s="175"/>
      <c r="M646" s="117"/>
      <c r="N646" s="114" t="str">
        <f>'Programe Budget 2073-74'!Q705</f>
        <v>सु</v>
      </c>
      <c r="O646" s="225" t="e">
        <f>J646-'Nikasha and kharcha 1st trim'!#REF!</f>
        <v>#REF!</v>
      </c>
    </row>
    <row r="647" spans="1:15">
      <c r="A647" s="155"/>
      <c r="B647" s="155"/>
      <c r="C647" s="162">
        <f>'Programe Budget 2073-74'!C706</f>
        <v>13</v>
      </c>
      <c r="D647" s="129" t="str">
        <f>'Programe Budget 2073-74'!D706</f>
        <v>जि.कृ.वि.का. सल्यान</v>
      </c>
      <c r="E647" s="114">
        <f>'Programe Budget 2073-74'!E706</f>
        <v>1231.2</v>
      </c>
      <c r="F647" s="114">
        <f>'Programe Budget 2073-74'!F706</f>
        <v>0</v>
      </c>
      <c r="G647" s="114">
        <f>'Programe Budget 2073-74'!G706</f>
        <v>1231.2</v>
      </c>
      <c r="H647" s="114">
        <v>0</v>
      </c>
      <c r="I647" s="114">
        <v>657</v>
      </c>
      <c r="J647" s="114">
        <f t="shared" si="65"/>
        <v>657</v>
      </c>
      <c r="K647" s="114">
        <f t="shared" si="61"/>
        <v>53.362573099415201</v>
      </c>
      <c r="L647" s="175"/>
      <c r="M647" s="117"/>
      <c r="N647" s="114" t="str">
        <f>'Programe Budget 2073-74'!Q706</f>
        <v>सु</v>
      </c>
      <c r="O647" s="225" t="e">
        <f>J647-'Nikasha and kharcha 1st trim'!#REF!</f>
        <v>#REF!</v>
      </c>
    </row>
    <row r="648" spans="1:15">
      <c r="A648" s="155"/>
      <c r="B648" s="155"/>
      <c r="C648" s="162">
        <f>'Programe Budget 2073-74'!C707</f>
        <v>14</v>
      </c>
      <c r="D648" s="129" t="str">
        <f>'Programe Budget 2073-74'!D707</f>
        <v>जि.कृ.वि.का. रोल्पा</v>
      </c>
      <c r="E648" s="114">
        <f>'Programe Budget 2073-74'!E707</f>
        <v>1231.2</v>
      </c>
      <c r="F648" s="114">
        <f>'Programe Budget 2073-74'!F707</f>
        <v>0</v>
      </c>
      <c r="G648" s="114">
        <f>'Programe Budget 2073-74'!G707</f>
        <v>1231.2</v>
      </c>
      <c r="H648" s="114">
        <v>0</v>
      </c>
      <c r="I648" s="114">
        <v>767</v>
      </c>
      <c r="J648" s="114">
        <f t="shared" si="65"/>
        <v>767</v>
      </c>
      <c r="K648" s="114">
        <f t="shared" si="61"/>
        <v>62.29694606887589</v>
      </c>
      <c r="L648" s="175"/>
      <c r="M648" s="117"/>
      <c r="N648" s="114" t="str">
        <f>'Programe Budget 2073-74'!Q707</f>
        <v>सु</v>
      </c>
      <c r="O648" s="225" t="e">
        <f>J648-'Nikasha and kharcha 1st trim'!#REF!</f>
        <v>#REF!</v>
      </c>
    </row>
    <row r="649" spans="1:15">
      <c r="A649" s="155"/>
      <c r="B649" s="155"/>
      <c r="C649" s="162">
        <f>'Programe Budget 2073-74'!C708</f>
        <v>15</v>
      </c>
      <c r="D649" s="129" t="str">
        <f>'Programe Budget 2073-74'!D708</f>
        <v>जि.कृ.वि.का.महोतरी</v>
      </c>
      <c r="E649" s="114">
        <f>'Programe Budget 2073-74'!E708</f>
        <v>1231.2</v>
      </c>
      <c r="F649" s="114">
        <f>'Programe Budget 2073-74'!F708</f>
        <v>0</v>
      </c>
      <c r="G649" s="114">
        <f>'Programe Budget 2073-74'!G708</f>
        <v>1231.2</v>
      </c>
      <c r="H649" s="114">
        <v>0</v>
      </c>
      <c r="I649" s="114">
        <v>788</v>
      </c>
      <c r="J649" s="114">
        <f t="shared" si="65"/>
        <v>788</v>
      </c>
      <c r="K649" s="114">
        <f t="shared" si="61"/>
        <v>64.002599090318384</v>
      </c>
      <c r="L649" s="175"/>
      <c r="M649" s="117"/>
      <c r="N649" s="114" t="str">
        <f>'Programe Budget 2073-74'!Q708</f>
        <v>सु</v>
      </c>
      <c r="O649" s="225" t="e">
        <f>J649-'Nikasha and kharcha 1st trim'!#REF!</f>
        <v>#REF!</v>
      </c>
    </row>
    <row r="650" spans="1:15">
      <c r="A650" s="155"/>
      <c r="B650" s="155"/>
      <c r="C650" s="162">
        <f>'Programe Budget 2073-74'!C709</f>
        <v>16</v>
      </c>
      <c r="D650" s="129" t="str">
        <f>'Programe Budget 2073-74'!D709</f>
        <v>जि.कृ.वि.का.धनुषा</v>
      </c>
      <c r="E650" s="114">
        <f>'Programe Budget 2073-74'!E709</f>
        <v>1231.2</v>
      </c>
      <c r="F650" s="114">
        <f>'Programe Budget 2073-74'!F709</f>
        <v>0</v>
      </c>
      <c r="G650" s="114">
        <f>'Programe Budget 2073-74'!G709</f>
        <v>1231.2</v>
      </c>
      <c r="H650" s="114">
        <v>0</v>
      </c>
      <c r="I650" s="114">
        <v>380</v>
      </c>
      <c r="J650" s="114">
        <f t="shared" si="65"/>
        <v>380</v>
      </c>
      <c r="K650" s="114">
        <f t="shared" ref="K650:K655" si="66">J650/E650*100</f>
        <v>30.864197530864196</v>
      </c>
      <c r="L650" s="175"/>
      <c r="M650" s="117"/>
      <c r="N650" s="114" t="str">
        <f>'Programe Budget 2073-74'!Q709</f>
        <v>दि</v>
      </c>
      <c r="O650" s="225" t="e">
        <f>J650-'Nikasha and kharcha 1st trim'!#REF!</f>
        <v>#REF!</v>
      </c>
    </row>
    <row r="651" spans="1:15">
      <c r="A651" s="155"/>
      <c r="B651" s="155"/>
      <c r="C651" s="162">
        <f>'Programe Budget 2073-74'!C710</f>
        <v>17</v>
      </c>
      <c r="D651" s="129" t="str">
        <f>'Programe Budget 2073-74'!D710</f>
        <v>जि.कृ.वि.का.सिराहा</v>
      </c>
      <c r="E651" s="114">
        <f>'Programe Budget 2073-74'!E710</f>
        <v>1231.2</v>
      </c>
      <c r="F651" s="114">
        <f>'Programe Budget 2073-74'!F710</f>
        <v>0</v>
      </c>
      <c r="G651" s="114">
        <f>'Programe Budget 2073-74'!G710</f>
        <v>1231.2</v>
      </c>
      <c r="H651" s="114">
        <v>0</v>
      </c>
      <c r="I651" s="114">
        <v>660</v>
      </c>
      <c r="J651" s="114">
        <f t="shared" si="65"/>
        <v>660</v>
      </c>
      <c r="K651" s="114">
        <f t="shared" si="66"/>
        <v>53.606237816764136</v>
      </c>
      <c r="L651" s="175"/>
      <c r="M651" s="117"/>
      <c r="N651" s="114" t="str">
        <f>'Programe Budget 2073-74'!Q710</f>
        <v>दि</v>
      </c>
      <c r="O651" s="225" t="e">
        <f>J651-'Nikasha and kharcha 1st trim'!#REF!</f>
        <v>#REF!</v>
      </c>
    </row>
    <row r="652" spans="1:15">
      <c r="A652" s="155"/>
      <c r="B652" s="155"/>
      <c r="C652" s="162">
        <f>'Programe Budget 2073-74'!C711</f>
        <v>18</v>
      </c>
      <c r="D652" s="129" t="str">
        <f>'Programe Budget 2073-74'!D711</f>
        <v>जि.कृ.वि.का.सिन्धुली</v>
      </c>
      <c r="E652" s="114">
        <f>'Programe Budget 2073-74'!E711</f>
        <v>1231.2</v>
      </c>
      <c r="F652" s="114">
        <f>'Programe Budget 2073-74'!F711</f>
        <v>0</v>
      </c>
      <c r="G652" s="114">
        <f>'Programe Budget 2073-74'!G711</f>
        <v>1231.2</v>
      </c>
      <c r="H652" s="114">
        <v>0</v>
      </c>
      <c r="I652" s="114">
        <v>788</v>
      </c>
      <c r="J652" s="114">
        <f t="shared" si="65"/>
        <v>788</v>
      </c>
      <c r="K652" s="114">
        <f t="shared" si="66"/>
        <v>64.002599090318384</v>
      </c>
      <c r="L652" s="175"/>
      <c r="M652" s="117"/>
      <c r="N652" s="114" t="str">
        <f>'Programe Budget 2073-74'!Q711</f>
        <v>दि</v>
      </c>
      <c r="O652" s="225" t="e">
        <f>J652-'Nikasha and kharcha 1st trim'!#REF!</f>
        <v>#REF!</v>
      </c>
    </row>
    <row r="653" spans="1:15">
      <c r="A653" s="155"/>
      <c r="B653" s="155"/>
      <c r="C653" s="162">
        <f>'Programe Budget 2073-74'!C712</f>
        <v>19</v>
      </c>
      <c r="D653" s="129" t="str">
        <f>'Programe Budget 2073-74'!D712</f>
        <v>जि.कृ.वि.का.ओखलढुङ्गा</v>
      </c>
      <c r="E653" s="114">
        <f>'Programe Budget 2073-74'!E712</f>
        <v>1231.2</v>
      </c>
      <c r="F653" s="114">
        <f>'Programe Budget 2073-74'!F712</f>
        <v>0</v>
      </c>
      <c r="G653" s="114">
        <f>'Programe Budget 2073-74'!G712</f>
        <v>1231.2</v>
      </c>
      <c r="H653" s="114">
        <v>0</v>
      </c>
      <c r="I653" s="114">
        <v>757.3</v>
      </c>
      <c r="J653" s="114">
        <f t="shared" si="65"/>
        <v>757.3</v>
      </c>
      <c r="K653" s="114">
        <f t="shared" si="66"/>
        <v>61.509096816114351</v>
      </c>
      <c r="L653" s="175"/>
      <c r="M653" s="117"/>
      <c r="N653" s="114" t="str">
        <f>'Programe Budget 2073-74'!Q712</f>
        <v>दि</v>
      </c>
      <c r="O653" s="225" t="e">
        <f>J653-'Nikasha and kharcha 1st trim'!#REF!</f>
        <v>#REF!</v>
      </c>
    </row>
    <row r="654" spans="1:15">
      <c r="A654" s="155"/>
      <c r="B654" s="155"/>
      <c r="C654" s="162">
        <f>'Programe Budget 2073-74'!C714</f>
        <v>21</v>
      </c>
      <c r="D654" s="129" t="str">
        <f>'Programe Budget 2073-74'!D714</f>
        <v>जि.कृ.वि.का.खोटाङ्ग</v>
      </c>
      <c r="E654" s="114">
        <f>'Programe Budget 2073-74'!E714</f>
        <v>1231.2</v>
      </c>
      <c r="F654" s="114">
        <f>'Programe Budget 2073-74'!F714</f>
        <v>0</v>
      </c>
      <c r="G654" s="114">
        <f>'Programe Budget 2073-74'!G714</f>
        <v>1231.2</v>
      </c>
      <c r="H654" s="114">
        <v>0</v>
      </c>
      <c r="I654" s="114">
        <v>777.9</v>
      </c>
      <c r="J654" s="114">
        <f t="shared" si="65"/>
        <v>777.9</v>
      </c>
      <c r="K654" s="114">
        <f t="shared" si="66"/>
        <v>63.182261208576996</v>
      </c>
      <c r="L654" s="175"/>
      <c r="M654" s="117"/>
      <c r="N654" s="114" t="str">
        <f>'Programe Budget 2073-74'!Q714</f>
        <v>दि</v>
      </c>
      <c r="O654" s="225" t="e">
        <f>J654-'Nikasha and kharcha 1st trim'!#REF!</f>
        <v>#REF!</v>
      </c>
    </row>
    <row r="655" spans="1:15" s="70" customFormat="1">
      <c r="A655" s="155"/>
      <c r="B655" s="155"/>
      <c r="C655" s="112">
        <f>'Programe Budget 2073-74'!C715</f>
        <v>21</v>
      </c>
      <c r="D655" s="120" t="str">
        <f>'Programe Budget 2073-74'!D715</f>
        <v>घर बंगैचा कार्यक्रमको जम्मा</v>
      </c>
      <c r="E655" s="173">
        <f t="shared" ref="E655:J655" si="67">SUM(E635:E654)</f>
        <v>24684.800000000007</v>
      </c>
      <c r="F655" s="173">
        <f t="shared" si="67"/>
        <v>0</v>
      </c>
      <c r="G655" s="173">
        <f t="shared" si="67"/>
        <v>24684.800000000007</v>
      </c>
      <c r="H655" s="173">
        <f t="shared" si="67"/>
        <v>0</v>
      </c>
      <c r="I655" s="173">
        <f t="shared" si="67"/>
        <v>14369.999999999998</v>
      </c>
      <c r="J655" s="173">
        <f t="shared" si="67"/>
        <v>14369.999999999998</v>
      </c>
      <c r="K655" s="114">
        <f t="shared" si="66"/>
        <v>58.21396162820843</v>
      </c>
      <c r="L655" s="174"/>
      <c r="M655" s="138"/>
      <c r="N655" s="114">
        <f>'Programe Budget 2073-74'!Q715</f>
        <v>0</v>
      </c>
      <c r="O655" s="225" t="e">
        <f>J655-'Nikasha and kharcha 1st trim'!#REF!</f>
        <v>#REF!</v>
      </c>
    </row>
    <row r="656" spans="1:15" s="70" customFormat="1">
      <c r="A656" s="112">
        <f>'Programe Budget 2073-74'!A716</f>
        <v>17</v>
      </c>
      <c r="B656" s="112" t="str">
        <f>'Programe Budget 2073-74'!B716</f>
        <v>602801-3/4</v>
      </c>
      <c r="C656" s="112">
        <f>'Programe Budget 2073-74'!C716</f>
        <v>0</v>
      </c>
      <c r="D656" s="281" t="str">
        <f>'Programe Budget 2073-74'!D716</f>
        <v>राष्ट्रिय पुननिर्माण कोष भुकम्प प्रभावित जिल्लाका लागि राहत कार्यक्रम) -कृषि विभाग) -३१)</v>
      </c>
      <c r="E656" s="112">
        <f>'Programe Budget 2073-74'!E716</f>
        <v>0</v>
      </c>
      <c r="F656" s="112">
        <f>'Programe Budget 2073-74'!F716</f>
        <v>0</v>
      </c>
      <c r="G656" s="112">
        <f>'Programe Budget 2073-74'!G716</f>
        <v>0</v>
      </c>
      <c r="H656" s="112">
        <f>'Programe Budget 2073-74'!H716</f>
        <v>0</v>
      </c>
      <c r="I656" s="112">
        <f>'Programe Budget 2073-74'!I716</f>
        <v>0</v>
      </c>
      <c r="J656" s="173"/>
      <c r="K656" s="114"/>
      <c r="L656" s="174"/>
      <c r="M656" s="138"/>
      <c r="N656" s="114" t="str">
        <f>'Programe Budget 2073-74'!Q716</f>
        <v>ना</v>
      </c>
      <c r="O656" s="225"/>
    </row>
    <row r="657" spans="1:15" s="70" customFormat="1">
      <c r="A657" s="155"/>
      <c r="B657" s="155"/>
      <c r="C657" s="297">
        <f>'Programe Budget 2073-74'!C717</f>
        <v>1</v>
      </c>
      <c r="D657" s="297" t="str">
        <f>'Programe Budget 2073-74'!D717</f>
        <v>जिल्ला कृषि विकास कार्यालय, संखुवासभा</v>
      </c>
      <c r="E657" s="114">
        <f>'Programe Budget 2073-74'!E717</f>
        <v>3720</v>
      </c>
      <c r="F657" s="114">
        <f>'Programe Budget 2073-74'!F717</f>
        <v>0</v>
      </c>
      <c r="G657" s="114">
        <f>'Programe Budget 2073-74'!G717</f>
        <v>3720</v>
      </c>
      <c r="H657" s="114">
        <v>0</v>
      </c>
      <c r="I657" s="114">
        <v>600</v>
      </c>
      <c r="J657" s="114">
        <f t="shared" ref="J657:J687" si="68">I657+H657</f>
        <v>600</v>
      </c>
      <c r="K657" s="114">
        <f t="shared" ref="K657:K688" si="69">J657/E657*100</f>
        <v>16.129032258064516</v>
      </c>
      <c r="L657" s="174"/>
      <c r="M657" s="138"/>
      <c r="N657" s="114" t="str">
        <f>'Programe Budget 2073-74'!Q717</f>
        <v>वि</v>
      </c>
      <c r="O657" s="225"/>
    </row>
    <row r="658" spans="1:15" s="70" customFormat="1">
      <c r="A658" s="155"/>
      <c r="B658" s="155"/>
      <c r="C658" s="297">
        <f>'Programe Budget 2073-74'!C718</f>
        <v>2</v>
      </c>
      <c r="D658" s="297" t="str">
        <f>'Programe Budget 2073-74'!D718</f>
        <v>जिल्ला कृषि विकास कार्यालय, धनकुटा</v>
      </c>
      <c r="E658" s="114">
        <f>'Programe Budget 2073-74'!E718</f>
        <v>3850</v>
      </c>
      <c r="F658" s="114">
        <f>'Programe Budget 2073-74'!F718</f>
        <v>0</v>
      </c>
      <c r="G658" s="114">
        <f>'Programe Budget 2073-74'!G718</f>
        <v>3850</v>
      </c>
      <c r="H658" s="114">
        <v>0</v>
      </c>
      <c r="I658" s="114">
        <v>300</v>
      </c>
      <c r="J658" s="114">
        <f t="shared" si="68"/>
        <v>300</v>
      </c>
      <c r="K658" s="114">
        <f t="shared" si="69"/>
        <v>7.7922077922077921</v>
      </c>
      <c r="L658" s="174"/>
      <c r="M658" s="138"/>
      <c r="N658" s="114" t="str">
        <f>'Programe Budget 2073-74'!Q718</f>
        <v>वि</v>
      </c>
      <c r="O658" s="225"/>
    </row>
    <row r="659" spans="1:15" s="70" customFormat="1">
      <c r="A659" s="155"/>
      <c r="B659" s="155"/>
      <c r="C659" s="297">
        <f>'Programe Budget 2073-74'!C719</f>
        <v>3</v>
      </c>
      <c r="D659" s="297" t="str">
        <f>'Programe Budget 2073-74'!D719</f>
        <v>जिल्ला कृषि विकास कार्यालय, भोजपुर</v>
      </c>
      <c r="E659" s="114">
        <f>'Programe Budget 2073-74'!E719</f>
        <v>3240</v>
      </c>
      <c r="F659" s="114">
        <f>'Programe Budget 2073-74'!F719</f>
        <v>0</v>
      </c>
      <c r="G659" s="114">
        <f>'Programe Budget 2073-74'!G719</f>
        <v>3240</v>
      </c>
      <c r="H659" s="114">
        <v>0</v>
      </c>
      <c r="I659" s="114">
        <v>300</v>
      </c>
      <c r="J659" s="114">
        <f t="shared" si="68"/>
        <v>300</v>
      </c>
      <c r="K659" s="114">
        <f t="shared" si="69"/>
        <v>9.2592592592592595</v>
      </c>
      <c r="L659" s="174"/>
      <c r="M659" s="138"/>
      <c r="N659" s="114" t="str">
        <f>'Programe Budget 2073-74'!Q719</f>
        <v>वि</v>
      </c>
      <c r="O659" s="225"/>
    </row>
    <row r="660" spans="1:15" s="70" customFormat="1">
      <c r="A660" s="155"/>
      <c r="B660" s="155"/>
      <c r="C660" s="297">
        <f>'Programe Budget 2073-74'!C720</f>
        <v>4</v>
      </c>
      <c r="D660" s="297" t="str">
        <f>'Programe Budget 2073-74'!D720</f>
        <v>जिल्ला कृषि विकास कार्यालय, सोलुखुम्बु</v>
      </c>
      <c r="E660" s="114">
        <f>'Programe Budget 2073-74'!E720</f>
        <v>14946</v>
      </c>
      <c r="F660" s="114">
        <f>'Programe Budget 2073-74'!F720</f>
        <v>0</v>
      </c>
      <c r="G660" s="114">
        <f>'Programe Budget 2073-74'!G720</f>
        <v>14946</v>
      </c>
      <c r="H660" s="114">
        <v>0</v>
      </c>
      <c r="I660" s="114">
        <v>1500</v>
      </c>
      <c r="J660" s="114">
        <f t="shared" si="68"/>
        <v>1500</v>
      </c>
      <c r="K660" s="114">
        <f t="shared" si="69"/>
        <v>10.036130068245685</v>
      </c>
      <c r="L660" s="174"/>
      <c r="M660" s="138"/>
      <c r="N660" s="114" t="str">
        <f>'Programe Budget 2073-74'!Q720</f>
        <v>वि</v>
      </c>
      <c r="O660" s="225"/>
    </row>
    <row r="661" spans="1:15" s="70" customFormat="1">
      <c r="A661" s="155"/>
      <c r="B661" s="155"/>
      <c r="C661" s="297">
        <f>'Programe Budget 2073-74'!C721</f>
        <v>5</v>
      </c>
      <c r="D661" s="297" t="str">
        <f>'Programe Budget 2073-74'!D721</f>
        <v>जिल्ला कृषि विकास कार्यालय, ओखलढुङ्गा</v>
      </c>
      <c r="E661" s="114">
        <f>'Programe Budget 2073-74'!E721</f>
        <v>21000</v>
      </c>
      <c r="F661" s="114">
        <f>'Programe Budget 2073-74'!F721</f>
        <v>0</v>
      </c>
      <c r="G661" s="114">
        <f>'Programe Budget 2073-74'!G721</f>
        <v>21000</v>
      </c>
      <c r="H661" s="114">
        <v>0</v>
      </c>
      <c r="I661" s="114">
        <v>1800</v>
      </c>
      <c r="J661" s="114">
        <f t="shared" si="68"/>
        <v>1800</v>
      </c>
      <c r="K661" s="114">
        <f t="shared" si="69"/>
        <v>8.5714285714285712</v>
      </c>
      <c r="L661" s="174"/>
      <c r="M661" s="138"/>
      <c r="N661" s="114" t="str">
        <f>'Programe Budget 2073-74'!Q721</f>
        <v>वि</v>
      </c>
      <c r="O661" s="225"/>
    </row>
    <row r="662" spans="1:15" s="70" customFormat="1">
      <c r="A662" s="155"/>
      <c r="B662" s="155"/>
      <c r="C662" s="297">
        <f>'Programe Budget 2073-74'!C722</f>
        <v>6</v>
      </c>
      <c r="D662" s="297" t="str">
        <f>'Programe Budget 2073-74'!D722</f>
        <v>जिल्ला कृषि विकास कार्यालय, खोटाङ्ग</v>
      </c>
      <c r="E662" s="114">
        <f>'Programe Budget 2073-74'!E722</f>
        <v>14946</v>
      </c>
      <c r="F662" s="114">
        <f>'Programe Budget 2073-74'!F722</f>
        <v>0</v>
      </c>
      <c r="G662" s="114">
        <f>'Programe Budget 2073-74'!G722</f>
        <v>14946</v>
      </c>
      <c r="H662" s="114">
        <v>0</v>
      </c>
      <c r="I662" s="114">
        <v>1500</v>
      </c>
      <c r="J662" s="114">
        <f t="shared" si="68"/>
        <v>1500</v>
      </c>
      <c r="K662" s="114">
        <f t="shared" si="69"/>
        <v>10.036130068245685</v>
      </c>
      <c r="L662" s="174"/>
      <c r="M662" s="138"/>
      <c r="N662" s="114" t="str">
        <f>'Programe Budget 2073-74'!Q722</f>
        <v>वि</v>
      </c>
      <c r="O662" s="225"/>
    </row>
    <row r="663" spans="1:15" s="70" customFormat="1">
      <c r="A663" s="155"/>
      <c r="B663" s="155"/>
      <c r="C663" s="297">
        <f>'Programe Budget 2073-74'!C723</f>
        <v>7</v>
      </c>
      <c r="D663" s="297" t="str">
        <f>'Programe Budget 2073-74'!D723</f>
        <v>जिल्ला कृषि विकास कार्यालय, दोलखा</v>
      </c>
      <c r="E663" s="114">
        <f>'Programe Budget 2073-74'!E723</f>
        <v>27915</v>
      </c>
      <c r="F663" s="114">
        <f>'Programe Budget 2073-74'!F723</f>
        <v>0</v>
      </c>
      <c r="G663" s="114">
        <f>'Programe Budget 2073-74'!G723</f>
        <v>27915</v>
      </c>
      <c r="H663" s="114">
        <v>0</v>
      </c>
      <c r="I663" s="114">
        <v>2400</v>
      </c>
      <c r="J663" s="114">
        <f t="shared" si="68"/>
        <v>2400</v>
      </c>
      <c r="K663" s="114">
        <f t="shared" si="69"/>
        <v>8.5975282106394406</v>
      </c>
      <c r="L663" s="174"/>
      <c r="M663" s="138"/>
      <c r="N663" s="114" t="str">
        <f>'Programe Budget 2073-74'!Q723</f>
        <v>का</v>
      </c>
      <c r="O663" s="225"/>
    </row>
    <row r="664" spans="1:15" s="70" customFormat="1">
      <c r="A664" s="155"/>
      <c r="B664" s="155"/>
      <c r="C664" s="297">
        <f>'Programe Budget 2073-74'!C724</f>
        <v>8</v>
      </c>
      <c r="D664" s="297" t="str">
        <f>'Programe Budget 2073-74'!D724</f>
        <v>जिल्ला कृषि विकास कार्यालय, रामेछाप</v>
      </c>
      <c r="E664" s="114">
        <f>'Programe Budget 2073-74'!E724</f>
        <v>28110</v>
      </c>
      <c r="F664" s="114">
        <f>'Programe Budget 2073-74'!F724</f>
        <v>0</v>
      </c>
      <c r="G664" s="114">
        <f>'Programe Budget 2073-74'!G724</f>
        <v>28110</v>
      </c>
      <c r="H664" s="114">
        <v>0</v>
      </c>
      <c r="I664" s="114">
        <v>2400</v>
      </c>
      <c r="J664" s="114">
        <f t="shared" si="68"/>
        <v>2400</v>
      </c>
      <c r="K664" s="114">
        <f t="shared" si="69"/>
        <v>8.5378868729989321</v>
      </c>
      <c r="L664" s="174"/>
      <c r="M664" s="138"/>
      <c r="N664" s="114" t="str">
        <f>'Programe Budget 2073-74'!Q724</f>
        <v>का</v>
      </c>
      <c r="O664" s="225"/>
    </row>
    <row r="665" spans="1:15" s="70" customFormat="1">
      <c r="A665" s="155"/>
      <c r="B665" s="155"/>
      <c r="C665" s="297">
        <f>'Programe Budget 2073-74'!C725</f>
        <v>9</v>
      </c>
      <c r="D665" s="297" t="str">
        <f>'Programe Budget 2073-74'!D725</f>
        <v>जिल्ला कृषि विकास कार्यालय, सिन्धुली</v>
      </c>
      <c r="E665" s="114">
        <f>'Programe Budget 2073-74'!E725</f>
        <v>21080</v>
      </c>
      <c r="F665" s="114">
        <f>'Programe Budget 2073-74'!F725</f>
        <v>0</v>
      </c>
      <c r="G665" s="114">
        <f>'Programe Budget 2073-74'!G725</f>
        <v>21080</v>
      </c>
      <c r="H665" s="114">
        <v>0</v>
      </c>
      <c r="I665" s="114">
        <v>1800</v>
      </c>
      <c r="J665" s="114">
        <f t="shared" si="68"/>
        <v>1800</v>
      </c>
      <c r="K665" s="114">
        <f t="shared" si="69"/>
        <v>8.5388994307400381</v>
      </c>
      <c r="L665" s="174"/>
      <c r="M665" s="138"/>
      <c r="N665" s="114" t="str">
        <f>'Programe Budget 2073-74'!Q725</f>
        <v>का</v>
      </c>
      <c r="O665" s="225"/>
    </row>
    <row r="666" spans="1:15" s="70" customFormat="1">
      <c r="A666" s="155"/>
      <c r="B666" s="155"/>
      <c r="C666" s="297">
        <f>'Programe Budget 2073-74'!C726</f>
        <v>10</v>
      </c>
      <c r="D666" s="297" t="str">
        <f>'Programe Budget 2073-74'!D726</f>
        <v>जिल्ला कृषि विकास कार्यालय, मकवानपुर</v>
      </c>
      <c r="E666" s="114">
        <f>'Programe Budget 2073-74'!E726</f>
        <v>21950</v>
      </c>
      <c r="F666" s="114">
        <f>'Programe Budget 2073-74'!F726</f>
        <v>0</v>
      </c>
      <c r="G666" s="114">
        <f>'Programe Budget 2073-74'!G726</f>
        <v>21950</v>
      </c>
      <c r="H666" s="114">
        <v>0</v>
      </c>
      <c r="I666" s="114">
        <v>1800</v>
      </c>
      <c r="J666" s="114">
        <f t="shared" si="68"/>
        <v>1800</v>
      </c>
      <c r="K666" s="114">
        <f t="shared" si="69"/>
        <v>8.2004555808656043</v>
      </c>
      <c r="L666" s="174"/>
      <c r="M666" s="138"/>
      <c r="N666" s="114" t="str">
        <f>'Programe Budget 2073-74'!Q726</f>
        <v>का</v>
      </c>
      <c r="O666" s="225"/>
    </row>
    <row r="667" spans="1:15" s="70" customFormat="1">
      <c r="A667" s="155"/>
      <c r="B667" s="155"/>
      <c r="C667" s="297">
        <f>'Programe Budget 2073-74'!C727</f>
        <v>11</v>
      </c>
      <c r="D667" s="297" t="str">
        <f>'Programe Budget 2073-74'!D727</f>
        <v>जिल्ला कृषि विकास कार्यालय, चितवन</v>
      </c>
      <c r="E667" s="114">
        <f>'Programe Budget 2073-74'!E727</f>
        <v>14946</v>
      </c>
      <c r="F667" s="114">
        <f>'Programe Budget 2073-74'!F727</f>
        <v>0</v>
      </c>
      <c r="G667" s="114">
        <f>'Programe Budget 2073-74'!G727</f>
        <v>14946</v>
      </c>
      <c r="H667" s="114">
        <v>0</v>
      </c>
      <c r="I667" s="114">
        <v>1283</v>
      </c>
      <c r="J667" s="114">
        <f t="shared" si="68"/>
        <v>1283</v>
      </c>
      <c r="K667" s="114">
        <f t="shared" si="69"/>
        <v>8.5842365850394753</v>
      </c>
      <c r="L667" s="174"/>
      <c r="M667" s="138"/>
      <c r="N667" s="114" t="str">
        <f>'Programe Budget 2073-74'!Q727</f>
        <v>का</v>
      </c>
      <c r="O667" s="225"/>
    </row>
    <row r="668" spans="1:15" s="70" customFormat="1">
      <c r="A668" s="155"/>
      <c r="B668" s="155"/>
      <c r="C668" s="297">
        <f>'Programe Budget 2073-74'!C728</f>
        <v>12</v>
      </c>
      <c r="D668" s="297" t="str">
        <f>'Programe Budget 2073-74'!D728</f>
        <v>जिल्ला कृषि विकास कार्यालय, रसुवा</v>
      </c>
      <c r="E668" s="114">
        <f>'Programe Budget 2073-74'!E728</f>
        <v>27915</v>
      </c>
      <c r="F668" s="114">
        <f>'Programe Budget 2073-74'!F728</f>
        <v>0</v>
      </c>
      <c r="G668" s="114">
        <f>'Programe Budget 2073-74'!G728</f>
        <v>27915</v>
      </c>
      <c r="H668" s="114">
        <v>0</v>
      </c>
      <c r="I668" s="114">
        <v>0</v>
      </c>
      <c r="J668" s="114">
        <f t="shared" si="68"/>
        <v>0</v>
      </c>
      <c r="K668" s="114">
        <f t="shared" si="69"/>
        <v>0</v>
      </c>
      <c r="L668" s="174"/>
      <c r="M668" s="138"/>
      <c r="N668" s="114" t="str">
        <f>'Programe Budget 2073-74'!Q728</f>
        <v>का</v>
      </c>
      <c r="O668" s="225"/>
    </row>
    <row r="669" spans="1:15" s="70" customFormat="1">
      <c r="A669" s="155"/>
      <c r="B669" s="155"/>
      <c r="C669" s="297">
        <f>'Programe Budget 2073-74'!C729</f>
        <v>13</v>
      </c>
      <c r="D669" s="297" t="str">
        <f>'Programe Budget 2073-74'!D729</f>
        <v>जिल्ला कृषि विकास कार्यालय, धादिङ्ग</v>
      </c>
      <c r="E669" s="114">
        <f>'Programe Budget 2073-74'!E729</f>
        <v>28040</v>
      </c>
      <c r="F669" s="114">
        <f>'Programe Budget 2073-74'!F729</f>
        <v>0</v>
      </c>
      <c r="G669" s="114">
        <f>'Programe Budget 2073-74'!G729</f>
        <v>28040</v>
      </c>
      <c r="H669" s="114">
        <v>0</v>
      </c>
      <c r="I669" s="114">
        <v>2700</v>
      </c>
      <c r="J669" s="114">
        <f t="shared" si="68"/>
        <v>2700</v>
      </c>
      <c r="K669" s="114">
        <f t="shared" si="69"/>
        <v>9.6291012838801713</v>
      </c>
      <c r="L669" s="174"/>
      <c r="M669" s="138"/>
      <c r="N669" s="114" t="str">
        <f>'Programe Budget 2073-74'!Q729</f>
        <v>का</v>
      </c>
      <c r="O669" s="225"/>
    </row>
    <row r="670" spans="1:15" s="70" customFormat="1">
      <c r="A670" s="155"/>
      <c r="B670" s="155"/>
      <c r="C670" s="297">
        <f>'Programe Budget 2073-74'!C730</f>
        <v>14</v>
      </c>
      <c r="D670" s="297" t="str">
        <f>'Programe Budget 2073-74'!D730</f>
        <v>जिल्ला कृषि विकास कार्यालय, नुवाकोट</v>
      </c>
      <c r="E670" s="114">
        <f>'Programe Budget 2073-74'!E730</f>
        <v>29555</v>
      </c>
      <c r="F670" s="114">
        <f>'Programe Budget 2073-74'!F730</f>
        <v>0</v>
      </c>
      <c r="G670" s="114">
        <f>'Programe Budget 2073-74'!G730</f>
        <v>29555</v>
      </c>
      <c r="H670" s="114">
        <v>0</v>
      </c>
      <c r="I670" s="114">
        <v>2737</v>
      </c>
      <c r="J670" s="114">
        <f t="shared" si="68"/>
        <v>2737</v>
      </c>
      <c r="K670" s="114">
        <f t="shared" si="69"/>
        <v>9.2607003891050592</v>
      </c>
      <c r="L670" s="174"/>
      <c r="M670" s="138"/>
      <c r="N670" s="114" t="str">
        <f>'Programe Budget 2073-74'!Q730</f>
        <v>का</v>
      </c>
      <c r="O670" s="225"/>
    </row>
    <row r="671" spans="1:15" s="70" customFormat="1">
      <c r="A671" s="155"/>
      <c r="B671" s="155"/>
      <c r="C671" s="297">
        <f>'Programe Budget 2073-74'!C731</f>
        <v>15</v>
      </c>
      <c r="D671" s="297" t="str">
        <f>'Programe Budget 2073-74'!D731</f>
        <v>जिल्ला कृषि विकास कार्यालय, सिन्धुपाल्चोक</v>
      </c>
      <c r="E671" s="114">
        <f>'Programe Budget 2073-74'!E731</f>
        <v>28700</v>
      </c>
      <c r="F671" s="114">
        <f>'Programe Budget 2073-74'!F731</f>
        <v>0</v>
      </c>
      <c r="G671" s="114">
        <f>'Programe Budget 2073-74'!G731</f>
        <v>28700</v>
      </c>
      <c r="H671" s="114">
        <v>0</v>
      </c>
      <c r="I671" s="114">
        <v>2450</v>
      </c>
      <c r="J671" s="114">
        <f t="shared" si="68"/>
        <v>2450</v>
      </c>
      <c r="K671" s="114">
        <f t="shared" si="69"/>
        <v>8.536585365853659</v>
      </c>
      <c r="L671" s="174"/>
      <c r="M671" s="138"/>
      <c r="N671" s="114" t="str">
        <f>'Programe Budget 2073-74'!Q731</f>
        <v>का</v>
      </c>
      <c r="O671" s="225"/>
    </row>
    <row r="672" spans="1:15" s="70" customFormat="1">
      <c r="A672" s="155"/>
      <c r="B672" s="155"/>
      <c r="C672" s="297">
        <f>'Programe Budget 2073-74'!C732</f>
        <v>16</v>
      </c>
      <c r="D672" s="297" t="str">
        <f>'Programe Budget 2073-74'!D732</f>
        <v>जिल्ला कृषि विकास कार्यालय, काभ्रेपलाञ्चोक</v>
      </c>
      <c r="E672" s="114">
        <f>'Programe Budget 2073-74'!E732</f>
        <v>20950</v>
      </c>
      <c r="F672" s="114">
        <f>'Programe Budget 2073-74'!F732</f>
        <v>0</v>
      </c>
      <c r="G672" s="114">
        <f>'Programe Budget 2073-74'!G732</f>
        <v>20950</v>
      </c>
      <c r="H672" s="114">
        <v>0</v>
      </c>
      <c r="I672" s="114">
        <v>2060</v>
      </c>
      <c r="J672" s="114">
        <f t="shared" si="68"/>
        <v>2060</v>
      </c>
      <c r="K672" s="114">
        <f t="shared" si="69"/>
        <v>9.8329355608591875</v>
      </c>
      <c r="L672" s="174"/>
      <c r="M672" s="138"/>
      <c r="N672" s="114" t="str">
        <f>'Programe Budget 2073-74'!Q732</f>
        <v>का</v>
      </c>
      <c r="O672" s="225"/>
    </row>
    <row r="673" spans="1:15" s="70" customFormat="1">
      <c r="A673" s="155"/>
      <c r="B673" s="155"/>
      <c r="C673" s="297">
        <f>'Programe Budget 2073-74'!C733</f>
        <v>17</v>
      </c>
      <c r="D673" s="297" t="str">
        <f>'Programe Budget 2073-74'!D733</f>
        <v>जिल्ला कृषि विकास कार्यालय, काठमाण्डौं</v>
      </c>
      <c r="E673" s="114">
        <f>'Programe Budget 2073-74'!E733</f>
        <v>20950</v>
      </c>
      <c r="F673" s="114">
        <f>'Programe Budget 2073-74'!F733</f>
        <v>0</v>
      </c>
      <c r="G673" s="114">
        <f>'Programe Budget 2073-74'!G733</f>
        <v>20950</v>
      </c>
      <c r="H673" s="114">
        <v>0</v>
      </c>
      <c r="I673" s="114">
        <v>1800</v>
      </c>
      <c r="J673" s="114">
        <f t="shared" si="68"/>
        <v>1800</v>
      </c>
      <c r="K673" s="114">
        <f t="shared" si="69"/>
        <v>8.5918854415274453</v>
      </c>
      <c r="L673" s="174"/>
      <c r="M673" s="138"/>
      <c r="N673" s="114" t="str">
        <f>'Programe Budget 2073-74'!Q733</f>
        <v>का</v>
      </c>
      <c r="O673" s="225"/>
    </row>
    <row r="674" spans="1:15" s="70" customFormat="1">
      <c r="A674" s="155"/>
      <c r="B674" s="155"/>
      <c r="C674" s="297">
        <f>'Programe Budget 2073-74'!C734</f>
        <v>18</v>
      </c>
      <c r="D674" s="297" t="str">
        <f>'Programe Budget 2073-74'!D734</f>
        <v>जिल्ला कृषि विकास कार्यालय, ललितपुर</v>
      </c>
      <c r="E674" s="114">
        <f>'Programe Budget 2073-74'!E734</f>
        <v>22100</v>
      </c>
      <c r="F674" s="114">
        <f>'Programe Budget 2073-74'!F734</f>
        <v>0</v>
      </c>
      <c r="G674" s="114">
        <f>'Programe Budget 2073-74'!G734</f>
        <v>22100</v>
      </c>
      <c r="H674" s="114">
        <v>0</v>
      </c>
      <c r="I674" s="114">
        <v>2100</v>
      </c>
      <c r="J674" s="114">
        <f t="shared" si="68"/>
        <v>2100</v>
      </c>
      <c r="K674" s="114">
        <f t="shared" si="69"/>
        <v>9.502262443438914</v>
      </c>
      <c r="L674" s="174"/>
      <c r="M674" s="138"/>
      <c r="N674" s="114" t="str">
        <f>'Programe Budget 2073-74'!Q734</f>
        <v>का</v>
      </c>
      <c r="O674" s="225"/>
    </row>
    <row r="675" spans="1:15" s="70" customFormat="1">
      <c r="A675" s="155"/>
      <c r="B675" s="155"/>
      <c r="C675" s="297">
        <f>'Programe Budget 2073-74'!C735</f>
        <v>19</v>
      </c>
      <c r="D675" s="297" t="str">
        <f>'Programe Budget 2073-74'!D735</f>
        <v>जिल्ला कृषि विकास कार्यालय, भक्तपुर</v>
      </c>
      <c r="E675" s="114">
        <f>'Programe Budget 2073-74'!E735</f>
        <v>20950</v>
      </c>
      <c r="F675" s="114">
        <f>'Programe Budget 2073-74'!F735</f>
        <v>0</v>
      </c>
      <c r="G675" s="114">
        <f>'Programe Budget 2073-74'!G735</f>
        <v>20950</v>
      </c>
      <c r="H675" s="114">
        <v>0</v>
      </c>
      <c r="I675" s="114">
        <v>1800</v>
      </c>
      <c r="J675" s="114">
        <f t="shared" si="68"/>
        <v>1800</v>
      </c>
      <c r="K675" s="114">
        <f t="shared" si="69"/>
        <v>8.5918854415274453</v>
      </c>
      <c r="L675" s="174"/>
      <c r="M675" s="138"/>
      <c r="N675" s="114" t="str">
        <f>'Programe Budget 2073-74'!Q735</f>
        <v>का</v>
      </c>
      <c r="O675" s="225"/>
    </row>
    <row r="676" spans="1:15" s="70" customFormat="1">
      <c r="A676" s="155"/>
      <c r="B676" s="155"/>
      <c r="C676" s="297">
        <f>'Programe Budget 2073-74'!C736</f>
        <v>20</v>
      </c>
      <c r="D676" s="297" t="str">
        <f>'Programe Budget 2073-74'!D736</f>
        <v>जिल्ला कृषि विकास कार्यालय, कास्की</v>
      </c>
      <c r="E676" s="114">
        <f>'Programe Budget 2073-74'!E736</f>
        <v>9935</v>
      </c>
      <c r="F676" s="114">
        <f>'Programe Budget 2073-74'!F736</f>
        <v>0</v>
      </c>
      <c r="G676" s="114">
        <f>'Programe Budget 2073-74'!G736</f>
        <v>9935</v>
      </c>
      <c r="H676" s="114">
        <v>0</v>
      </c>
      <c r="I676" s="114">
        <v>900</v>
      </c>
      <c r="J676" s="114">
        <f t="shared" si="68"/>
        <v>900</v>
      </c>
      <c r="K676" s="114">
        <f t="shared" si="69"/>
        <v>9.0588827377956722</v>
      </c>
      <c r="L676" s="174"/>
      <c r="M676" s="138"/>
      <c r="N676" s="114" t="str">
        <f>'Programe Budget 2073-74'!Q736</f>
        <v>प</v>
      </c>
      <c r="O676" s="225"/>
    </row>
    <row r="677" spans="1:15" s="70" customFormat="1">
      <c r="A677" s="155"/>
      <c r="B677" s="155"/>
      <c r="C677" s="297">
        <f>'Programe Budget 2073-74'!C737</f>
        <v>21</v>
      </c>
      <c r="D677" s="297" t="str">
        <f>'Programe Budget 2073-74'!D737</f>
        <v>जिल्ला कृषि विकास कार्यालय, लमजुङ्ग</v>
      </c>
      <c r="E677" s="114">
        <f>'Programe Budget 2073-74'!E737</f>
        <v>14946</v>
      </c>
      <c r="F677" s="114">
        <f>'Programe Budget 2073-74'!F737</f>
        <v>0</v>
      </c>
      <c r="G677" s="114">
        <f>'Programe Budget 2073-74'!G737</f>
        <v>14946</v>
      </c>
      <c r="H677" s="114">
        <v>0</v>
      </c>
      <c r="I677" s="114">
        <v>1199.5</v>
      </c>
      <c r="J677" s="114">
        <f t="shared" si="68"/>
        <v>1199.5</v>
      </c>
      <c r="K677" s="114">
        <f t="shared" si="69"/>
        <v>8.0255586779071333</v>
      </c>
      <c r="L677" s="174"/>
      <c r="M677" s="138"/>
      <c r="N677" s="114" t="str">
        <f>'Programe Budget 2073-74'!Q737</f>
        <v>प</v>
      </c>
      <c r="O677" s="225"/>
    </row>
    <row r="678" spans="1:15" s="70" customFormat="1">
      <c r="A678" s="155"/>
      <c r="B678" s="155"/>
      <c r="C678" s="297">
        <f>'Programe Budget 2073-74'!C738</f>
        <v>22</v>
      </c>
      <c r="D678" s="297" t="str">
        <f>'Programe Budget 2073-74'!D738</f>
        <v>जिल्ला कृषि विकास कार्यालय, गोरखा</v>
      </c>
      <c r="E678" s="114">
        <f>'Programe Budget 2073-74'!E738</f>
        <v>28540</v>
      </c>
      <c r="F678" s="114">
        <f>'Programe Budget 2073-74'!F738</f>
        <v>0</v>
      </c>
      <c r="G678" s="114">
        <f>'Programe Budget 2073-74'!G738</f>
        <v>28540</v>
      </c>
      <c r="H678" s="114">
        <v>0</v>
      </c>
      <c r="I678" s="114">
        <v>2650</v>
      </c>
      <c r="J678" s="114">
        <f t="shared" si="68"/>
        <v>2650</v>
      </c>
      <c r="K678" s="114">
        <f t="shared" si="69"/>
        <v>9.2852137351086181</v>
      </c>
      <c r="L678" s="174"/>
      <c r="M678" s="138"/>
      <c r="N678" s="114" t="str">
        <f>'Programe Budget 2073-74'!Q738</f>
        <v>प</v>
      </c>
      <c r="O678" s="225"/>
    </row>
    <row r="679" spans="1:15" s="70" customFormat="1">
      <c r="A679" s="155"/>
      <c r="B679" s="155"/>
      <c r="C679" s="297">
        <f>'Programe Budget 2073-74'!C739</f>
        <v>23</v>
      </c>
      <c r="D679" s="297" t="str">
        <f>'Programe Budget 2073-74'!D739</f>
        <v>जिल्ला कृषि विकास कार्यालय, तनहुँ</v>
      </c>
      <c r="E679" s="114">
        <f>'Programe Budget 2073-74'!E739</f>
        <v>18246</v>
      </c>
      <c r="F679" s="114">
        <f>'Programe Budget 2073-74'!F739</f>
        <v>0</v>
      </c>
      <c r="G679" s="114">
        <f>'Programe Budget 2073-74'!G739</f>
        <v>18246</v>
      </c>
      <c r="H679" s="114">
        <v>0</v>
      </c>
      <c r="I679" s="114">
        <v>1200</v>
      </c>
      <c r="J679" s="114">
        <f t="shared" si="68"/>
        <v>1200</v>
      </c>
      <c r="K679" s="114">
        <f t="shared" si="69"/>
        <v>6.5767839526471557</v>
      </c>
      <c r="L679" s="174"/>
      <c r="M679" s="138"/>
      <c r="N679" s="114" t="str">
        <f>'Programe Budget 2073-74'!Q739</f>
        <v>प</v>
      </c>
      <c r="O679" s="225"/>
    </row>
    <row r="680" spans="1:15" s="70" customFormat="1">
      <c r="A680" s="155"/>
      <c r="B680" s="155"/>
      <c r="C680" s="297">
        <f>'Programe Budget 2073-74'!C740</f>
        <v>24</v>
      </c>
      <c r="D680" s="297" t="str">
        <f>'Programe Budget 2073-74'!D740</f>
        <v>जिल्ला कृषि विकास कार्यालय, स्याङ्गजा</v>
      </c>
      <c r="E680" s="114">
        <f>'Programe Budget 2073-74'!E740</f>
        <v>9935</v>
      </c>
      <c r="F680" s="114">
        <f>'Programe Budget 2073-74'!F740</f>
        <v>0</v>
      </c>
      <c r="G680" s="114">
        <f>'Programe Budget 2073-74'!G740</f>
        <v>9935</v>
      </c>
      <c r="H680" s="114">
        <v>0</v>
      </c>
      <c r="I680" s="114">
        <v>600</v>
      </c>
      <c r="J680" s="114">
        <f t="shared" si="68"/>
        <v>600</v>
      </c>
      <c r="K680" s="114">
        <f t="shared" si="69"/>
        <v>6.0392551585304481</v>
      </c>
      <c r="L680" s="174"/>
      <c r="M680" s="138"/>
      <c r="N680" s="114" t="str">
        <f>'Programe Budget 2073-74'!Q740</f>
        <v>प</v>
      </c>
      <c r="O680" s="225"/>
    </row>
    <row r="681" spans="1:15" s="70" customFormat="1">
      <c r="A681" s="155"/>
      <c r="B681" s="155"/>
      <c r="C681" s="297">
        <f>'Programe Budget 2073-74'!C741</f>
        <v>25</v>
      </c>
      <c r="D681" s="297" t="str">
        <f>'Programe Budget 2073-74'!D741</f>
        <v>जिल्ला कृषि विकास कार्यालय, गुल्मी</v>
      </c>
      <c r="E681" s="114">
        <f>'Programe Budget 2073-74'!E741</f>
        <v>9935</v>
      </c>
      <c r="F681" s="114">
        <f>'Programe Budget 2073-74'!F741</f>
        <v>0</v>
      </c>
      <c r="G681" s="114">
        <f>'Programe Budget 2073-74'!G741</f>
        <v>9935</v>
      </c>
      <c r="H681" s="114">
        <v>0</v>
      </c>
      <c r="I681" s="114">
        <v>600</v>
      </c>
      <c r="J681" s="114">
        <f t="shared" si="68"/>
        <v>600</v>
      </c>
      <c r="K681" s="114">
        <f t="shared" si="69"/>
        <v>6.0392551585304481</v>
      </c>
      <c r="L681" s="174"/>
      <c r="M681" s="138"/>
      <c r="N681" s="114" t="str">
        <f>'Programe Budget 2073-74'!Q741</f>
        <v>प</v>
      </c>
      <c r="O681" s="225"/>
    </row>
    <row r="682" spans="1:15" s="70" customFormat="1">
      <c r="A682" s="155"/>
      <c r="B682" s="155"/>
      <c r="C682" s="297">
        <f>'Programe Budget 2073-74'!C742</f>
        <v>26</v>
      </c>
      <c r="D682" s="297" t="str">
        <f>'Programe Budget 2073-74'!D742</f>
        <v>जिल्ला कृषि विकास कार्यालय, नवलपरासी</v>
      </c>
      <c r="E682" s="114">
        <f>'Programe Budget 2073-74'!E742</f>
        <v>3240</v>
      </c>
      <c r="F682" s="114">
        <f>'Programe Budget 2073-74'!F742</f>
        <v>0</v>
      </c>
      <c r="G682" s="114">
        <f>'Programe Budget 2073-74'!G742</f>
        <v>3240</v>
      </c>
      <c r="H682" s="114">
        <v>0</v>
      </c>
      <c r="I682" s="114">
        <v>300</v>
      </c>
      <c r="J682" s="114">
        <f t="shared" si="68"/>
        <v>300</v>
      </c>
      <c r="K682" s="114">
        <f t="shared" si="69"/>
        <v>9.2592592592592595</v>
      </c>
      <c r="L682" s="174"/>
      <c r="M682" s="138"/>
      <c r="N682" s="114" t="str">
        <f>'Programe Budget 2073-74'!Q742</f>
        <v>प</v>
      </c>
      <c r="O682" s="225"/>
    </row>
    <row r="683" spans="1:15" s="70" customFormat="1">
      <c r="A683" s="155"/>
      <c r="B683" s="155"/>
      <c r="C683" s="297">
        <f>'Programe Budget 2073-74'!C743</f>
        <v>27</v>
      </c>
      <c r="D683" s="297" t="str">
        <f>'Programe Budget 2073-74'!D743</f>
        <v>जिल्ला कृषि विकास कार्यालय, पाल्पा</v>
      </c>
      <c r="E683" s="114">
        <f>'Programe Budget 2073-74'!E743</f>
        <v>9935</v>
      </c>
      <c r="F683" s="114">
        <f>'Programe Budget 2073-74'!F743</f>
        <v>0</v>
      </c>
      <c r="G683" s="114">
        <f>'Programe Budget 2073-74'!G743</f>
        <v>9935</v>
      </c>
      <c r="H683" s="114">
        <v>0</v>
      </c>
      <c r="I683" s="114">
        <v>600</v>
      </c>
      <c r="J683" s="114">
        <f t="shared" si="68"/>
        <v>600</v>
      </c>
      <c r="K683" s="114">
        <f t="shared" si="69"/>
        <v>6.0392551585304481</v>
      </c>
      <c r="L683" s="174"/>
      <c r="M683" s="138"/>
      <c r="N683" s="114" t="str">
        <f>'Programe Budget 2073-74'!Q743</f>
        <v>प</v>
      </c>
      <c r="O683" s="225"/>
    </row>
    <row r="684" spans="1:15" s="70" customFormat="1">
      <c r="A684" s="155"/>
      <c r="B684" s="155"/>
      <c r="C684" s="297">
        <f>'Programe Budget 2073-74'!C744</f>
        <v>28</v>
      </c>
      <c r="D684" s="297" t="str">
        <f>'Programe Budget 2073-74'!D744</f>
        <v xml:space="preserve">जिल्ला कृषि विकास कार्यालय, अर्घाखाँची </v>
      </c>
      <c r="E684" s="114">
        <f>'Programe Budget 2073-74'!E744</f>
        <v>3810</v>
      </c>
      <c r="F684" s="114">
        <f>'Programe Budget 2073-74'!F744</f>
        <v>0</v>
      </c>
      <c r="G684" s="114">
        <f>'Programe Budget 2073-74'!G744</f>
        <v>3810</v>
      </c>
      <c r="H684" s="114">
        <v>0</v>
      </c>
      <c r="I684" s="114">
        <v>300</v>
      </c>
      <c r="J684" s="114">
        <f t="shared" si="68"/>
        <v>300</v>
      </c>
      <c r="K684" s="114">
        <f t="shared" si="69"/>
        <v>7.8740157480314963</v>
      </c>
      <c r="L684" s="174"/>
      <c r="M684" s="138"/>
      <c r="N684" s="114" t="str">
        <f>'Programe Budget 2073-74'!Q744</f>
        <v>प</v>
      </c>
      <c r="O684" s="225"/>
    </row>
    <row r="685" spans="1:15" s="70" customFormat="1">
      <c r="A685" s="155"/>
      <c r="B685" s="155"/>
      <c r="C685" s="297">
        <f>'Programe Budget 2073-74'!C745</f>
        <v>29</v>
      </c>
      <c r="D685" s="297" t="str">
        <f>'Programe Budget 2073-74'!D745</f>
        <v>जिल्ला कृषि विकास कार्यालय, म्याग्दी</v>
      </c>
      <c r="E685" s="114">
        <f>'Programe Budget 2073-74'!E745</f>
        <v>3290</v>
      </c>
      <c r="F685" s="114">
        <f>'Programe Budget 2073-74'!F745</f>
        <v>0</v>
      </c>
      <c r="G685" s="114">
        <f>'Programe Budget 2073-74'!G745</f>
        <v>3290</v>
      </c>
      <c r="H685" s="114">
        <v>0</v>
      </c>
      <c r="I685" s="114">
        <v>600</v>
      </c>
      <c r="J685" s="114">
        <f t="shared" si="68"/>
        <v>600</v>
      </c>
      <c r="K685" s="114">
        <f t="shared" si="69"/>
        <v>18.237082066869302</v>
      </c>
      <c r="L685" s="174"/>
      <c r="M685" s="138"/>
      <c r="N685" s="114" t="str">
        <f>'Programe Budget 2073-74'!Q745</f>
        <v>प</v>
      </c>
      <c r="O685" s="225"/>
    </row>
    <row r="686" spans="1:15" s="70" customFormat="1">
      <c r="A686" s="155"/>
      <c r="B686" s="155"/>
      <c r="C686" s="297">
        <f>'Programe Budget 2073-74'!C746</f>
        <v>30</v>
      </c>
      <c r="D686" s="297" t="str">
        <f>'Programe Budget 2073-74'!D746</f>
        <v>जिल्ला कृषि विकास कार्यालय, पर्वत</v>
      </c>
      <c r="E686" s="114">
        <f>'Programe Budget 2073-74'!E746</f>
        <v>3340</v>
      </c>
      <c r="F686" s="114">
        <f>'Programe Budget 2073-74'!F746</f>
        <v>0</v>
      </c>
      <c r="G686" s="114">
        <f>'Programe Budget 2073-74'!G746</f>
        <v>3340</v>
      </c>
      <c r="H686" s="114">
        <v>0</v>
      </c>
      <c r="I686" s="114">
        <v>900</v>
      </c>
      <c r="J686" s="114">
        <f t="shared" si="68"/>
        <v>900</v>
      </c>
      <c r="K686" s="114">
        <f t="shared" si="69"/>
        <v>26.946107784431138</v>
      </c>
      <c r="L686" s="174"/>
      <c r="M686" s="138"/>
      <c r="N686" s="114" t="str">
        <f>'Programe Budget 2073-74'!Q746</f>
        <v>प</v>
      </c>
      <c r="O686" s="225"/>
    </row>
    <row r="687" spans="1:15" s="70" customFormat="1">
      <c r="A687" s="155"/>
      <c r="B687" s="155"/>
      <c r="C687" s="297">
        <f>'Programe Budget 2073-74'!C747</f>
        <v>31</v>
      </c>
      <c r="D687" s="297" t="str">
        <f>'Programe Budget 2073-74'!D747</f>
        <v>जिल्ला कृषि विकास कार्यालय, बागलुङ्ग</v>
      </c>
      <c r="E687" s="114">
        <f>'Programe Budget 2073-74'!E747</f>
        <v>9935</v>
      </c>
      <c r="F687" s="114">
        <f>'Programe Budget 2073-74'!F747</f>
        <v>0</v>
      </c>
      <c r="G687" s="114">
        <f>'Programe Budget 2073-74'!G747</f>
        <v>9935</v>
      </c>
      <c r="H687" s="114">
        <v>0</v>
      </c>
      <c r="I687" s="114">
        <v>899</v>
      </c>
      <c r="J687" s="114">
        <f t="shared" si="68"/>
        <v>899</v>
      </c>
      <c r="K687" s="114">
        <f t="shared" si="69"/>
        <v>9.0488173125314546</v>
      </c>
      <c r="L687" s="174"/>
      <c r="M687" s="138"/>
      <c r="N687" s="114" t="str">
        <f>'Programe Budget 2073-74'!Q747</f>
        <v>प</v>
      </c>
      <c r="O687" s="225"/>
    </row>
    <row r="688" spans="1:15" s="70" customFormat="1">
      <c r="A688" s="155"/>
      <c r="B688" s="155"/>
      <c r="C688" s="112">
        <f>'Programe Budget 2073-74'!C748</f>
        <v>31</v>
      </c>
      <c r="D688" s="112" t="str">
        <f>'Programe Budget 2073-74'!D748</f>
        <v>जम्मा</v>
      </c>
      <c r="E688" s="173">
        <f t="shared" ref="E688:L688" si="70">SUM(E657:E687)</f>
        <v>499950</v>
      </c>
      <c r="F688" s="173">
        <f t="shared" si="70"/>
        <v>0</v>
      </c>
      <c r="G688" s="173">
        <f t="shared" si="70"/>
        <v>499950</v>
      </c>
      <c r="H688" s="173">
        <f t="shared" si="70"/>
        <v>0</v>
      </c>
      <c r="I688" s="173">
        <f t="shared" si="70"/>
        <v>42078.5</v>
      </c>
      <c r="J688" s="173">
        <f t="shared" si="70"/>
        <v>42078.5</v>
      </c>
      <c r="K688" s="114">
        <f t="shared" si="69"/>
        <v>8.4165416541654157</v>
      </c>
      <c r="L688" s="173">
        <f t="shared" si="70"/>
        <v>0</v>
      </c>
      <c r="M688" s="138"/>
      <c r="N688" s="114"/>
      <c r="O688" s="225"/>
    </row>
    <row r="689" spans="1:15" s="70" customFormat="1">
      <c r="A689" s="281" t="e">
        <f>'Programe Budget 2073-74'!#REF!</f>
        <v>#REF!</v>
      </c>
      <c r="B689" s="281" t="e">
        <f>'Programe Budget 2073-74'!#REF!</f>
        <v>#REF!</v>
      </c>
      <c r="C689" s="281" t="e">
        <f>'Programe Budget 2073-74'!#REF!</f>
        <v>#REF!</v>
      </c>
      <c r="D689" s="281" t="e">
        <f>'Programe Budget 2073-74'!#REF!</f>
        <v>#REF!</v>
      </c>
      <c r="E689" s="173"/>
      <c r="F689" s="173"/>
      <c r="G689" s="173"/>
      <c r="H689" s="114"/>
      <c r="I689" s="114"/>
      <c r="J689" s="173"/>
      <c r="K689" s="114"/>
      <c r="L689" s="174"/>
      <c r="M689" s="138"/>
      <c r="N689" s="114" t="e">
        <f>'Programe Budget 2073-74'!#REF!</f>
        <v>#REF!</v>
      </c>
      <c r="O689" s="225"/>
    </row>
    <row r="690" spans="1:15" s="70" customFormat="1">
      <c r="A690" s="155"/>
      <c r="B690" s="155"/>
      <c r="C690" s="281" t="e">
        <f>'Programe Budget 2073-74'!#REF!</f>
        <v>#REF!</v>
      </c>
      <c r="D690" s="281" t="e">
        <f>'Programe Budget 2073-74'!#REF!</f>
        <v>#REF!</v>
      </c>
      <c r="E690" s="173"/>
      <c r="F690" s="173"/>
      <c r="G690" s="173"/>
      <c r="H690" s="173"/>
      <c r="I690" s="173"/>
      <c r="J690" s="173"/>
      <c r="K690" s="114"/>
      <c r="L690" s="174"/>
      <c r="M690" s="138"/>
      <c r="N690" s="114" t="e">
        <f>'Programe Budget 2073-74'!#REF!</f>
        <v>#REF!</v>
      </c>
      <c r="O690" s="225"/>
    </row>
    <row r="691" spans="1:15" s="70" customFormat="1">
      <c r="A691" s="155"/>
      <c r="B691" s="155"/>
      <c r="C691" s="162" t="e">
        <f>'Programe Budget 2073-74'!#REF!</f>
        <v>#REF!</v>
      </c>
      <c r="D691" s="297" t="e">
        <f>'Programe Budget 2073-74'!#REF!</f>
        <v>#REF!</v>
      </c>
      <c r="E691" s="114" t="e">
        <f>'Programe Budget 2073-74'!#REF!</f>
        <v>#REF!</v>
      </c>
      <c r="F691" s="114" t="e">
        <f>'Programe Budget 2073-74'!#REF!</f>
        <v>#REF!</v>
      </c>
      <c r="G691" s="114" t="e">
        <f>'Programe Budget 2073-74'!#REF!</f>
        <v>#REF!</v>
      </c>
      <c r="H691" s="114">
        <v>0</v>
      </c>
      <c r="I691" s="114">
        <v>520</v>
      </c>
      <c r="J691" s="114">
        <f>I691+H691</f>
        <v>520</v>
      </c>
      <c r="K691" s="114" t="e">
        <f>J691/E691*100</f>
        <v>#REF!</v>
      </c>
      <c r="L691" s="174"/>
      <c r="M691" s="1154" t="s">
        <v>568</v>
      </c>
      <c r="N691" s="114" t="e">
        <f>'Programe Budget 2073-74'!#REF!</f>
        <v>#REF!</v>
      </c>
      <c r="O691" s="225"/>
    </row>
    <row r="692" spans="1:15" s="70" customFormat="1">
      <c r="A692" s="155"/>
      <c r="B692" s="155"/>
      <c r="C692" s="162" t="e">
        <f>'Programe Budget 2073-74'!#REF!</f>
        <v>#REF!</v>
      </c>
      <c r="D692" s="297" t="e">
        <f>'Programe Budget 2073-74'!#REF!</f>
        <v>#REF!</v>
      </c>
      <c r="E692" s="114" t="e">
        <f>'Programe Budget 2073-74'!#REF!</f>
        <v>#REF!</v>
      </c>
      <c r="F692" s="114" t="e">
        <f>'Programe Budget 2073-74'!#REF!</f>
        <v>#REF!</v>
      </c>
      <c r="G692" s="114" t="e">
        <f>'Programe Budget 2073-74'!#REF!</f>
        <v>#REF!</v>
      </c>
      <c r="H692" s="114">
        <v>0</v>
      </c>
      <c r="I692" s="114">
        <v>1190</v>
      </c>
      <c r="J692" s="114">
        <f t="shared" ref="J692:J745" si="71">I692+H692</f>
        <v>1190</v>
      </c>
      <c r="K692" s="114" t="e">
        <f t="shared" ref="K692:K746" si="72">J692/E692*100</f>
        <v>#REF!</v>
      </c>
      <c r="L692" s="174"/>
      <c r="M692" s="1155"/>
      <c r="N692" s="114" t="e">
        <f>'Programe Budget 2073-74'!#REF!</f>
        <v>#REF!</v>
      </c>
      <c r="O692" s="225"/>
    </row>
    <row r="693" spans="1:15" s="70" customFormat="1">
      <c r="A693" s="155"/>
      <c r="B693" s="155"/>
      <c r="C693" s="162" t="e">
        <f>'Programe Budget 2073-74'!#REF!</f>
        <v>#REF!</v>
      </c>
      <c r="D693" s="297" t="e">
        <f>'Programe Budget 2073-74'!#REF!</f>
        <v>#REF!</v>
      </c>
      <c r="E693" s="114" t="e">
        <f>'Programe Budget 2073-74'!#REF!</f>
        <v>#REF!</v>
      </c>
      <c r="F693" s="114" t="e">
        <f>'Programe Budget 2073-74'!#REF!</f>
        <v>#REF!</v>
      </c>
      <c r="G693" s="114" t="e">
        <f>'Programe Budget 2073-74'!#REF!</f>
        <v>#REF!</v>
      </c>
      <c r="H693" s="114">
        <v>1020</v>
      </c>
      <c r="I693" s="114">
        <v>790</v>
      </c>
      <c r="J693" s="114">
        <f t="shared" si="71"/>
        <v>1810</v>
      </c>
      <c r="K693" s="114" t="e">
        <f t="shared" si="72"/>
        <v>#REF!</v>
      </c>
      <c r="L693" s="174"/>
      <c r="M693" s="1155"/>
      <c r="N693" s="114" t="e">
        <f>'Programe Budget 2073-74'!#REF!</f>
        <v>#REF!</v>
      </c>
      <c r="O693" s="225"/>
    </row>
    <row r="694" spans="1:15" s="70" customFormat="1">
      <c r="A694" s="155"/>
      <c r="B694" s="155"/>
      <c r="C694" s="162" t="e">
        <f>'Programe Budget 2073-74'!#REF!</f>
        <v>#REF!</v>
      </c>
      <c r="D694" s="297" t="e">
        <f>'Programe Budget 2073-74'!#REF!</f>
        <v>#REF!</v>
      </c>
      <c r="E694" s="114" t="e">
        <f>'Programe Budget 2073-74'!#REF!</f>
        <v>#REF!</v>
      </c>
      <c r="F694" s="114" t="e">
        <f>'Programe Budget 2073-74'!#REF!</f>
        <v>#REF!</v>
      </c>
      <c r="G694" s="114" t="e">
        <f>'Programe Budget 2073-74'!#REF!</f>
        <v>#REF!</v>
      </c>
      <c r="H694" s="114">
        <v>0</v>
      </c>
      <c r="I694" s="114">
        <v>640</v>
      </c>
      <c r="J694" s="114">
        <f t="shared" si="71"/>
        <v>640</v>
      </c>
      <c r="K694" s="114" t="e">
        <f t="shared" si="72"/>
        <v>#REF!</v>
      </c>
      <c r="L694" s="174"/>
      <c r="M694" s="1155"/>
      <c r="N694" s="114" t="e">
        <f>'Programe Budget 2073-74'!#REF!</f>
        <v>#REF!</v>
      </c>
      <c r="O694" s="225"/>
    </row>
    <row r="695" spans="1:15" s="70" customFormat="1">
      <c r="A695" s="155"/>
      <c r="B695" s="155"/>
      <c r="C695" s="162" t="e">
        <f>'Programe Budget 2073-74'!#REF!</f>
        <v>#REF!</v>
      </c>
      <c r="D695" s="297" t="e">
        <f>'Programe Budget 2073-74'!#REF!</f>
        <v>#REF!</v>
      </c>
      <c r="E695" s="114" t="e">
        <f>'Programe Budget 2073-74'!#REF!</f>
        <v>#REF!</v>
      </c>
      <c r="F695" s="114" t="e">
        <f>'Programe Budget 2073-74'!#REF!</f>
        <v>#REF!</v>
      </c>
      <c r="G695" s="114" t="e">
        <f>'Programe Budget 2073-74'!#REF!</f>
        <v>#REF!</v>
      </c>
      <c r="H695" s="114">
        <v>400</v>
      </c>
      <c r="I695" s="114">
        <v>400</v>
      </c>
      <c r="J695" s="114">
        <f t="shared" si="71"/>
        <v>800</v>
      </c>
      <c r="K695" s="114" t="e">
        <f t="shared" si="72"/>
        <v>#REF!</v>
      </c>
      <c r="L695" s="174"/>
      <c r="M695" s="1155"/>
      <c r="N695" s="114" t="e">
        <f>'Programe Budget 2073-74'!#REF!</f>
        <v>#REF!</v>
      </c>
      <c r="O695" s="225"/>
    </row>
    <row r="696" spans="1:15" s="70" customFormat="1">
      <c r="A696" s="155"/>
      <c r="B696" s="155"/>
      <c r="C696" s="162" t="e">
        <f>'Programe Budget 2073-74'!#REF!</f>
        <v>#REF!</v>
      </c>
      <c r="D696" s="297" t="e">
        <f>'Programe Budget 2073-74'!#REF!</f>
        <v>#REF!</v>
      </c>
      <c r="E696" s="114" t="e">
        <f>'Programe Budget 2073-74'!#REF!</f>
        <v>#REF!</v>
      </c>
      <c r="F696" s="114" t="e">
        <f>'Programe Budget 2073-74'!#REF!</f>
        <v>#REF!</v>
      </c>
      <c r="G696" s="114" t="e">
        <f>'Programe Budget 2073-74'!#REF!</f>
        <v>#REF!</v>
      </c>
      <c r="H696" s="114">
        <v>0</v>
      </c>
      <c r="I696" s="114">
        <v>291</v>
      </c>
      <c r="J696" s="114">
        <f t="shared" si="71"/>
        <v>291</v>
      </c>
      <c r="K696" s="114" t="e">
        <f t="shared" si="72"/>
        <v>#REF!</v>
      </c>
      <c r="L696" s="174"/>
      <c r="M696" s="1155"/>
      <c r="N696" s="114" t="e">
        <f>'Programe Budget 2073-74'!#REF!</f>
        <v>#REF!</v>
      </c>
      <c r="O696" s="225"/>
    </row>
    <row r="697" spans="1:15" s="70" customFormat="1">
      <c r="A697" s="155"/>
      <c r="B697" s="155"/>
      <c r="C697" s="162" t="e">
        <f>'Programe Budget 2073-74'!#REF!</f>
        <v>#REF!</v>
      </c>
      <c r="D697" s="297" t="e">
        <f>'Programe Budget 2073-74'!#REF!</f>
        <v>#REF!</v>
      </c>
      <c r="E697" s="114" t="e">
        <f>'Programe Budget 2073-74'!#REF!</f>
        <v>#REF!</v>
      </c>
      <c r="F697" s="114" t="e">
        <f>'Programe Budget 2073-74'!#REF!</f>
        <v>#REF!</v>
      </c>
      <c r="G697" s="114" t="e">
        <f>'Programe Budget 2073-74'!#REF!</f>
        <v>#REF!</v>
      </c>
      <c r="H697" s="114">
        <v>0</v>
      </c>
      <c r="I697" s="114">
        <v>690</v>
      </c>
      <c r="J697" s="114">
        <f t="shared" si="71"/>
        <v>690</v>
      </c>
      <c r="K697" s="114" t="e">
        <f t="shared" si="72"/>
        <v>#REF!</v>
      </c>
      <c r="L697" s="174"/>
      <c r="M697" s="1155"/>
      <c r="N697" s="114" t="e">
        <f>'Programe Budget 2073-74'!#REF!</f>
        <v>#REF!</v>
      </c>
      <c r="O697" s="225"/>
    </row>
    <row r="698" spans="1:15" s="70" customFormat="1">
      <c r="A698" s="155"/>
      <c r="B698" s="155"/>
      <c r="C698" s="162" t="e">
        <f>'Programe Budget 2073-74'!#REF!</f>
        <v>#REF!</v>
      </c>
      <c r="D698" s="297" t="e">
        <f>'Programe Budget 2073-74'!#REF!</f>
        <v>#REF!</v>
      </c>
      <c r="E698" s="114" t="e">
        <f>'Programe Budget 2073-74'!#REF!</f>
        <v>#REF!</v>
      </c>
      <c r="F698" s="114" t="e">
        <f>'Programe Budget 2073-74'!#REF!</f>
        <v>#REF!</v>
      </c>
      <c r="G698" s="114" t="e">
        <f>'Programe Budget 2073-74'!#REF!</f>
        <v>#REF!</v>
      </c>
      <c r="H698" s="114">
        <v>1705</v>
      </c>
      <c r="I698" s="114">
        <v>0</v>
      </c>
      <c r="J698" s="114">
        <f t="shared" si="71"/>
        <v>1705</v>
      </c>
      <c r="K698" s="114" t="e">
        <f t="shared" si="72"/>
        <v>#REF!</v>
      </c>
      <c r="L698" s="174"/>
      <c r="M698" s="1155"/>
      <c r="N698" s="114" t="e">
        <f>'Programe Budget 2073-74'!#REF!</f>
        <v>#REF!</v>
      </c>
      <c r="O698" s="225"/>
    </row>
    <row r="699" spans="1:15" s="70" customFormat="1">
      <c r="A699" s="155"/>
      <c r="B699" s="155"/>
      <c r="C699" s="162" t="e">
        <f>'Programe Budget 2073-74'!#REF!</f>
        <v>#REF!</v>
      </c>
      <c r="D699" s="297" t="e">
        <f>'Programe Budget 2073-74'!#REF!</f>
        <v>#REF!</v>
      </c>
      <c r="E699" s="114" t="e">
        <f>'Programe Budget 2073-74'!#REF!</f>
        <v>#REF!</v>
      </c>
      <c r="F699" s="114" t="e">
        <f>'Programe Budget 2073-74'!#REF!</f>
        <v>#REF!</v>
      </c>
      <c r="G699" s="114" t="e">
        <f>'Programe Budget 2073-74'!#REF!</f>
        <v>#REF!</v>
      </c>
      <c r="H699" s="114">
        <v>1400</v>
      </c>
      <c r="I699" s="114">
        <v>1600</v>
      </c>
      <c r="J699" s="114">
        <f t="shared" si="71"/>
        <v>3000</v>
      </c>
      <c r="K699" s="114" t="e">
        <f t="shared" si="72"/>
        <v>#REF!</v>
      </c>
      <c r="L699" s="174"/>
      <c r="M699" s="1156"/>
      <c r="N699" s="114" t="e">
        <f>'Programe Budget 2073-74'!#REF!</f>
        <v>#REF!</v>
      </c>
      <c r="O699" s="225"/>
    </row>
    <row r="700" spans="1:15" s="70" customFormat="1">
      <c r="A700" s="155"/>
      <c r="B700" s="155"/>
      <c r="C700" s="162" t="e">
        <f>'Programe Budget 2073-74'!#REF!</f>
        <v>#REF!</v>
      </c>
      <c r="D700" s="297" t="e">
        <f>'Programe Budget 2073-74'!#REF!</f>
        <v>#REF!</v>
      </c>
      <c r="E700" s="114" t="e">
        <f>'Programe Budget 2073-74'!#REF!</f>
        <v>#REF!</v>
      </c>
      <c r="F700" s="114" t="e">
        <f>'Programe Budget 2073-74'!#REF!</f>
        <v>#REF!</v>
      </c>
      <c r="G700" s="114" t="e">
        <f>'Programe Budget 2073-74'!#REF!</f>
        <v>#REF!</v>
      </c>
      <c r="H700" s="114">
        <v>0</v>
      </c>
      <c r="I700" s="114">
        <v>274.2</v>
      </c>
      <c r="J700" s="114">
        <f t="shared" si="71"/>
        <v>274.2</v>
      </c>
      <c r="K700" s="114" t="e">
        <f t="shared" si="72"/>
        <v>#REF!</v>
      </c>
      <c r="L700" s="174"/>
      <c r="M700" s="138"/>
      <c r="N700" s="114" t="e">
        <f>'Programe Budget 2073-74'!#REF!</f>
        <v>#REF!</v>
      </c>
      <c r="O700" s="225"/>
    </row>
    <row r="701" spans="1:15" s="70" customFormat="1">
      <c r="A701" s="155"/>
      <c r="B701" s="155"/>
      <c r="C701" s="162" t="e">
        <f>'Programe Budget 2073-74'!#REF!</f>
        <v>#REF!</v>
      </c>
      <c r="D701" s="297" t="e">
        <f>'Programe Budget 2073-74'!#REF!</f>
        <v>#REF!</v>
      </c>
      <c r="E701" s="114" t="e">
        <f>'Programe Budget 2073-74'!#REF!</f>
        <v>#REF!</v>
      </c>
      <c r="F701" s="114" t="e">
        <f>'Programe Budget 2073-74'!#REF!</f>
        <v>#REF!</v>
      </c>
      <c r="G701" s="114" t="e">
        <f>'Programe Budget 2073-74'!#REF!</f>
        <v>#REF!</v>
      </c>
      <c r="H701" s="114">
        <v>0</v>
      </c>
      <c r="I701" s="114">
        <v>90</v>
      </c>
      <c r="J701" s="114">
        <f t="shared" si="71"/>
        <v>90</v>
      </c>
      <c r="K701" s="114" t="e">
        <f t="shared" si="72"/>
        <v>#REF!</v>
      </c>
      <c r="L701" s="174"/>
      <c r="M701" s="138"/>
      <c r="N701" s="114" t="e">
        <f>'Programe Budget 2073-74'!#REF!</f>
        <v>#REF!</v>
      </c>
      <c r="O701" s="225"/>
    </row>
    <row r="702" spans="1:15" s="70" customFormat="1">
      <c r="A702" s="155"/>
      <c r="B702" s="155"/>
      <c r="C702" s="162" t="e">
        <f>'Programe Budget 2073-74'!#REF!</f>
        <v>#REF!</v>
      </c>
      <c r="D702" s="297" t="e">
        <f>'Programe Budget 2073-74'!#REF!</f>
        <v>#REF!</v>
      </c>
      <c r="E702" s="114" t="e">
        <f>'Programe Budget 2073-74'!#REF!</f>
        <v>#REF!</v>
      </c>
      <c r="F702" s="114" t="e">
        <f>'Programe Budget 2073-74'!#REF!</f>
        <v>#REF!</v>
      </c>
      <c r="G702" s="114" t="e">
        <f>'Programe Budget 2073-74'!#REF!</f>
        <v>#REF!</v>
      </c>
      <c r="H702" s="114">
        <v>296</v>
      </c>
      <c r="I702" s="114">
        <v>1290</v>
      </c>
      <c r="J702" s="114">
        <f t="shared" si="71"/>
        <v>1586</v>
      </c>
      <c r="K702" s="114" t="e">
        <f t="shared" si="72"/>
        <v>#REF!</v>
      </c>
      <c r="L702" s="174"/>
      <c r="M702" s="138"/>
      <c r="N702" s="114" t="e">
        <f>'Programe Budget 2073-74'!#REF!</f>
        <v>#REF!</v>
      </c>
      <c r="O702" s="225"/>
    </row>
    <row r="703" spans="1:15" s="70" customFormat="1">
      <c r="A703" s="155"/>
      <c r="B703" s="155"/>
      <c r="C703" s="162" t="e">
        <f>'Programe Budget 2073-74'!#REF!</f>
        <v>#REF!</v>
      </c>
      <c r="D703" s="297" t="e">
        <f>'Programe Budget 2073-74'!#REF!</f>
        <v>#REF!</v>
      </c>
      <c r="E703" s="114" t="e">
        <f>'Programe Budget 2073-74'!#REF!</f>
        <v>#REF!</v>
      </c>
      <c r="F703" s="114" t="e">
        <f>'Programe Budget 2073-74'!#REF!</f>
        <v>#REF!</v>
      </c>
      <c r="G703" s="114" t="e">
        <f>'Programe Budget 2073-74'!#REF!</f>
        <v>#REF!</v>
      </c>
      <c r="H703" s="114">
        <v>0</v>
      </c>
      <c r="I703" s="114">
        <v>0</v>
      </c>
      <c r="J703" s="114">
        <f t="shared" si="71"/>
        <v>0</v>
      </c>
      <c r="K703" s="114" t="e">
        <f t="shared" si="72"/>
        <v>#REF!</v>
      </c>
      <c r="L703" s="174"/>
      <c r="M703" s="138"/>
      <c r="N703" s="114" t="e">
        <f>'Programe Budget 2073-74'!#REF!</f>
        <v>#REF!</v>
      </c>
      <c r="O703" s="225"/>
    </row>
    <row r="704" spans="1:15" s="70" customFormat="1">
      <c r="A704" s="155"/>
      <c r="B704" s="155"/>
      <c r="C704" s="162" t="e">
        <f>'Programe Budget 2073-74'!#REF!</f>
        <v>#REF!</v>
      </c>
      <c r="D704" s="297" t="e">
        <f>'Programe Budget 2073-74'!#REF!</f>
        <v>#REF!</v>
      </c>
      <c r="E704" s="114" t="e">
        <f>'Programe Budget 2073-74'!#REF!</f>
        <v>#REF!</v>
      </c>
      <c r="F704" s="114" t="e">
        <f>'Programe Budget 2073-74'!#REF!</f>
        <v>#REF!</v>
      </c>
      <c r="G704" s="114" t="e">
        <f>'Programe Budget 2073-74'!#REF!</f>
        <v>#REF!</v>
      </c>
      <c r="H704" s="114">
        <v>1350</v>
      </c>
      <c r="I704" s="114">
        <v>845</v>
      </c>
      <c r="J704" s="114">
        <f t="shared" si="71"/>
        <v>2195</v>
      </c>
      <c r="K704" s="114" t="e">
        <f t="shared" si="72"/>
        <v>#REF!</v>
      </c>
      <c r="L704" s="174"/>
      <c r="M704" s="138"/>
      <c r="N704" s="114" t="e">
        <f>'Programe Budget 2073-74'!#REF!</f>
        <v>#REF!</v>
      </c>
      <c r="O704" s="225"/>
    </row>
    <row r="705" spans="1:15" s="70" customFormat="1">
      <c r="A705" s="155"/>
      <c r="B705" s="155"/>
      <c r="C705" s="162" t="e">
        <f>'Programe Budget 2073-74'!#REF!</f>
        <v>#REF!</v>
      </c>
      <c r="D705" s="297" t="e">
        <f>'Programe Budget 2073-74'!#REF!</f>
        <v>#REF!</v>
      </c>
      <c r="E705" s="114" t="e">
        <f>'Programe Budget 2073-74'!#REF!</f>
        <v>#REF!</v>
      </c>
      <c r="F705" s="114" t="e">
        <f>'Programe Budget 2073-74'!#REF!</f>
        <v>#REF!</v>
      </c>
      <c r="G705" s="114" t="e">
        <f>'Programe Budget 2073-74'!#REF!</f>
        <v>#REF!</v>
      </c>
      <c r="H705" s="114">
        <v>1678</v>
      </c>
      <c r="I705" s="114">
        <v>1179</v>
      </c>
      <c r="J705" s="114">
        <f t="shared" si="71"/>
        <v>2857</v>
      </c>
      <c r="K705" s="114" t="e">
        <f t="shared" si="72"/>
        <v>#REF!</v>
      </c>
      <c r="L705" s="174"/>
      <c r="M705" s="138"/>
      <c r="N705" s="114" t="e">
        <f>'Programe Budget 2073-74'!#REF!</f>
        <v>#REF!</v>
      </c>
      <c r="O705" s="225"/>
    </row>
    <row r="706" spans="1:15" s="70" customFormat="1">
      <c r="A706" s="155"/>
      <c r="B706" s="155"/>
      <c r="C706" s="162" t="e">
        <f>'Programe Budget 2073-74'!#REF!</f>
        <v>#REF!</v>
      </c>
      <c r="D706" s="297" t="e">
        <f>'Programe Budget 2073-74'!#REF!</f>
        <v>#REF!</v>
      </c>
      <c r="E706" s="114" t="e">
        <f>'Programe Budget 2073-74'!#REF!</f>
        <v>#REF!</v>
      </c>
      <c r="F706" s="114" t="e">
        <f>'Programe Budget 2073-74'!#REF!</f>
        <v>#REF!</v>
      </c>
      <c r="G706" s="114" t="e">
        <f>'Programe Budget 2073-74'!#REF!</f>
        <v>#REF!</v>
      </c>
      <c r="H706" s="114">
        <v>4874</v>
      </c>
      <c r="I706" s="114">
        <v>3062</v>
      </c>
      <c r="J706" s="114">
        <f t="shared" si="71"/>
        <v>7936</v>
      </c>
      <c r="K706" s="114" t="e">
        <f t="shared" si="72"/>
        <v>#REF!</v>
      </c>
      <c r="L706" s="174"/>
      <c r="M706" s="138"/>
      <c r="N706" s="114" t="e">
        <f>'Programe Budget 2073-74'!#REF!</f>
        <v>#REF!</v>
      </c>
      <c r="O706" s="225"/>
    </row>
    <row r="707" spans="1:15" s="70" customFormat="1">
      <c r="A707" s="155"/>
      <c r="B707" s="155"/>
      <c r="C707" s="162" t="e">
        <f>'Programe Budget 2073-74'!#REF!</f>
        <v>#REF!</v>
      </c>
      <c r="D707" s="297" t="e">
        <f>'Programe Budget 2073-74'!#REF!</f>
        <v>#REF!</v>
      </c>
      <c r="E707" s="114" t="e">
        <f>'Programe Budget 2073-74'!#REF!</f>
        <v>#REF!</v>
      </c>
      <c r="F707" s="114" t="e">
        <f>'Programe Budget 2073-74'!#REF!</f>
        <v>#REF!</v>
      </c>
      <c r="G707" s="114" t="e">
        <f>'Programe Budget 2073-74'!#REF!</f>
        <v>#REF!</v>
      </c>
      <c r="H707" s="114">
        <v>797.7</v>
      </c>
      <c r="I707" s="114">
        <v>100</v>
      </c>
      <c r="J707" s="114">
        <f t="shared" si="71"/>
        <v>897.7</v>
      </c>
      <c r="K707" s="114" t="e">
        <f t="shared" si="72"/>
        <v>#REF!</v>
      </c>
      <c r="L707" s="174"/>
      <c r="M707" s="138"/>
      <c r="N707" s="114" t="e">
        <f>'Programe Budget 2073-74'!#REF!</f>
        <v>#REF!</v>
      </c>
      <c r="O707" s="225"/>
    </row>
    <row r="708" spans="1:15" s="70" customFormat="1">
      <c r="A708" s="155"/>
      <c r="B708" s="155"/>
      <c r="C708" s="162" t="e">
        <f>'Programe Budget 2073-74'!#REF!</f>
        <v>#REF!</v>
      </c>
      <c r="D708" s="297" t="e">
        <f>'Programe Budget 2073-74'!#REF!</f>
        <v>#REF!</v>
      </c>
      <c r="E708" s="114" t="e">
        <f>'Programe Budget 2073-74'!#REF!</f>
        <v>#REF!</v>
      </c>
      <c r="F708" s="114" t="e">
        <f>'Programe Budget 2073-74'!#REF!</f>
        <v>#REF!</v>
      </c>
      <c r="G708" s="114" t="e">
        <f>'Programe Budget 2073-74'!#REF!</f>
        <v>#REF!</v>
      </c>
      <c r="H708" s="114">
        <v>0</v>
      </c>
      <c r="I708" s="114">
        <v>90</v>
      </c>
      <c r="J708" s="114">
        <f t="shared" si="71"/>
        <v>90</v>
      </c>
      <c r="K708" s="114" t="e">
        <f t="shared" si="72"/>
        <v>#REF!</v>
      </c>
      <c r="L708" s="174"/>
      <c r="M708" s="138"/>
      <c r="N708" s="114" t="e">
        <f>'Programe Budget 2073-74'!#REF!</f>
        <v>#REF!</v>
      </c>
      <c r="O708" s="225"/>
    </row>
    <row r="709" spans="1:15" s="70" customFormat="1">
      <c r="A709" s="155"/>
      <c r="B709" s="155"/>
      <c r="C709" s="162" t="e">
        <f>'Programe Budget 2073-74'!#REF!</f>
        <v>#REF!</v>
      </c>
      <c r="D709" s="297" t="e">
        <f>'Programe Budget 2073-74'!#REF!</f>
        <v>#REF!</v>
      </c>
      <c r="E709" s="114" t="e">
        <f>'Programe Budget 2073-74'!#REF!</f>
        <v>#REF!</v>
      </c>
      <c r="F709" s="114" t="e">
        <f>'Programe Budget 2073-74'!#REF!</f>
        <v>#REF!</v>
      </c>
      <c r="G709" s="114" t="e">
        <f>'Programe Budget 2073-74'!#REF!</f>
        <v>#REF!</v>
      </c>
      <c r="H709" s="114">
        <v>0</v>
      </c>
      <c r="I709" s="114">
        <v>190</v>
      </c>
      <c r="J709" s="114">
        <f t="shared" si="71"/>
        <v>190</v>
      </c>
      <c r="K709" s="114" t="e">
        <f t="shared" si="72"/>
        <v>#REF!</v>
      </c>
      <c r="L709" s="174"/>
      <c r="M709" s="138"/>
      <c r="N709" s="114" t="e">
        <f>'Programe Budget 2073-74'!#REF!</f>
        <v>#REF!</v>
      </c>
      <c r="O709" s="225"/>
    </row>
    <row r="710" spans="1:15" s="70" customFormat="1">
      <c r="A710" s="155"/>
      <c r="B710" s="155"/>
      <c r="C710" s="162" t="e">
        <f>'Programe Budget 2073-74'!#REF!</f>
        <v>#REF!</v>
      </c>
      <c r="D710" s="297" t="e">
        <f>'Programe Budget 2073-74'!#REF!</f>
        <v>#REF!</v>
      </c>
      <c r="E710" s="114" t="e">
        <f>'Programe Budget 2073-74'!#REF!</f>
        <v>#REF!</v>
      </c>
      <c r="F710" s="114" t="e">
        <f>'Programe Budget 2073-74'!#REF!</f>
        <v>#REF!</v>
      </c>
      <c r="G710" s="114" t="e">
        <f>'Programe Budget 2073-74'!#REF!</f>
        <v>#REF!</v>
      </c>
      <c r="H710" s="114">
        <v>0</v>
      </c>
      <c r="I710" s="114">
        <v>2339</v>
      </c>
      <c r="J710" s="114">
        <f t="shared" si="71"/>
        <v>2339</v>
      </c>
      <c r="K710" s="114" t="e">
        <f t="shared" si="72"/>
        <v>#REF!</v>
      </c>
      <c r="L710" s="174"/>
      <c r="M710" s="138"/>
      <c r="N710" s="114" t="e">
        <f>'Programe Budget 2073-74'!#REF!</f>
        <v>#REF!</v>
      </c>
      <c r="O710" s="225"/>
    </row>
    <row r="711" spans="1:15" s="70" customFormat="1">
      <c r="A711" s="155"/>
      <c r="B711" s="155"/>
      <c r="C711" s="162" t="e">
        <f>'Programe Budget 2073-74'!#REF!</f>
        <v>#REF!</v>
      </c>
      <c r="D711" s="297" t="e">
        <f>'Programe Budget 2073-74'!#REF!</f>
        <v>#REF!</v>
      </c>
      <c r="E711" s="114" t="e">
        <f>'Programe Budget 2073-74'!#REF!</f>
        <v>#REF!</v>
      </c>
      <c r="F711" s="114" t="e">
        <f>'Programe Budget 2073-74'!#REF!</f>
        <v>#REF!</v>
      </c>
      <c r="G711" s="114" t="e">
        <f>'Programe Budget 2073-74'!#REF!</f>
        <v>#REF!</v>
      </c>
      <c r="H711" s="114">
        <v>0</v>
      </c>
      <c r="I711" s="114">
        <v>43</v>
      </c>
      <c r="J711" s="114">
        <f t="shared" si="71"/>
        <v>43</v>
      </c>
      <c r="K711" s="114" t="e">
        <f t="shared" si="72"/>
        <v>#REF!</v>
      </c>
      <c r="L711" s="174"/>
      <c r="M711" s="138"/>
      <c r="N711" s="114" t="e">
        <f>'Programe Budget 2073-74'!#REF!</f>
        <v>#REF!</v>
      </c>
      <c r="O711" s="225"/>
    </row>
    <row r="712" spans="1:15" s="70" customFormat="1">
      <c r="A712" s="155"/>
      <c r="B712" s="155"/>
      <c r="C712" s="162" t="e">
        <f>'Programe Budget 2073-74'!#REF!</f>
        <v>#REF!</v>
      </c>
      <c r="D712" s="297" t="e">
        <f>'Programe Budget 2073-74'!#REF!</f>
        <v>#REF!</v>
      </c>
      <c r="E712" s="114" t="e">
        <f>'Programe Budget 2073-74'!#REF!</f>
        <v>#REF!</v>
      </c>
      <c r="F712" s="114" t="e">
        <f>'Programe Budget 2073-74'!#REF!</f>
        <v>#REF!</v>
      </c>
      <c r="G712" s="114" t="e">
        <f>'Programe Budget 2073-74'!#REF!</f>
        <v>#REF!</v>
      </c>
      <c r="H712" s="114">
        <v>576</v>
      </c>
      <c r="I712" s="114">
        <v>442</v>
      </c>
      <c r="J712" s="114">
        <f t="shared" si="71"/>
        <v>1018</v>
      </c>
      <c r="K712" s="114" t="e">
        <f t="shared" si="72"/>
        <v>#REF!</v>
      </c>
      <c r="L712" s="174"/>
      <c r="M712" s="138"/>
      <c r="N712" s="114" t="e">
        <f>'Programe Budget 2073-74'!#REF!</f>
        <v>#REF!</v>
      </c>
      <c r="O712" s="225"/>
    </row>
    <row r="713" spans="1:15" s="70" customFormat="1">
      <c r="A713" s="155"/>
      <c r="B713" s="155"/>
      <c r="C713" s="162" t="e">
        <f>'Programe Budget 2073-74'!#REF!</f>
        <v>#REF!</v>
      </c>
      <c r="D713" s="297" t="e">
        <f>'Programe Budget 2073-74'!#REF!</f>
        <v>#REF!</v>
      </c>
      <c r="E713" s="114" t="e">
        <f>'Programe Budget 2073-74'!#REF!</f>
        <v>#REF!</v>
      </c>
      <c r="F713" s="114" t="e">
        <f>'Programe Budget 2073-74'!#REF!</f>
        <v>#REF!</v>
      </c>
      <c r="G713" s="114" t="e">
        <f>'Programe Budget 2073-74'!#REF!</f>
        <v>#REF!</v>
      </c>
      <c r="H713" s="114">
        <v>330</v>
      </c>
      <c r="I713" s="114">
        <v>1090</v>
      </c>
      <c r="J713" s="114">
        <f t="shared" si="71"/>
        <v>1420</v>
      </c>
      <c r="K713" s="114" t="e">
        <f t="shared" si="72"/>
        <v>#REF!</v>
      </c>
      <c r="L713" s="174"/>
      <c r="M713" s="138"/>
      <c r="N713" s="114" t="e">
        <f>'Programe Budget 2073-74'!#REF!</f>
        <v>#REF!</v>
      </c>
      <c r="O713" s="225"/>
    </row>
    <row r="714" spans="1:15" s="70" customFormat="1">
      <c r="A714" s="155"/>
      <c r="B714" s="155"/>
      <c r="C714" s="162" t="e">
        <f>'Programe Budget 2073-74'!#REF!</f>
        <v>#REF!</v>
      </c>
      <c r="D714" s="297" t="e">
        <f>'Programe Budget 2073-74'!#REF!</f>
        <v>#REF!</v>
      </c>
      <c r="E714" s="114" t="e">
        <f>'Programe Budget 2073-74'!#REF!</f>
        <v>#REF!</v>
      </c>
      <c r="F714" s="114" t="e">
        <f>'Programe Budget 2073-74'!#REF!</f>
        <v>#REF!</v>
      </c>
      <c r="G714" s="114" t="e">
        <f>'Programe Budget 2073-74'!#REF!</f>
        <v>#REF!</v>
      </c>
      <c r="H714" s="114">
        <v>200</v>
      </c>
      <c r="I714" s="114">
        <v>640</v>
      </c>
      <c r="J714" s="114">
        <f t="shared" si="71"/>
        <v>840</v>
      </c>
      <c r="K714" s="114" t="e">
        <f t="shared" si="72"/>
        <v>#REF!</v>
      </c>
      <c r="L714" s="174"/>
      <c r="M714" s="138"/>
      <c r="N714" s="114" t="e">
        <f>'Programe Budget 2073-74'!#REF!</f>
        <v>#REF!</v>
      </c>
      <c r="O714" s="225"/>
    </row>
    <row r="715" spans="1:15" s="70" customFormat="1">
      <c r="A715" s="155"/>
      <c r="B715" s="155"/>
      <c r="C715" s="162" t="e">
        <f>'Programe Budget 2073-74'!#REF!</f>
        <v>#REF!</v>
      </c>
      <c r="D715" s="297" t="e">
        <f>'Programe Budget 2073-74'!#REF!</f>
        <v>#REF!</v>
      </c>
      <c r="E715" s="114" t="e">
        <f>'Programe Budget 2073-74'!#REF!</f>
        <v>#REF!</v>
      </c>
      <c r="F715" s="114" t="e">
        <f>'Programe Budget 2073-74'!#REF!</f>
        <v>#REF!</v>
      </c>
      <c r="G715" s="114" t="e">
        <f>'Programe Budget 2073-74'!#REF!</f>
        <v>#REF!</v>
      </c>
      <c r="H715" s="114">
        <v>0</v>
      </c>
      <c r="I715" s="114">
        <v>2770</v>
      </c>
      <c r="J715" s="114">
        <f t="shared" si="71"/>
        <v>2770</v>
      </c>
      <c r="K715" s="114" t="e">
        <f t="shared" si="72"/>
        <v>#REF!</v>
      </c>
      <c r="L715" s="174"/>
      <c r="M715" s="138"/>
      <c r="N715" s="114" t="e">
        <f>'Programe Budget 2073-74'!#REF!</f>
        <v>#REF!</v>
      </c>
      <c r="O715" s="225"/>
    </row>
    <row r="716" spans="1:15" s="70" customFormat="1">
      <c r="A716" s="155"/>
      <c r="B716" s="155"/>
      <c r="C716" s="162" t="e">
        <f>'Programe Budget 2073-74'!#REF!</f>
        <v>#REF!</v>
      </c>
      <c r="D716" s="297" t="e">
        <f>'Programe Budget 2073-74'!#REF!</f>
        <v>#REF!</v>
      </c>
      <c r="E716" s="114" t="e">
        <f>'Programe Budget 2073-74'!#REF!</f>
        <v>#REF!</v>
      </c>
      <c r="F716" s="114" t="e">
        <f>'Programe Budget 2073-74'!#REF!</f>
        <v>#REF!</v>
      </c>
      <c r="G716" s="114" t="e">
        <f>'Programe Budget 2073-74'!#REF!</f>
        <v>#REF!</v>
      </c>
      <c r="H716" s="114">
        <v>1391.2</v>
      </c>
      <c r="I716" s="114">
        <v>1610</v>
      </c>
      <c r="J716" s="114">
        <f t="shared" si="71"/>
        <v>3001.2</v>
      </c>
      <c r="K716" s="114" t="e">
        <f t="shared" si="72"/>
        <v>#REF!</v>
      </c>
      <c r="L716" s="174"/>
      <c r="M716" s="138"/>
      <c r="N716" s="114" t="e">
        <f>'Programe Budget 2073-74'!#REF!</f>
        <v>#REF!</v>
      </c>
      <c r="O716" s="225"/>
    </row>
    <row r="717" spans="1:15" s="70" customFormat="1">
      <c r="A717" s="155"/>
      <c r="B717" s="155"/>
      <c r="C717" s="162" t="e">
        <f>'Programe Budget 2073-74'!#REF!</f>
        <v>#REF!</v>
      </c>
      <c r="D717" s="297" t="e">
        <f>'Programe Budget 2073-74'!#REF!</f>
        <v>#REF!</v>
      </c>
      <c r="E717" s="114" t="e">
        <f>'Programe Budget 2073-74'!#REF!</f>
        <v>#REF!</v>
      </c>
      <c r="F717" s="114" t="e">
        <f>'Programe Budget 2073-74'!#REF!</f>
        <v>#REF!</v>
      </c>
      <c r="G717" s="114" t="e">
        <f>'Programe Budget 2073-74'!#REF!</f>
        <v>#REF!</v>
      </c>
      <c r="H717" s="114">
        <v>0</v>
      </c>
      <c r="I717" s="114">
        <v>2360</v>
      </c>
      <c r="J717" s="114">
        <f t="shared" si="71"/>
        <v>2360</v>
      </c>
      <c r="K717" s="114" t="e">
        <f t="shared" si="72"/>
        <v>#REF!</v>
      </c>
      <c r="L717" s="174"/>
      <c r="M717" s="138"/>
      <c r="N717" s="114" t="e">
        <f>'Programe Budget 2073-74'!#REF!</f>
        <v>#REF!</v>
      </c>
      <c r="O717" s="225"/>
    </row>
    <row r="718" spans="1:15" s="70" customFormat="1">
      <c r="A718" s="155"/>
      <c r="B718" s="155"/>
      <c r="C718" s="162" t="e">
        <f>'Programe Budget 2073-74'!#REF!</f>
        <v>#REF!</v>
      </c>
      <c r="D718" s="297" t="e">
        <f>'Programe Budget 2073-74'!#REF!</f>
        <v>#REF!</v>
      </c>
      <c r="E718" s="114" t="e">
        <f>'Programe Budget 2073-74'!#REF!</f>
        <v>#REF!</v>
      </c>
      <c r="F718" s="114" t="e">
        <f>'Programe Budget 2073-74'!#REF!</f>
        <v>#REF!</v>
      </c>
      <c r="G718" s="114" t="e">
        <f>'Programe Budget 2073-74'!#REF!</f>
        <v>#REF!</v>
      </c>
      <c r="H718" s="114">
        <v>0</v>
      </c>
      <c r="I718" s="114">
        <v>84</v>
      </c>
      <c r="J718" s="114">
        <f t="shared" si="71"/>
        <v>84</v>
      </c>
      <c r="K718" s="114" t="e">
        <f t="shared" si="72"/>
        <v>#REF!</v>
      </c>
      <c r="L718" s="174"/>
      <c r="M718" s="138"/>
      <c r="N718" s="114" t="e">
        <f>'Programe Budget 2073-74'!#REF!</f>
        <v>#REF!</v>
      </c>
      <c r="O718" s="225"/>
    </row>
    <row r="719" spans="1:15" s="70" customFormat="1">
      <c r="A719" s="155"/>
      <c r="B719" s="155"/>
      <c r="C719" s="162" t="e">
        <f>'Programe Budget 2073-74'!#REF!</f>
        <v>#REF!</v>
      </c>
      <c r="D719" s="297" t="e">
        <f>'Programe Budget 2073-74'!#REF!</f>
        <v>#REF!</v>
      </c>
      <c r="E719" s="114" t="e">
        <f>'Programe Budget 2073-74'!#REF!</f>
        <v>#REF!</v>
      </c>
      <c r="F719" s="114" t="e">
        <f>'Programe Budget 2073-74'!#REF!</f>
        <v>#REF!</v>
      </c>
      <c r="G719" s="114" t="e">
        <f>'Programe Budget 2073-74'!#REF!</f>
        <v>#REF!</v>
      </c>
      <c r="H719" s="114">
        <v>0</v>
      </c>
      <c r="I719" s="114">
        <v>90</v>
      </c>
      <c r="J719" s="114">
        <f t="shared" si="71"/>
        <v>90</v>
      </c>
      <c r="K719" s="114" t="e">
        <f t="shared" si="72"/>
        <v>#REF!</v>
      </c>
      <c r="L719" s="174"/>
      <c r="M719" s="138"/>
      <c r="N719" s="114" t="e">
        <f>'Programe Budget 2073-74'!#REF!</f>
        <v>#REF!</v>
      </c>
      <c r="O719" s="225"/>
    </row>
    <row r="720" spans="1:15" s="70" customFormat="1">
      <c r="A720" s="155"/>
      <c r="B720" s="155"/>
      <c r="C720" s="162" t="e">
        <f>'Programe Budget 2073-74'!#REF!</f>
        <v>#REF!</v>
      </c>
      <c r="D720" s="297" t="e">
        <f>'Programe Budget 2073-74'!#REF!</f>
        <v>#REF!</v>
      </c>
      <c r="E720" s="114" t="e">
        <f>'Programe Budget 2073-74'!#REF!</f>
        <v>#REF!</v>
      </c>
      <c r="F720" s="114" t="e">
        <f>'Programe Budget 2073-74'!#REF!</f>
        <v>#REF!</v>
      </c>
      <c r="G720" s="114" t="e">
        <f>'Programe Budget 2073-74'!#REF!</f>
        <v>#REF!</v>
      </c>
      <c r="H720" s="114">
        <v>0</v>
      </c>
      <c r="I720" s="114">
        <v>90</v>
      </c>
      <c r="J720" s="114">
        <f t="shared" si="71"/>
        <v>90</v>
      </c>
      <c r="K720" s="114" t="e">
        <f t="shared" si="72"/>
        <v>#REF!</v>
      </c>
      <c r="L720" s="174"/>
      <c r="M720" s="138"/>
      <c r="N720" s="114" t="e">
        <f>'Programe Budget 2073-74'!#REF!</f>
        <v>#REF!</v>
      </c>
      <c r="O720" s="225"/>
    </row>
    <row r="721" spans="1:15" s="70" customFormat="1">
      <c r="A721" s="155"/>
      <c r="B721" s="155"/>
      <c r="C721" s="162" t="e">
        <f>'Programe Budget 2073-74'!#REF!</f>
        <v>#REF!</v>
      </c>
      <c r="D721" s="297" t="e">
        <f>'Programe Budget 2073-74'!#REF!</f>
        <v>#REF!</v>
      </c>
      <c r="E721" s="114" t="e">
        <f>'Programe Budget 2073-74'!#REF!</f>
        <v>#REF!</v>
      </c>
      <c r="F721" s="114" t="e">
        <f>'Programe Budget 2073-74'!#REF!</f>
        <v>#REF!</v>
      </c>
      <c r="G721" s="114" t="e">
        <f>'Programe Budget 2073-74'!#REF!</f>
        <v>#REF!</v>
      </c>
      <c r="H721" s="114">
        <v>0</v>
      </c>
      <c r="I721" s="114">
        <v>348.7</v>
      </c>
      <c r="J721" s="114">
        <f t="shared" si="71"/>
        <v>348.7</v>
      </c>
      <c r="K721" s="114" t="e">
        <f t="shared" si="72"/>
        <v>#REF!</v>
      </c>
      <c r="L721" s="174"/>
      <c r="M721" s="138"/>
      <c r="N721" s="114" t="e">
        <f>'Programe Budget 2073-74'!#REF!</f>
        <v>#REF!</v>
      </c>
      <c r="O721" s="225"/>
    </row>
    <row r="722" spans="1:15" s="70" customFormat="1">
      <c r="A722" s="155"/>
      <c r="B722" s="155"/>
      <c r="C722" s="162" t="e">
        <f>'Programe Budget 2073-74'!#REF!</f>
        <v>#REF!</v>
      </c>
      <c r="D722" s="297" t="e">
        <f>'Programe Budget 2073-74'!#REF!</f>
        <v>#REF!</v>
      </c>
      <c r="E722" s="114" t="e">
        <f>'Programe Budget 2073-74'!#REF!</f>
        <v>#REF!</v>
      </c>
      <c r="F722" s="114" t="e">
        <f>'Programe Budget 2073-74'!#REF!</f>
        <v>#REF!</v>
      </c>
      <c r="G722" s="114" t="e">
        <f>'Programe Budget 2073-74'!#REF!</f>
        <v>#REF!</v>
      </c>
      <c r="H722" s="114">
        <v>3116.4</v>
      </c>
      <c r="I722" s="114">
        <v>2374.4</v>
      </c>
      <c r="J722" s="114">
        <f t="shared" si="71"/>
        <v>5490.8</v>
      </c>
      <c r="K722" s="114" t="e">
        <f t="shared" si="72"/>
        <v>#REF!</v>
      </c>
      <c r="L722" s="174"/>
      <c r="M722" s="138"/>
      <c r="N722" s="114" t="e">
        <f>'Programe Budget 2073-74'!#REF!</f>
        <v>#REF!</v>
      </c>
      <c r="O722" s="225"/>
    </row>
    <row r="723" spans="1:15" s="70" customFormat="1">
      <c r="A723" s="155"/>
      <c r="B723" s="155"/>
      <c r="C723" s="162" t="e">
        <f>'Programe Budget 2073-74'!#REF!</f>
        <v>#REF!</v>
      </c>
      <c r="D723" s="297" t="e">
        <f>'Programe Budget 2073-74'!#REF!</f>
        <v>#REF!</v>
      </c>
      <c r="E723" s="114" t="e">
        <f>'Programe Budget 2073-74'!#REF!</f>
        <v>#REF!</v>
      </c>
      <c r="F723" s="114" t="e">
        <f>'Programe Budget 2073-74'!#REF!</f>
        <v>#REF!</v>
      </c>
      <c r="G723" s="114" t="e">
        <f>'Programe Budget 2073-74'!#REF!</f>
        <v>#REF!</v>
      </c>
      <c r="H723" s="114">
        <v>500</v>
      </c>
      <c r="I723" s="114">
        <v>1190</v>
      </c>
      <c r="J723" s="114">
        <f t="shared" si="71"/>
        <v>1690</v>
      </c>
      <c r="K723" s="114" t="e">
        <f t="shared" si="72"/>
        <v>#REF!</v>
      </c>
      <c r="L723" s="174"/>
      <c r="M723" s="138"/>
      <c r="N723" s="114" t="e">
        <f>'Programe Budget 2073-74'!#REF!</f>
        <v>#REF!</v>
      </c>
      <c r="O723" s="225"/>
    </row>
    <row r="724" spans="1:15" s="70" customFormat="1">
      <c r="A724" s="155"/>
      <c r="B724" s="155"/>
      <c r="C724" s="162" t="e">
        <f>'Programe Budget 2073-74'!#REF!</f>
        <v>#REF!</v>
      </c>
      <c r="D724" s="297" t="e">
        <f>'Programe Budget 2073-74'!#REF!</f>
        <v>#REF!</v>
      </c>
      <c r="E724" s="114" t="e">
        <f>'Programe Budget 2073-74'!#REF!</f>
        <v>#REF!</v>
      </c>
      <c r="F724" s="114" t="e">
        <f>'Programe Budget 2073-74'!#REF!</f>
        <v>#REF!</v>
      </c>
      <c r="G724" s="114" t="e">
        <f>'Programe Budget 2073-74'!#REF!</f>
        <v>#REF!</v>
      </c>
      <c r="H724" s="114">
        <v>0</v>
      </c>
      <c r="I724" s="114">
        <v>1989.9</v>
      </c>
      <c r="J724" s="114">
        <f t="shared" si="71"/>
        <v>1989.9</v>
      </c>
      <c r="K724" s="114" t="e">
        <f t="shared" si="72"/>
        <v>#REF!</v>
      </c>
      <c r="L724" s="174"/>
      <c r="M724" s="138"/>
      <c r="N724" s="114" t="e">
        <f>'Programe Budget 2073-74'!#REF!</f>
        <v>#REF!</v>
      </c>
      <c r="O724" s="225"/>
    </row>
    <row r="725" spans="1:15" s="70" customFormat="1">
      <c r="A725" s="155"/>
      <c r="B725" s="155"/>
      <c r="C725" s="162" t="e">
        <f>'Programe Budget 2073-74'!#REF!</f>
        <v>#REF!</v>
      </c>
      <c r="D725" s="297" t="e">
        <f>'Programe Budget 2073-74'!#REF!</f>
        <v>#REF!</v>
      </c>
      <c r="E725" s="114" t="e">
        <f>'Programe Budget 2073-74'!#REF!</f>
        <v>#REF!</v>
      </c>
      <c r="F725" s="114" t="e">
        <f>'Programe Budget 2073-74'!#REF!</f>
        <v>#REF!</v>
      </c>
      <c r="G725" s="114" t="e">
        <f>'Programe Budget 2073-74'!#REF!</f>
        <v>#REF!</v>
      </c>
      <c r="H725" s="114">
        <v>500</v>
      </c>
      <c r="I725" s="114">
        <v>290</v>
      </c>
      <c r="J725" s="114">
        <f t="shared" si="71"/>
        <v>790</v>
      </c>
      <c r="K725" s="114" t="e">
        <f t="shared" si="72"/>
        <v>#REF!</v>
      </c>
      <c r="L725" s="174"/>
      <c r="M725" s="138"/>
      <c r="N725" s="114" t="e">
        <f>'Programe Budget 2073-74'!#REF!</f>
        <v>#REF!</v>
      </c>
      <c r="O725" s="225"/>
    </row>
    <row r="726" spans="1:15" s="70" customFormat="1">
      <c r="A726" s="155"/>
      <c r="B726" s="155"/>
      <c r="C726" s="162" t="e">
        <f>'Programe Budget 2073-74'!#REF!</f>
        <v>#REF!</v>
      </c>
      <c r="D726" s="297" t="e">
        <f>'Programe Budget 2073-74'!#REF!</f>
        <v>#REF!</v>
      </c>
      <c r="E726" s="114" t="e">
        <f>'Programe Budget 2073-74'!#REF!</f>
        <v>#REF!</v>
      </c>
      <c r="F726" s="114" t="e">
        <f>'Programe Budget 2073-74'!#REF!</f>
        <v>#REF!</v>
      </c>
      <c r="G726" s="114" t="e">
        <f>'Programe Budget 2073-74'!#REF!</f>
        <v>#REF!</v>
      </c>
      <c r="H726" s="114">
        <v>0</v>
      </c>
      <c r="I726" s="114">
        <v>1090</v>
      </c>
      <c r="J726" s="114">
        <f t="shared" si="71"/>
        <v>1090</v>
      </c>
      <c r="K726" s="114" t="e">
        <f t="shared" si="72"/>
        <v>#REF!</v>
      </c>
      <c r="L726" s="174"/>
      <c r="M726" s="138"/>
      <c r="N726" s="114" t="e">
        <f>'Programe Budget 2073-74'!#REF!</f>
        <v>#REF!</v>
      </c>
      <c r="O726" s="225"/>
    </row>
    <row r="727" spans="1:15" s="70" customFormat="1">
      <c r="A727" s="155"/>
      <c r="B727" s="155"/>
      <c r="C727" s="162" t="e">
        <f>'Programe Budget 2073-74'!#REF!</f>
        <v>#REF!</v>
      </c>
      <c r="D727" s="297" t="e">
        <f>'Programe Budget 2073-74'!#REF!</f>
        <v>#REF!</v>
      </c>
      <c r="E727" s="114" t="e">
        <f>'Programe Budget 2073-74'!#REF!</f>
        <v>#REF!</v>
      </c>
      <c r="F727" s="114" t="e">
        <f>'Programe Budget 2073-74'!#REF!</f>
        <v>#REF!</v>
      </c>
      <c r="G727" s="114" t="e">
        <f>'Programe Budget 2073-74'!#REF!</f>
        <v>#REF!</v>
      </c>
      <c r="H727" s="114">
        <v>500</v>
      </c>
      <c r="I727" s="114">
        <v>81.95</v>
      </c>
      <c r="J727" s="114">
        <f t="shared" si="71"/>
        <v>581.95000000000005</v>
      </c>
      <c r="K727" s="114" t="e">
        <f t="shared" si="72"/>
        <v>#REF!</v>
      </c>
      <c r="L727" s="174"/>
      <c r="M727" s="138"/>
      <c r="N727" s="114" t="e">
        <f>'Programe Budget 2073-74'!#REF!</f>
        <v>#REF!</v>
      </c>
      <c r="O727" s="225"/>
    </row>
    <row r="728" spans="1:15" s="70" customFormat="1">
      <c r="A728" s="155"/>
      <c r="B728" s="155"/>
      <c r="C728" s="162" t="e">
        <f>'Programe Budget 2073-74'!#REF!</f>
        <v>#REF!</v>
      </c>
      <c r="D728" s="297" t="e">
        <f>'Programe Budget 2073-74'!#REF!</f>
        <v>#REF!</v>
      </c>
      <c r="E728" s="114" t="e">
        <f>'Programe Budget 2073-74'!#REF!</f>
        <v>#REF!</v>
      </c>
      <c r="F728" s="114" t="e">
        <f>'Programe Budget 2073-74'!#REF!</f>
        <v>#REF!</v>
      </c>
      <c r="G728" s="114" t="e">
        <f>'Programe Budget 2073-74'!#REF!</f>
        <v>#REF!</v>
      </c>
      <c r="H728" s="114">
        <v>0</v>
      </c>
      <c r="I728" s="114">
        <v>316</v>
      </c>
      <c r="J728" s="114">
        <f t="shared" si="71"/>
        <v>316</v>
      </c>
      <c r="K728" s="114" t="e">
        <f t="shared" si="72"/>
        <v>#REF!</v>
      </c>
      <c r="L728" s="174"/>
      <c r="M728" s="138"/>
      <c r="N728" s="114" t="e">
        <f>'Programe Budget 2073-74'!#REF!</f>
        <v>#REF!</v>
      </c>
      <c r="O728" s="225"/>
    </row>
    <row r="729" spans="1:15" s="70" customFormat="1">
      <c r="A729" s="155"/>
      <c r="B729" s="155"/>
      <c r="C729" s="162" t="e">
        <f>'Programe Budget 2073-74'!#REF!</f>
        <v>#REF!</v>
      </c>
      <c r="D729" s="297" t="e">
        <f>'Programe Budget 2073-74'!#REF!</f>
        <v>#REF!</v>
      </c>
      <c r="E729" s="114" t="e">
        <f>'Programe Budget 2073-74'!#REF!</f>
        <v>#REF!</v>
      </c>
      <c r="F729" s="114" t="e">
        <f>'Programe Budget 2073-74'!#REF!</f>
        <v>#REF!</v>
      </c>
      <c r="G729" s="114" t="e">
        <f>'Programe Budget 2073-74'!#REF!</f>
        <v>#REF!</v>
      </c>
      <c r="H729" s="114">
        <v>0</v>
      </c>
      <c r="I729" s="114">
        <v>554</v>
      </c>
      <c r="J729" s="114">
        <f t="shared" si="71"/>
        <v>554</v>
      </c>
      <c r="K729" s="114" t="e">
        <f t="shared" si="72"/>
        <v>#REF!</v>
      </c>
      <c r="L729" s="174"/>
      <c r="M729" s="138"/>
      <c r="N729" s="114" t="e">
        <f>'Programe Budget 2073-74'!#REF!</f>
        <v>#REF!</v>
      </c>
      <c r="O729" s="225"/>
    </row>
    <row r="730" spans="1:15" s="70" customFormat="1">
      <c r="A730" s="155"/>
      <c r="B730" s="155"/>
      <c r="C730" s="162" t="e">
        <f>'Programe Budget 2073-74'!#REF!</f>
        <v>#REF!</v>
      </c>
      <c r="D730" s="297" t="e">
        <f>'Programe Budget 2073-74'!#REF!</f>
        <v>#REF!</v>
      </c>
      <c r="E730" s="114" t="e">
        <f>'Programe Budget 2073-74'!#REF!</f>
        <v>#REF!</v>
      </c>
      <c r="F730" s="114" t="e">
        <f>'Programe Budget 2073-74'!#REF!</f>
        <v>#REF!</v>
      </c>
      <c r="G730" s="114" t="e">
        <f>'Programe Budget 2073-74'!#REF!</f>
        <v>#REF!</v>
      </c>
      <c r="H730" s="114">
        <v>0</v>
      </c>
      <c r="I730" s="114">
        <v>540</v>
      </c>
      <c r="J730" s="114">
        <f t="shared" si="71"/>
        <v>540</v>
      </c>
      <c r="K730" s="114" t="e">
        <f t="shared" si="72"/>
        <v>#REF!</v>
      </c>
      <c r="L730" s="174"/>
      <c r="M730" s="138"/>
      <c r="N730" s="114" t="e">
        <f>'Programe Budget 2073-74'!#REF!</f>
        <v>#REF!</v>
      </c>
      <c r="O730" s="225"/>
    </row>
    <row r="731" spans="1:15" s="70" customFormat="1">
      <c r="A731" s="155"/>
      <c r="B731" s="155"/>
      <c r="C731" s="162" t="e">
        <f>'Programe Budget 2073-74'!#REF!</f>
        <v>#REF!</v>
      </c>
      <c r="D731" s="297" t="e">
        <f>'Programe Budget 2073-74'!#REF!</f>
        <v>#REF!</v>
      </c>
      <c r="E731" s="114" t="e">
        <f>'Programe Budget 2073-74'!#REF!</f>
        <v>#REF!</v>
      </c>
      <c r="F731" s="114" t="e">
        <f>'Programe Budget 2073-74'!#REF!</f>
        <v>#REF!</v>
      </c>
      <c r="G731" s="114" t="e">
        <f>'Programe Budget 2073-74'!#REF!</f>
        <v>#REF!</v>
      </c>
      <c r="H731" s="114">
        <v>500</v>
      </c>
      <c r="I731" s="114">
        <v>86</v>
      </c>
      <c r="J731" s="114">
        <f t="shared" si="71"/>
        <v>586</v>
      </c>
      <c r="K731" s="114" t="e">
        <f t="shared" si="72"/>
        <v>#REF!</v>
      </c>
      <c r="L731" s="174"/>
      <c r="M731" s="138"/>
      <c r="N731" s="114" t="e">
        <f>'Programe Budget 2073-74'!#REF!</f>
        <v>#REF!</v>
      </c>
      <c r="O731" s="225"/>
    </row>
    <row r="732" spans="1:15" s="70" customFormat="1">
      <c r="A732" s="155"/>
      <c r="B732" s="155"/>
      <c r="C732" s="162" t="e">
        <f>'Programe Budget 2073-74'!#REF!</f>
        <v>#REF!</v>
      </c>
      <c r="D732" s="297" t="e">
        <f>'Programe Budget 2073-74'!#REF!</f>
        <v>#REF!</v>
      </c>
      <c r="E732" s="114" t="e">
        <f>'Programe Budget 2073-74'!#REF!</f>
        <v>#REF!</v>
      </c>
      <c r="F732" s="114" t="e">
        <f>'Programe Budget 2073-74'!#REF!</f>
        <v>#REF!</v>
      </c>
      <c r="G732" s="114" t="e">
        <f>'Programe Budget 2073-74'!#REF!</f>
        <v>#REF!</v>
      </c>
      <c r="H732" s="114">
        <v>0</v>
      </c>
      <c r="I732" s="114">
        <v>90</v>
      </c>
      <c r="J732" s="114">
        <f t="shared" si="71"/>
        <v>90</v>
      </c>
      <c r="K732" s="114" t="e">
        <f t="shared" si="72"/>
        <v>#REF!</v>
      </c>
      <c r="L732" s="174"/>
      <c r="M732" s="138"/>
      <c r="N732" s="114" t="e">
        <f>'Programe Budget 2073-74'!#REF!</f>
        <v>#REF!</v>
      </c>
      <c r="O732" s="225"/>
    </row>
    <row r="733" spans="1:15" s="70" customFormat="1">
      <c r="A733" s="155"/>
      <c r="B733" s="155"/>
      <c r="C733" s="162" t="e">
        <f>'Programe Budget 2073-74'!#REF!</f>
        <v>#REF!</v>
      </c>
      <c r="D733" s="297" t="e">
        <f>'Programe Budget 2073-74'!#REF!</f>
        <v>#REF!</v>
      </c>
      <c r="E733" s="114" t="e">
        <f>'Programe Budget 2073-74'!#REF!</f>
        <v>#REF!</v>
      </c>
      <c r="F733" s="114" t="e">
        <f>'Programe Budget 2073-74'!#REF!</f>
        <v>#REF!</v>
      </c>
      <c r="G733" s="114" t="e">
        <f>'Programe Budget 2073-74'!#REF!</f>
        <v>#REF!</v>
      </c>
      <c r="H733" s="114">
        <v>0</v>
      </c>
      <c r="I733" s="114">
        <v>825</v>
      </c>
      <c r="J733" s="114">
        <f t="shared" si="71"/>
        <v>825</v>
      </c>
      <c r="K733" s="114" t="e">
        <f t="shared" si="72"/>
        <v>#REF!</v>
      </c>
      <c r="L733" s="174"/>
      <c r="M733" s="138"/>
      <c r="N733" s="114" t="e">
        <f>'Programe Budget 2073-74'!#REF!</f>
        <v>#REF!</v>
      </c>
      <c r="O733" s="225"/>
    </row>
    <row r="734" spans="1:15" s="70" customFormat="1">
      <c r="A734" s="155"/>
      <c r="B734" s="155"/>
      <c r="C734" s="162" t="e">
        <f>'Programe Budget 2073-74'!#REF!</f>
        <v>#REF!</v>
      </c>
      <c r="D734" s="297" t="e">
        <f>'Programe Budget 2073-74'!#REF!</f>
        <v>#REF!</v>
      </c>
      <c r="E734" s="114" t="e">
        <f>'Programe Budget 2073-74'!#REF!</f>
        <v>#REF!</v>
      </c>
      <c r="F734" s="114" t="e">
        <f>'Programe Budget 2073-74'!#REF!</f>
        <v>#REF!</v>
      </c>
      <c r="G734" s="114" t="e">
        <f>'Programe Budget 2073-74'!#REF!</f>
        <v>#REF!</v>
      </c>
      <c r="H734" s="114">
        <v>0</v>
      </c>
      <c r="I734" s="114">
        <v>2088</v>
      </c>
      <c r="J734" s="114">
        <f t="shared" si="71"/>
        <v>2088</v>
      </c>
      <c r="K734" s="114" t="e">
        <f t="shared" si="72"/>
        <v>#REF!</v>
      </c>
      <c r="L734" s="174"/>
      <c r="M734" s="138"/>
      <c r="N734" s="114" t="e">
        <f>'Programe Budget 2073-74'!#REF!</f>
        <v>#REF!</v>
      </c>
      <c r="O734" s="225"/>
    </row>
    <row r="735" spans="1:15" s="70" customFormat="1">
      <c r="A735" s="155"/>
      <c r="B735" s="155"/>
      <c r="C735" s="162" t="e">
        <f>'Programe Budget 2073-74'!#REF!</f>
        <v>#REF!</v>
      </c>
      <c r="D735" s="297" t="e">
        <f>'Programe Budget 2073-74'!#REF!</f>
        <v>#REF!</v>
      </c>
      <c r="E735" s="114" t="e">
        <f>'Programe Budget 2073-74'!#REF!</f>
        <v>#REF!</v>
      </c>
      <c r="F735" s="114" t="e">
        <f>'Programe Budget 2073-74'!#REF!</f>
        <v>#REF!</v>
      </c>
      <c r="G735" s="114" t="e">
        <f>'Programe Budget 2073-74'!#REF!</f>
        <v>#REF!</v>
      </c>
      <c r="H735" s="114">
        <v>0</v>
      </c>
      <c r="I735" s="114">
        <v>3888</v>
      </c>
      <c r="J735" s="114">
        <f t="shared" si="71"/>
        <v>3888</v>
      </c>
      <c r="K735" s="114" t="e">
        <f t="shared" si="72"/>
        <v>#REF!</v>
      </c>
      <c r="L735" s="174"/>
      <c r="M735" s="138"/>
      <c r="N735" s="114" t="e">
        <f>'Programe Budget 2073-74'!#REF!</f>
        <v>#REF!</v>
      </c>
      <c r="O735" s="225"/>
    </row>
    <row r="736" spans="1:15" s="70" customFormat="1">
      <c r="A736" s="155"/>
      <c r="B736" s="155"/>
      <c r="C736" s="162" t="e">
        <f>'Programe Budget 2073-74'!#REF!</f>
        <v>#REF!</v>
      </c>
      <c r="D736" s="297" t="e">
        <f>'Programe Budget 2073-74'!#REF!</f>
        <v>#REF!</v>
      </c>
      <c r="E736" s="114" t="e">
        <f>'Programe Budget 2073-74'!#REF!</f>
        <v>#REF!</v>
      </c>
      <c r="F736" s="114" t="e">
        <f>'Programe Budget 2073-74'!#REF!</f>
        <v>#REF!</v>
      </c>
      <c r="G736" s="114" t="e">
        <f>'Programe Budget 2073-74'!#REF!</f>
        <v>#REF!</v>
      </c>
      <c r="H736" s="114">
        <v>0</v>
      </c>
      <c r="I736" s="114">
        <v>2000</v>
      </c>
      <c r="J736" s="114">
        <f t="shared" si="71"/>
        <v>2000</v>
      </c>
      <c r="K736" s="114" t="e">
        <f t="shared" si="72"/>
        <v>#REF!</v>
      </c>
      <c r="L736" s="174"/>
      <c r="M736" s="138"/>
      <c r="N736" s="114" t="e">
        <f>'Programe Budget 2073-74'!#REF!</f>
        <v>#REF!</v>
      </c>
      <c r="O736" s="225"/>
    </row>
    <row r="737" spans="1:15" s="70" customFormat="1">
      <c r="A737" s="155"/>
      <c r="B737" s="155"/>
      <c r="C737" s="162" t="e">
        <f>'Programe Budget 2073-74'!#REF!</f>
        <v>#REF!</v>
      </c>
      <c r="D737" s="297" t="e">
        <f>'Programe Budget 2073-74'!#REF!</f>
        <v>#REF!</v>
      </c>
      <c r="E737" s="114" t="e">
        <f>'Programe Budget 2073-74'!#REF!</f>
        <v>#REF!</v>
      </c>
      <c r="F737" s="114" t="e">
        <f>'Programe Budget 2073-74'!#REF!</f>
        <v>#REF!</v>
      </c>
      <c r="G737" s="114" t="e">
        <f>'Programe Budget 2073-74'!#REF!</f>
        <v>#REF!</v>
      </c>
      <c r="H737" s="114">
        <v>0</v>
      </c>
      <c r="I737" s="114">
        <v>232</v>
      </c>
      <c r="J737" s="114">
        <f t="shared" si="71"/>
        <v>232</v>
      </c>
      <c r="K737" s="114" t="e">
        <f t="shared" si="72"/>
        <v>#REF!</v>
      </c>
      <c r="L737" s="174"/>
      <c r="M737" s="138"/>
      <c r="N737" s="114" t="e">
        <f>'Programe Budget 2073-74'!#REF!</f>
        <v>#REF!</v>
      </c>
      <c r="O737" s="225"/>
    </row>
    <row r="738" spans="1:15" s="70" customFormat="1">
      <c r="A738" s="155"/>
      <c r="B738" s="155"/>
      <c r="C738" s="162" t="e">
        <f>'Programe Budget 2073-74'!#REF!</f>
        <v>#REF!</v>
      </c>
      <c r="D738" s="297" t="e">
        <f>'Programe Budget 2073-74'!#REF!</f>
        <v>#REF!</v>
      </c>
      <c r="E738" s="114" t="e">
        <f>'Programe Budget 2073-74'!#REF!</f>
        <v>#REF!</v>
      </c>
      <c r="F738" s="114" t="e">
        <f>'Programe Budget 2073-74'!#REF!</f>
        <v>#REF!</v>
      </c>
      <c r="G738" s="114" t="e">
        <f>'Programe Budget 2073-74'!#REF!</f>
        <v>#REF!</v>
      </c>
      <c r="H738" s="114">
        <v>0</v>
      </c>
      <c r="I738" s="114">
        <v>2140</v>
      </c>
      <c r="J738" s="114">
        <f t="shared" si="71"/>
        <v>2140</v>
      </c>
      <c r="K738" s="114" t="e">
        <f t="shared" si="72"/>
        <v>#REF!</v>
      </c>
      <c r="L738" s="174"/>
      <c r="M738" s="138"/>
      <c r="N738" s="114" t="e">
        <f>'Programe Budget 2073-74'!#REF!</f>
        <v>#REF!</v>
      </c>
      <c r="O738" s="225"/>
    </row>
    <row r="739" spans="1:15" s="70" customFormat="1">
      <c r="A739" s="155"/>
      <c r="B739" s="155"/>
      <c r="C739" s="162" t="e">
        <f>'Programe Budget 2073-74'!#REF!</f>
        <v>#REF!</v>
      </c>
      <c r="D739" s="297" t="e">
        <f>'Programe Budget 2073-74'!#REF!</f>
        <v>#REF!</v>
      </c>
      <c r="E739" s="114" t="e">
        <f>'Programe Budget 2073-74'!#REF!</f>
        <v>#REF!</v>
      </c>
      <c r="F739" s="114" t="e">
        <f>'Programe Budget 2073-74'!#REF!</f>
        <v>#REF!</v>
      </c>
      <c r="G739" s="114" t="e">
        <f>'Programe Budget 2073-74'!#REF!</f>
        <v>#REF!</v>
      </c>
      <c r="H739" s="114">
        <v>0</v>
      </c>
      <c r="I739" s="114">
        <v>5240</v>
      </c>
      <c r="J739" s="114">
        <f t="shared" si="71"/>
        <v>5240</v>
      </c>
      <c r="K739" s="114" t="e">
        <f t="shared" si="72"/>
        <v>#REF!</v>
      </c>
      <c r="L739" s="174"/>
      <c r="M739" s="138"/>
      <c r="N739" s="114" t="e">
        <f>'Programe Budget 2073-74'!#REF!</f>
        <v>#REF!</v>
      </c>
      <c r="O739" s="225"/>
    </row>
    <row r="740" spans="1:15" s="70" customFormat="1">
      <c r="A740" s="155"/>
      <c r="B740" s="155"/>
      <c r="C740" s="162" t="e">
        <f>'Programe Budget 2073-74'!#REF!</f>
        <v>#REF!</v>
      </c>
      <c r="D740" s="297" t="e">
        <f>'Programe Budget 2073-74'!#REF!</f>
        <v>#REF!</v>
      </c>
      <c r="E740" s="114" t="e">
        <f>'Programe Budget 2073-74'!#REF!</f>
        <v>#REF!</v>
      </c>
      <c r="F740" s="114" t="e">
        <f>'Programe Budget 2073-74'!#REF!</f>
        <v>#REF!</v>
      </c>
      <c r="G740" s="114" t="e">
        <f>'Programe Budget 2073-74'!#REF!</f>
        <v>#REF!</v>
      </c>
      <c r="H740" s="114">
        <v>0</v>
      </c>
      <c r="I740" s="114">
        <v>1590</v>
      </c>
      <c r="J740" s="114">
        <f t="shared" si="71"/>
        <v>1590</v>
      </c>
      <c r="K740" s="114" t="e">
        <f t="shared" si="72"/>
        <v>#REF!</v>
      </c>
      <c r="L740" s="174"/>
      <c r="M740" s="138"/>
      <c r="N740" s="114" t="e">
        <f>'Programe Budget 2073-74'!#REF!</f>
        <v>#REF!</v>
      </c>
      <c r="O740" s="225"/>
    </row>
    <row r="741" spans="1:15" s="70" customFormat="1">
      <c r="A741" s="155"/>
      <c r="B741" s="155"/>
      <c r="C741" s="162" t="e">
        <f>'Programe Budget 2073-74'!#REF!</f>
        <v>#REF!</v>
      </c>
      <c r="D741" s="297" t="e">
        <f>'Programe Budget 2073-74'!#REF!</f>
        <v>#REF!</v>
      </c>
      <c r="E741" s="114" t="e">
        <f>'Programe Budget 2073-74'!#REF!</f>
        <v>#REF!</v>
      </c>
      <c r="F741" s="114" t="e">
        <f>'Programe Budget 2073-74'!#REF!</f>
        <v>#REF!</v>
      </c>
      <c r="G741" s="114" t="e">
        <f>'Programe Budget 2073-74'!#REF!</f>
        <v>#REF!</v>
      </c>
      <c r="H741" s="114">
        <v>0</v>
      </c>
      <c r="I741" s="114">
        <v>290</v>
      </c>
      <c r="J741" s="114">
        <f t="shared" si="71"/>
        <v>290</v>
      </c>
      <c r="K741" s="114" t="e">
        <f t="shared" si="72"/>
        <v>#REF!</v>
      </c>
      <c r="L741" s="174"/>
      <c r="M741" s="138"/>
      <c r="N741" s="114" t="e">
        <f>'Programe Budget 2073-74'!#REF!</f>
        <v>#REF!</v>
      </c>
      <c r="O741" s="225"/>
    </row>
    <row r="742" spans="1:15" s="70" customFormat="1">
      <c r="A742" s="155"/>
      <c r="B742" s="155"/>
      <c r="C742" s="162" t="e">
        <f>'Programe Budget 2073-74'!#REF!</f>
        <v>#REF!</v>
      </c>
      <c r="D742" s="297" t="e">
        <f>'Programe Budget 2073-74'!#REF!</f>
        <v>#REF!</v>
      </c>
      <c r="E742" s="114" t="e">
        <f>'Programe Budget 2073-74'!#REF!</f>
        <v>#REF!</v>
      </c>
      <c r="F742" s="114" t="e">
        <f>'Programe Budget 2073-74'!#REF!</f>
        <v>#REF!</v>
      </c>
      <c r="G742" s="114" t="e">
        <f>'Programe Budget 2073-74'!#REF!</f>
        <v>#REF!</v>
      </c>
      <c r="H742" s="114">
        <v>0</v>
      </c>
      <c r="I742" s="114">
        <v>84.1</v>
      </c>
      <c r="J742" s="114">
        <f t="shared" si="71"/>
        <v>84.1</v>
      </c>
      <c r="K742" s="114" t="e">
        <f t="shared" si="72"/>
        <v>#REF!</v>
      </c>
      <c r="L742" s="174"/>
      <c r="M742" s="138"/>
      <c r="N742" s="114" t="e">
        <f>'Programe Budget 2073-74'!#REF!</f>
        <v>#REF!</v>
      </c>
      <c r="O742" s="225"/>
    </row>
    <row r="743" spans="1:15" s="70" customFormat="1">
      <c r="A743" s="155"/>
      <c r="B743" s="155"/>
      <c r="C743" s="162" t="e">
        <f>'Programe Budget 2073-74'!#REF!</f>
        <v>#REF!</v>
      </c>
      <c r="D743" s="297" t="e">
        <f>'Programe Budget 2073-74'!#REF!</f>
        <v>#REF!</v>
      </c>
      <c r="E743" s="114" t="e">
        <f>'Programe Budget 2073-74'!#REF!</f>
        <v>#REF!</v>
      </c>
      <c r="F743" s="114" t="e">
        <f>'Programe Budget 2073-74'!#REF!</f>
        <v>#REF!</v>
      </c>
      <c r="G743" s="114" t="e">
        <f>'Programe Budget 2073-74'!#REF!</f>
        <v>#REF!</v>
      </c>
      <c r="H743" s="114">
        <v>0</v>
      </c>
      <c r="I743" s="114">
        <v>3090</v>
      </c>
      <c r="J743" s="114">
        <f t="shared" si="71"/>
        <v>3090</v>
      </c>
      <c r="K743" s="114" t="e">
        <f t="shared" si="72"/>
        <v>#REF!</v>
      </c>
      <c r="L743" s="174"/>
      <c r="M743" s="138"/>
      <c r="N743" s="114" t="e">
        <f>'Programe Budget 2073-74'!#REF!</f>
        <v>#REF!</v>
      </c>
      <c r="O743" s="225"/>
    </row>
    <row r="744" spans="1:15" s="70" customFormat="1">
      <c r="A744" s="155"/>
      <c r="B744" s="155"/>
      <c r="C744" s="162" t="e">
        <f>'Programe Budget 2073-74'!#REF!</f>
        <v>#REF!</v>
      </c>
      <c r="D744" s="297" t="e">
        <f>'Programe Budget 2073-74'!#REF!</f>
        <v>#REF!</v>
      </c>
      <c r="E744" s="114" t="e">
        <f>'Programe Budget 2073-74'!#REF!</f>
        <v>#REF!</v>
      </c>
      <c r="F744" s="114" t="e">
        <f>'Programe Budget 2073-74'!#REF!</f>
        <v>#REF!</v>
      </c>
      <c r="G744" s="114" t="e">
        <f>'Programe Budget 2073-74'!#REF!</f>
        <v>#REF!</v>
      </c>
      <c r="H744" s="114">
        <v>0</v>
      </c>
      <c r="I744" s="114">
        <v>1490</v>
      </c>
      <c r="J744" s="114">
        <f t="shared" si="71"/>
        <v>1490</v>
      </c>
      <c r="K744" s="114" t="e">
        <f t="shared" si="72"/>
        <v>#REF!</v>
      </c>
      <c r="L744" s="174"/>
      <c r="M744" s="138"/>
      <c r="N744" s="114" t="e">
        <f>'Programe Budget 2073-74'!#REF!</f>
        <v>#REF!</v>
      </c>
      <c r="O744" s="225"/>
    </row>
    <row r="745" spans="1:15" s="70" customFormat="1">
      <c r="A745" s="155"/>
      <c r="B745" s="155"/>
      <c r="C745" s="162" t="e">
        <f>'Programe Budget 2073-74'!#REF!</f>
        <v>#REF!</v>
      </c>
      <c r="D745" s="297" t="e">
        <f>'Programe Budget 2073-74'!#REF!</f>
        <v>#REF!</v>
      </c>
      <c r="E745" s="114" t="e">
        <f>'Programe Budget 2073-74'!#REF!</f>
        <v>#REF!</v>
      </c>
      <c r="F745" s="114" t="e">
        <f>'Programe Budget 2073-74'!#REF!</f>
        <v>#REF!</v>
      </c>
      <c r="G745" s="114" t="e">
        <f>'Programe Budget 2073-74'!#REF!</f>
        <v>#REF!</v>
      </c>
      <c r="H745" s="114">
        <v>0</v>
      </c>
      <c r="I745" s="114">
        <v>3150</v>
      </c>
      <c r="J745" s="114">
        <f t="shared" si="71"/>
        <v>3150</v>
      </c>
      <c r="K745" s="114" t="e">
        <f t="shared" si="72"/>
        <v>#REF!</v>
      </c>
      <c r="L745" s="174"/>
      <c r="M745" s="138"/>
      <c r="N745" s="114" t="e">
        <f>'Programe Budget 2073-74'!#REF!</f>
        <v>#REF!</v>
      </c>
      <c r="O745" s="225"/>
    </row>
    <row r="746" spans="1:15" s="70" customFormat="1">
      <c r="A746" s="155"/>
      <c r="B746" s="155"/>
      <c r="C746" s="112" t="e">
        <f>'Programe Budget 2073-74'!#REF!</f>
        <v>#REF!</v>
      </c>
      <c r="D746" s="281" t="e">
        <f>'Programe Budget 2073-74'!#REF!</f>
        <v>#REF!</v>
      </c>
      <c r="E746" s="173" t="e">
        <f>SUM(E691:E745)</f>
        <v>#REF!</v>
      </c>
      <c r="F746" s="173" t="e">
        <f>SUM(F691:F745)</f>
        <v>#REF!</v>
      </c>
      <c r="G746" s="173" t="e">
        <f>SUM(G691:G745)</f>
        <v>#REF!</v>
      </c>
      <c r="H746" s="173"/>
      <c r="I746" s="173"/>
      <c r="J746" s="173">
        <f>SUM(J691:J745)</f>
        <v>80991.55</v>
      </c>
      <c r="K746" s="114" t="e">
        <f t="shared" si="72"/>
        <v>#REF!</v>
      </c>
      <c r="L746" s="174"/>
      <c r="M746" s="138"/>
      <c r="N746" s="114"/>
      <c r="O746" s="225"/>
    </row>
    <row r="747" spans="1:15" s="70" customFormat="1">
      <c r="A747" s="155"/>
      <c r="B747" s="155"/>
      <c r="C747" s="112" t="e">
        <f>'Programe Budget 2073-74'!#REF!</f>
        <v>#REF!</v>
      </c>
      <c r="D747" s="281" t="e">
        <f>'Programe Budget 2073-74'!#REF!</f>
        <v>#REF!</v>
      </c>
      <c r="E747" s="173"/>
      <c r="F747" s="173"/>
      <c r="G747" s="173"/>
      <c r="H747" s="114"/>
      <c r="I747" s="114"/>
      <c r="J747" s="173"/>
      <c r="K747" s="114"/>
      <c r="L747" s="174"/>
      <c r="M747" s="138"/>
      <c r="N747" s="114" t="e">
        <f>'Programe Budget 2073-74'!#REF!</f>
        <v>#REF!</v>
      </c>
      <c r="O747" s="225"/>
    </row>
    <row r="748" spans="1:15" s="70" customFormat="1">
      <c r="A748" s="155"/>
      <c r="B748" s="155"/>
      <c r="C748" s="162" t="e">
        <f>'Programe Budget 2073-74'!#REF!</f>
        <v>#REF!</v>
      </c>
      <c r="D748" s="297" t="e">
        <f>'Programe Budget 2073-74'!#REF!</f>
        <v>#REF!</v>
      </c>
      <c r="E748" s="114" t="e">
        <f>'Programe Budget 2073-74'!#REF!</f>
        <v>#REF!</v>
      </c>
      <c r="F748" s="114" t="e">
        <f>'Programe Budget 2073-74'!#REF!</f>
        <v>#REF!</v>
      </c>
      <c r="G748" s="114" t="e">
        <f>'Programe Budget 2073-74'!#REF!</f>
        <v>#REF!</v>
      </c>
      <c r="H748" s="173"/>
      <c r="I748" s="173"/>
      <c r="J748" s="114">
        <f>I748+H748</f>
        <v>0</v>
      </c>
      <c r="K748" s="114" t="e">
        <f>J748/E748*100</f>
        <v>#REF!</v>
      </c>
      <c r="L748" s="174"/>
      <c r="M748" s="138"/>
      <c r="N748" s="114" t="e">
        <f>'Programe Budget 2073-74'!#REF!</f>
        <v>#REF!</v>
      </c>
      <c r="O748" s="225"/>
    </row>
    <row r="749" spans="1:15" s="70" customFormat="1">
      <c r="A749" s="155"/>
      <c r="B749" s="155"/>
      <c r="C749" s="162" t="e">
        <f>'Programe Budget 2073-74'!#REF!</f>
        <v>#REF!</v>
      </c>
      <c r="D749" s="297" t="e">
        <f>'Programe Budget 2073-74'!#REF!</f>
        <v>#REF!</v>
      </c>
      <c r="E749" s="114" t="e">
        <f>'Programe Budget 2073-74'!#REF!</f>
        <v>#REF!</v>
      </c>
      <c r="F749" s="114" t="e">
        <f>'Programe Budget 2073-74'!#REF!</f>
        <v>#REF!</v>
      </c>
      <c r="G749" s="114" t="e">
        <f>'Programe Budget 2073-74'!#REF!</f>
        <v>#REF!</v>
      </c>
      <c r="H749" s="173"/>
      <c r="I749" s="173"/>
      <c r="J749" s="114">
        <f t="shared" ref="J749:J757" si="73">I749+H749</f>
        <v>0</v>
      </c>
      <c r="K749" s="114" t="e">
        <f t="shared" ref="K749:K757" si="74">J749/E749*100</f>
        <v>#REF!</v>
      </c>
      <c r="L749" s="174"/>
      <c r="M749" s="138"/>
      <c r="N749" s="114" t="e">
        <f>'Programe Budget 2073-74'!#REF!</f>
        <v>#REF!</v>
      </c>
      <c r="O749" s="225"/>
    </row>
    <row r="750" spans="1:15" s="70" customFormat="1">
      <c r="A750" s="155"/>
      <c r="B750" s="155"/>
      <c r="C750" s="162" t="e">
        <f>'Programe Budget 2073-74'!#REF!</f>
        <v>#REF!</v>
      </c>
      <c r="D750" s="297" t="e">
        <f>'Programe Budget 2073-74'!#REF!</f>
        <v>#REF!</v>
      </c>
      <c r="E750" s="114" t="e">
        <f>'Programe Budget 2073-74'!#REF!</f>
        <v>#REF!</v>
      </c>
      <c r="F750" s="114" t="e">
        <f>'Programe Budget 2073-74'!#REF!</f>
        <v>#REF!</v>
      </c>
      <c r="G750" s="114" t="e">
        <f>'Programe Budget 2073-74'!#REF!</f>
        <v>#REF!</v>
      </c>
      <c r="H750" s="114">
        <v>0</v>
      </c>
      <c r="I750" s="173"/>
      <c r="J750" s="114">
        <f t="shared" si="73"/>
        <v>0</v>
      </c>
      <c r="K750" s="114" t="e">
        <f t="shared" si="74"/>
        <v>#REF!</v>
      </c>
      <c r="L750" s="174"/>
      <c r="M750" s="138"/>
      <c r="N750" s="114" t="e">
        <f>'Programe Budget 2073-74'!#REF!</f>
        <v>#REF!</v>
      </c>
      <c r="O750" s="225"/>
    </row>
    <row r="751" spans="1:15" s="70" customFormat="1">
      <c r="A751" s="155"/>
      <c r="B751" s="155"/>
      <c r="C751" s="162" t="e">
        <f>'Programe Budget 2073-74'!#REF!</f>
        <v>#REF!</v>
      </c>
      <c r="D751" s="297" t="e">
        <f>'Programe Budget 2073-74'!#REF!</f>
        <v>#REF!</v>
      </c>
      <c r="E751" s="114" t="e">
        <f>'Programe Budget 2073-74'!#REF!</f>
        <v>#REF!</v>
      </c>
      <c r="F751" s="114" t="e">
        <f>'Programe Budget 2073-74'!#REF!</f>
        <v>#REF!</v>
      </c>
      <c r="G751" s="114" t="e">
        <f>'Programe Budget 2073-74'!#REF!</f>
        <v>#REF!</v>
      </c>
      <c r="H751" s="114">
        <v>0</v>
      </c>
      <c r="I751" s="173"/>
      <c r="J751" s="114">
        <f t="shared" si="73"/>
        <v>0</v>
      </c>
      <c r="K751" s="114" t="e">
        <f t="shared" si="74"/>
        <v>#REF!</v>
      </c>
      <c r="L751" s="174"/>
      <c r="M751" s="138"/>
      <c r="N751" s="114" t="e">
        <f>'Programe Budget 2073-74'!#REF!</f>
        <v>#REF!</v>
      </c>
      <c r="O751" s="225"/>
    </row>
    <row r="752" spans="1:15" s="70" customFormat="1">
      <c r="A752" s="155"/>
      <c r="B752" s="155"/>
      <c r="C752" s="162" t="e">
        <f>'Programe Budget 2073-74'!#REF!</f>
        <v>#REF!</v>
      </c>
      <c r="D752" s="297" t="e">
        <f>'Programe Budget 2073-74'!#REF!</f>
        <v>#REF!</v>
      </c>
      <c r="E752" s="114" t="e">
        <f>'Programe Budget 2073-74'!#REF!</f>
        <v>#REF!</v>
      </c>
      <c r="F752" s="114" t="e">
        <f>'Programe Budget 2073-74'!#REF!</f>
        <v>#REF!</v>
      </c>
      <c r="G752" s="114" t="e">
        <f>'Programe Budget 2073-74'!#REF!</f>
        <v>#REF!</v>
      </c>
      <c r="H752" s="114">
        <v>0</v>
      </c>
      <c r="I752" s="173"/>
      <c r="J752" s="114">
        <f t="shared" si="73"/>
        <v>0</v>
      </c>
      <c r="K752" s="114" t="e">
        <f t="shared" si="74"/>
        <v>#REF!</v>
      </c>
      <c r="L752" s="174"/>
      <c r="M752" s="138"/>
      <c r="N752" s="114" t="e">
        <f>'Programe Budget 2073-74'!#REF!</f>
        <v>#REF!</v>
      </c>
      <c r="O752" s="225"/>
    </row>
    <row r="753" spans="1:15" s="70" customFormat="1">
      <c r="A753" s="155"/>
      <c r="B753" s="155"/>
      <c r="C753" s="162" t="e">
        <f>'Programe Budget 2073-74'!#REF!</f>
        <v>#REF!</v>
      </c>
      <c r="D753" s="297" t="e">
        <f>'Programe Budget 2073-74'!#REF!</f>
        <v>#REF!</v>
      </c>
      <c r="E753" s="114" t="e">
        <f>'Programe Budget 2073-74'!#REF!</f>
        <v>#REF!</v>
      </c>
      <c r="F753" s="114" t="e">
        <f>'Programe Budget 2073-74'!#REF!</f>
        <v>#REF!</v>
      </c>
      <c r="G753" s="114" t="e">
        <f>'Programe Budget 2073-74'!#REF!</f>
        <v>#REF!</v>
      </c>
      <c r="H753" s="173"/>
      <c r="I753" s="173"/>
      <c r="J753" s="114">
        <f t="shared" si="73"/>
        <v>0</v>
      </c>
      <c r="K753" s="114" t="e">
        <f t="shared" si="74"/>
        <v>#REF!</v>
      </c>
      <c r="L753" s="174"/>
      <c r="M753" s="138"/>
      <c r="N753" s="114" t="e">
        <f>'Programe Budget 2073-74'!#REF!</f>
        <v>#REF!</v>
      </c>
      <c r="O753" s="225"/>
    </row>
    <row r="754" spans="1:15" s="70" customFormat="1">
      <c r="A754" s="155"/>
      <c r="B754" s="155"/>
      <c r="C754" s="162" t="e">
        <f>'Programe Budget 2073-74'!#REF!</f>
        <v>#REF!</v>
      </c>
      <c r="D754" s="297" t="e">
        <f>'Programe Budget 2073-74'!#REF!</f>
        <v>#REF!</v>
      </c>
      <c r="E754" s="114" t="e">
        <f>'Programe Budget 2073-74'!#REF!</f>
        <v>#REF!</v>
      </c>
      <c r="F754" s="114" t="e">
        <f>'Programe Budget 2073-74'!#REF!</f>
        <v>#REF!</v>
      </c>
      <c r="G754" s="114" t="e">
        <f>'Programe Budget 2073-74'!#REF!</f>
        <v>#REF!</v>
      </c>
      <c r="H754" s="173"/>
      <c r="I754" s="173"/>
      <c r="J754" s="114">
        <f t="shared" si="73"/>
        <v>0</v>
      </c>
      <c r="K754" s="114" t="e">
        <f t="shared" si="74"/>
        <v>#REF!</v>
      </c>
      <c r="L754" s="174"/>
      <c r="M754" s="138"/>
      <c r="N754" s="114" t="e">
        <f>'Programe Budget 2073-74'!#REF!</f>
        <v>#REF!</v>
      </c>
      <c r="O754" s="225"/>
    </row>
    <row r="755" spans="1:15" s="70" customFormat="1">
      <c r="A755" s="155"/>
      <c r="B755" s="155"/>
      <c r="C755" s="162" t="e">
        <f>'Programe Budget 2073-74'!#REF!</f>
        <v>#REF!</v>
      </c>
      <c r="D755" s="297" t="e">
        <f>'Programe Budget 2073-74'!#REF!</f>
        <v>#REF!</v>
      </c>
      <c r="E755" s="114" t="e">
        <f>'Programe Budget 2073-74'!#REF!</f>
        <v>#REF!</v>
      </c>
      <c r="F755" s="114" t="e">
        <f>'Programe Budget 2073-74'!#REF!</f>
        <v>#REF!</v>
      </c>
      <c r="G755" s="114" t="e">
        <f>'Programe Budget 2073-74'!#REF!</f>
        <v>#REF!</v>
      </c>
      <c r="H755" s="173"/>
      <c r="I755" s="173"/>
      <c r="J755" s="114">
        <f t="shared" si="73"/>
        <v>0</v>
      </c>
      <c r="K755" s="114" t="e">
        <f t="shared" si="74"/>
        <v>#REF!</v>
      </c>
      <c r="L755" s="174"/>
      <c r="M755" s="138"/>
      <c r="N755" s="114" t="e">
        <f>'Programe Budget 2073-74'!#REF!</f>
        <v>#REF!</v>
      </c>
      <c r="O755" s="225"/>
    </row>
    <row r="756" spans="1:15" s="70" customFormat="1">
      <c r="A756" s="155"/>
      <c r="B756" s="155"/>
      <c r="C756" s="162" t="e">
        <f>'Programe Budget 2073-74'!#REF!</f>
        <v>#REF!</v>
      </c>
      <c r="D756" s="297" t="e">
        <f>'Programe Budget 2073-74'!#REF!</f>
        <v>#REF!</v>
      </c>
      <c r="E756" s="114" t="e">
        <f>'Programe Budget 2073-74'!#REF!</f>
        <v>#REF!</v>
      </c>
      <c r="F756" s="114" t="e">
        <f>'Programe Budget 2073-74'!#REF!</f>
        <v>#REF!</v>
      </c>
      <c r="G756" s="114" t="e">
        <f>'Programe Budget 2073-74'!#REF!</f>
        <v>#REF!</v>
      </c>
      <c r="H756" s="114">
        <v>0</v>
      </c>
      <c r="I756" s="114">
        <v>274</v>
      </c>
      <c r="J756" s="114">
        <f t="shared" si="73"/>
        <v>274</v>
      </c>
      <c r="K756" s="114" t="e">
        <f t="shared" si="74"/>
        <v>#REF!</v>
      </c>
      <c r="L756" s="174"/>
      <c r="M756" s="138"/>
      <c r="N756" s="114" t="e">
        <f>'Programe Budget 2073-74'!#REF!</f>
        <v>#REF!</v>
      </c>
      <c r="O756" s="225"/>
    </row>
    <row r="757" spans="1:15" s="70" customFormat="1">
      <c r="A757" s="155"/>
      <c r="B757" s="155"/>
      <c r="C757" s="162" t="e">
        <f>'Programe Budget 2073-74'!#REF!</f>
        <v>#REF!</v>
      </c>
      <c r="D757" s="297" t="e">
        <f>'Programe Budget 2073-74'!#REF!</f>
        <v>#REF!</v>
      </c>
      <c r="E757" s="114" t="e">
        <f>'Programe Budget 2073-74'!#REF!</f>
        <v>#REF!</v>
      </c>
      <c r="F757" s="114" t="e">
        <f>'Programe Budget 2073-74'!#REF!</f>
        <v>#REF!</v>
      </c>
      <c r="G757" s="114" t="e">
        <f>'Programe Budget 2073-74'!#REF!</f>
        <v>#REF!</v>
      </c>
      <c r="H757" s="173"/>
      <c r="I757" s="173"/>
      <c r="J757" s="114">
        <f t="shared" si="73"/>
        <v>0</v>
      </c>
      <c r="K757" s="114" t="e">
        <f t="shared" si="74"/>
        <v>#REF!</v>
      </c>
      <c r="L757" s="174"/>
      <c r="M757" s="138"/>
      <c r="N757" s="114" t="e">
        <f>'Programe Budget 2073-74'!#REF!</f>
        <v>#REF!</v>
      </c>
      <c r="O757" s="225"/>
    </row>
    <row r="758" spans="1:15" s="70" customFormat="1">
      <c r="A758" s="155"/>
      <c r="B758" s="155"/>
      <c r="C758" s="112" t="e">
        <f>'Programe Budget 2073-74'!#REF!</f>
        <v>#REF!</v>
      </c>
      <c r="D758" s="325" t="e">
        <f>'Programe Budget 2073-74'!#REF!</f>
        <v>#REF!</v>
      </c>
      <c r="E758" s="173" t="e">
        <f>SUM(E748:E757)</f>
        <v>#REF!</v>
      </c>
      <c r="F758" s="173" t="e">
        <f>SUM(F748:F757)</f>
        <v>#REF!</v>
      </c>
      <c r="G758" s="173" t="e">
        <f>SUM(G748:G757)</f>
        <v>#REF!</v>
      </c>
      <c r="H758" s="173"/>
      <c r="I758" s="173"/>
      <c r="J758" s="173">
        <f>SUM(J748:J757)</f>
        <v>274</v>
      </c>
      <c r="K758" s="114" t="e">
        <f>J758/E758*100</f>
        <v>#REF!</v>
      </c>
      <c r="L758" s="174"/>
      <c r="M758" s="138"/>
      <c r="N758" s="114"/>
      <c r="O758" s="225"/>
    </row>
    <row r="759" spans="1:15" s="70" customFormat="1">
      <c r="A759" s="112" t="e">
        <f>'Programe Budget 2073-74'!#REF!</f>
        <v>#REF!</v>
      </c>
      <c r="B759" s="112" t="e">
        <f>'Programe Budget 2073-74'!#REF!</f>
        <v>#REF!</v>
      </c>
      <c r="C759" s="112" t="e">
        <f>'Programe Budget 2073-74'!#REF!</f>
        <v>#REF!</v>
      </c>
      <c r="D759" s="281" t="e">
        <f>'Programe Budget 2073-74'!#REF!</f>
        <v>#REF!</v>
      </c>
      <c r="E759" s="173"/>
      <c r="F759" s="173"/>
      <c r="G759" s="173"/>
      <c r="H759" s="114"/>
      <c r="I759" s="114"/>
      <c r="J759" s="173"/>
      <c r="K759" s="114"/>
      <c r="L759" s="174"/>
      <c r="M759" s="138"/>
      <c r="N759" s="114" t="e">
        <f>'Programe Budget 2073-74'!#REF!</f>
        <v>#REF!</v>
      </c>
      <c r="O759" s="225"/>
    </row>
    <row r="760" spans="1:15" s="70" customFormat="1">
      <c r="A760" s="155"/>
      <c r="B760" s="155"/>
      <c r="C760" s="162" t="e">
        <f>'Programe Budget 2073-74'!#REF!</f>
        <v>#REF!</v>
      </c>
      <c r="D760" s="297" t="e">
        <f>'Programe Budget 2073-74'!#REF!</f>
        <v>#REF!</v>
      </c>
      <c r="E760" s="114" t="e">
        <f>'Programe Budget 2073-74'!#REF!</f>
        <v>#REF!</v>
      </c>
      <c r="F760" s="114" t="e">
        <f>'Programe Budget 2073-74'!#REF!</f>
        <v>#REF!</v>
      </c>
      <c r="G760" s="114" t="e">
        <f>'Programe Budget 2073-74'!#REF!</f>
        <v>#REF!</v>
      </c>
      <c r="H760" s="173"/>
      <c r="I760" s="173"/>
      <c r="J760" s="114">
        <f>I760+H760</f>
        <v>0</v>
      </c>
      <c r="K760" s="114" t="e">
        <f>J760/E760*100</f>
        <v>#REF!</v>
      </c>
      <c r="L760" s="174"/>
      <c r="M760" s="138"/>
      <c r="N760" s="114" t="e">
        <f>'Programe Budget 2073-74'!#REF!</f>
        <v>#REF!</v>
      </c>
      <c r="O760" s="225"/>
    </row>
    <row r="761" spans="1:15" s="70" customFormat="1">
      <c r="A761" s="155"/>
      <c r="B761" s="155"/>
      <c r="C761" s="162" t="e">
        <f>'Programe Budget 2073-74'!#REF!</f>
        <v>#REF!</v>
      </c>
      <c r="D761" s="297" t="e">
        <f>'Programe Budget 2073-74'!#REF!</f>
        <v>#REF!</v>
      </c>
      <c r="E761" s="114" t="e">
        <f>'Programe Budget 2073-74'!#REF!</f>
        <v>#REF!</v>
      </c>
      <c r="F761" s="114" t="e">
        <f>'Programe Budget 2073-74'!#REF!</f>
        <v>#REF!</v>
      </c>
      <c r="G761" s="114" t="e">
        <f>'Programe Budget 2073-74'!#REF!</f>
        <v>#REF!</v>
      </c>
      <c r="H761" s="173"/>
      <c r="I761" s="173"/>
      <c r="J761" s="114">
        <f t="shared" ref="J761:J769" si="75">I761+H761</f>
        <v>0</v>
      </c>
      <c r="K761" s="114" t="e">
        <f t="shared" ref="K761:K771" si="76">J761/E761*100</f>
        <v>#REF!</v>
      </c>
      <c r="L761" s="174"/>
      <c r="M761" s="138"/>
      <c r="N761" s="114" t="e">
        <f>'Programe Budget 2073-74'!#REF!</f>
        <v>#REF!</v>
      </c>
      <c r="O761" s="225"/>
    </row>
    <row r="762" spans="1:15" s="70" customFormat="1">
      <c r="A762" s="155"/>
      <c r="B762" s="155"/>
      <c r="C762" s="162" t="e">
        <f>'Programe Budget 2073-74'!#REF!</f>
        <v>#REF!</v>
      </c>
      <c r="D762" s="297" t="e">
        <f>'Programe Budget 2073-74'!#REF!</f>
        <v>#REF!</v>
      </c>
      <c r="E762" s="114" t="e">
        <f>'Programe Budget 2073-74'!#REF!</f>
        <v>#REF!</v>
      </c>
      <c r="F762" s="114" t="e">
        <f>'Programe Budget 2073-74'!#REF!</f>
        <v>#REF!</v>
      </c>
      <c r="G762" s="114" t="e">
        <f>'Programe Budget 2073-74'!#REF!</f>
        <v>#REF!</v>
      </c>
      <c r="H762" s="114">
        <v>0</v>
      </c>
      <c r="I762" s="173"/>
      <c r="J762" s="114">
        <f t="shared" si="75"/>
        <v>0</v>
      </c>
      <c r="K762" s="114" t="e">
        <f t="shared" si="76"/>
        <v>#REF!</v>
      </c>
      <c r="L762" s="174"/>
      <c r="M762" s="138"/>
      <c r="N762" s="114" t="e">
        <f>'Programe Budget 2073-74'!#REF!</f>
        <v>#REF!</v>
      </c>
      <c r="O762" s="225"/>
    </row>
    <row r="763" spans="1:15" s="70" customFormat="1">
      <c r="A763" s="155"/>
      <c r="B763" s="155"/>
      <c r="C763" s="162" t="e">
        <f>'Programe Budget 2073-74'!#REF!</f>
        <v>#REF!</v>
      </c>
      <c r="D763" s="297" t="e">
        <f>'Programe Budget 2073-74'!#REF!</f>
        <v>#REF!</v>
      </c>
      <c r="E763" s="114" t="e">
        <f>'Programe Budget 2073-74'!#REF!</f>
        <v>#REF!</v>
      </c>
      <c r="F763" s="114" t="e">
        <f>'Programe Budget 2073-74'!#REF!</f>
        <v>#REF!</v>
      </c>
      <c r="G763" s="114" t="e">
        <f>'Programe Budget 2073-74'!#REF!</f>
        <v>#REF!</v>
      </c>
      <c r="H763" s="114">
        <v>0</v>
      </c>
      <c r="I763" s="173"/>
      <c r="J763" s="114">
        <f t="shared" si="75"/>
        <v>0</v>
      </c>
      <c r="K763" s="114" t="e">
        <f t="shared" si="76"/>
        <v>#REF!</v>
      </c>
      <c r="L763" s="174"/>
      <c r="M763" s="138"/>
      <c r="N763" s="114" t="e">
        <f>'Programe Budget 2073-74'!#REF!</f>
        <v>#REF!</v>
      </c>
      <c r="O763" s="225"/>
    </row>
    <row r="764" spans="1:15" s="70" customFormat="1">
      <c r="A764" s="155"/>
      <c r="B764" s="155"/>
      <c r="C764" s="162" t="e">
        <f>'Programe Budget 2073-74'!#REF!</f>
        <v>#REF!</v>
      </c>
      <c r="D764" s="297" t="e">
        <f>'Programe Budget 2073-74'!#REF!</f>
        <v>#REF!</v>
      </c>
      <c r="E764" s="114" t="e">
        <f>'Programe Budget 2073-74'!#REF!</f>
        <v>#REF!</v>
      </c>
      <c r="F764" s="114" t="e">
        <f>'Programe Budget 2073-74'!#REF!</f>
        <v>#REF!</v>
      </c>
      <c r="G764" s="114" t="e">
        <f>'Programe Budget 2073-74'!#REF!</f>
        <v>#REF!</v>
      </c>
      <c r="H764" s="173"/>
      <c r="I764" s="173"/>
      <c r="J764" s="114">
        <f t="shared" si="75"/>
        <v>0</v>
      </c>
      <c r="K764" s="114" t="e">
        <f t="shared" si="76"/>
        <v>#REF!</v>
      </c>
      <c r="L764" s="174"/>
      <c r="M764" s="138"/>
      <c r="N764" s="114" t="e">
        <f>'Programe Budget 2073-74'!#REF!</f>
        <v>#REF!</v>
      </c>
      <c r="O764" s="225"/>
    </row>
    <row r="765" spans="1:15" s="70" customFormat="1">
      <c r="A765" s="155"/>
      <c r="B765" s="155"/>
      <c r="C765" s="162" t="e">
        <f>'Programe Budget 2073-74'!#REF!</f>
        <v>#REF!</v>
      </c>
      <c r="D765" s="297" t="e">
        <f>'Programe Budget 2073-74'!#REF!</f>
        <v>#REF!</v>
      </c>
      <c r="E765" s="114" t="e">
        <f>'Programe Budget 2073-74'!#REF!</f>
        <v>#REF!</v>
      </c>
      <c r="F765" s="114" t="e">
        <f>'Programe Budget 2073-74'!#REF!</f>
        <v>#REF!</v>
      </c>
      <c r="G765" s="114" t="e">
        <f>'Programe Budget 2073-74'!#REF!</f>
        <v>#REF!</v>
      </c>
      <c r="H765" s="173"/>
      <c r="I765" s="173"/>
      <c r="J765" s="114">
        <f t="shared" si="75"/>
        <v>0</v>
      </c>
      <c r="K765" s="114" t="e">
        <f t="shared" si="76"/>
        <v>#REF!</v>
      </c>
      <c r="L765" s="174"/>
      <c r="M765" s="138"/>
      <c r="N765" s="114" t="e">
        <f>'Programe Budget 2073-74'!#REF!</f>
        <v>#REF!</v>
      </c>
      <c r="O765" s="225"/>
    </row>
    <row r="766" spans="1:15" s="70" customFormat="1">
      <c r="A766" s="155"/>
      <c r="B766" s="155"/>
      <c r="C766" s="162" t="e">
        <f>'Programe Budget 2073-74'!#REF!</f>
        <v>#REF!</v>
      </c>
      <c r="D766" s="297" t="e">
        <f>'Programe Budget 2073-74'!#REF!</f>
        <v>#REF!</v>
      </c>
      <c r="E766" s="114" t="e">
        <f>'Programe Budget 2073-74'!#REF!</f>
        <v>#REF!</v>
      </c>
      <c r="F766" s="114" t="e">
        <f>'Programe Budget 2073-74'!#REF!</f>
        <v>#REF!</v>
      </c>
      <c r="G766" s="114" t="e">
        <f>'Programe Budget 2073-74'!#REF!</f>
        <v>#REF!</v>
      </c>
      <c r="H766" s="173"/>
      <c r="I766" s="173"/>
      <c r="J766" s="114">
        <f t="shared" si="75"/>
        <v>0</v>
      </c>
      <c r="K766" s="114" t="e">
        <f t="shared" si="76"/>
        <v>#REF!</v>
      </c>
      <c r="L766" s="174"/>
      <c r="M766" s="138"/>
      <c r="N766" s="114" t="e">
        <f>'Programe Budget 2073-74'!#REF!</f>
        <v>#REF!</v>
      </c>
      <c r="O766" s="225"/>
    </row>
    <row r="767" spans="1:15" s="70" customFormat="1">
      <c r="A767" s="155"/>
      <c r="B767" s="155"/>
      <c r="C767" s="162" t="e">
        <f>'Programe Budget 2073-74'!#REF!</f>
        <v>#REF!</v>
      </c>
      <c r="D767" s="297" t="e">
        <f>'Programe Budget 2073-74'!#REF!</f>
        <v>#REF!</v>
      </c>
      <c r="E767" s="114" t="e">
        <f>'Programe Budget 2073-74'!#REF!</f>
        <v>#REF!</v>
      </c>
      <c r="F767" s="114" t="e">
        <f>'Programe Budget 2073-74'!#REF!</f>
        <v>#REF!</v>
      </c>
      <c r="G767" s="114" t="e">
        <f>'Programe Budget 2073-74'!#REF!</f>
        <v>#REF!</v>
      </c>
      <c r="H767" s="173"/>
      <c r="I767" s="173"/>
      <c r="J767" s="114">
        <f t="shared" si="75"/>
        <v>0</v>
      </c>
      <c r="K767" s="114" t="e">
        <f t="shared" si="76"/>
        <v>#REF!</v>
      </c>
      <c r="L767" s="174"/>
      <c r="M767" s="138"/>
      <c r="N767" s="114" t="e">
        <f>'Programe Budget 2073-74'!#REF!</f>
        <v>#REF!</v>
      </c>
      <c r="O767" s="225"/>
    </row>
    <row r="768" spans="1:15" s="70" customFormat="1">
      <c r="A768" s="155"/>
      <c r="B768" s="155"/>
      <c r="C768" s="162" t="e">
        <f>'Programe Budget 2073-74'!#REF!</f>
        <v>#REF!</v>
      </c>
      <c r="D768" s="297" t="e">
        <f>'Programe Budget 2073-74'!#REF!</f>
        <v>#REF!</v>
      </c>
      <c r="E768" s="114" t="e">
        <f>'Programe Budget 2073-74'!#REF!</f>
        <v>#REF!</v>
      </c>
      <c r="F768" s="114" t="e">
        <f>'Programe Budget 2073-74'!#REF!</f>
        <v>#REF!</v>
      </c>
      <c r="G768" s="114" t="e">
        <f>'Programe Budget 2073-74'!#REF!</f>
        <v>#REF!</v>
      </c>
      <c r="H768" s="114">
        <v>0</v>
      </c>
      <c r="I768" s="114">
        <v>1000</v>
      </c>
      <c r="J768" s="114">
        <f t="shared" si="75"/>
        <v>1000</v>
      </c>
      <c r="K768" s="114" t="e">
        <f t="shared" si="76"/>
        <v>#REF!</v>
      </c>
      <c r="L768" s="174"/>
      <c r="M768" s="138"/>
      <c r="N768" s="114" t="e">
        <f>'Programe Budget 2073-74'!#REF!</f>
        <v>#REF!</v>
      </c>
      <c r="O768" s="225"/>
    </row>
    <row r="769" spans="1:15" s="70" customFormat="1">
      <c r="A769" s="155"/>
      <c r="B769" s="155"/>
      <c r="C769" s="162" t="e">
        <f>'Programe Budget 2073-74'!#REF!</f>
        <v>#REF!</v>
      </c>
      <c r="D769" s="297" t="e">
        <f>'Programe Budget 2073-74'!#REF!</f>
        <v>#REF!</v>
      </c>
      <c r="E769" s="114" t="e">
        <f>'Programe Budget 2073-74'!#REF!</f>
        <v>#REF!</v>
      </c>
      <c r="F769" s="114" t="e">
        <f>'Programe Budget 2073-74'!#REF!</f>
        <v>#REF!</v>
      </c>
      <c r="G769" s="114" t="e">
        <f>'Programe Budget 2073-74'!#REF!</f>
        <v>#REF!</v>
      </c>
      <c r="H769" s="114"/>
      <c r="I769" s="114"/>
      <c r="J769" s="114">
        <f t="shared" si="75"/>
        <v>0</v>
      </c>
      <c r="K769" s="114" t="e">
        <f t="shared" si="76"/>
        <v>#REF!</v>
      </c>
      <c r="L769" s="174"/>
      <c r="M769" s="138"/>
      <c r="N769" s="114" t="e">
        <f>'Programe Budget 2073-74'!#REF!</f>
        <v>#REF!</v>
      </c>
      <c r="O769" s="225"/>
    </row>
    <row r="770" spans="1:15" s="70" customFormat="1">
      <c r="A770" s="155"/>
      <c r="B770" s="155"/>
      <c r="C770" s="112" t="e">
        <f>'Programe Budget 2073-74'!#REF!</f>
        <v>#REF!</v>
      </c>
      <c r="D770" s="281" t="e">
        <f>'Programe Budget 2073-74'!#REF!</f>
        <v>#REF!</v>
      </c>
      <c r="E770" s="173" t="e">
        <f>SUM(E760:E769)</f>
        <v>#REF!</v>
      </c>
      <c r="F770" s="173" t="e">
        <f>SUM(F760:F769)</f>
        <v>#REF!</v>
      </c>
      <c r="G770" s="173" t="e">
        <f>SUM(G760:G769)</f>
        <v>#REF!</v>
      </c>
      <c r="H770" s="173"/>
      <c r="I770" s="173"/>
      <c r="J770" s="173">
        <f>SUM(J760:J769)</f>
        <v>1000</v>
      </c>
      <c r="K770" s="173" t="e">
        <f t="shared" si="76"/>
        <v>#REF!</v>
      </c>
      <c r="L770" s="174"/>
      <c r="M770" s="138"/>
      <c r="N770" s="114"/>
      <c r="O770" s="225"/>
    </row>
    <row r="771" spans="1:15" s="70" customFormat="1">
      <c r="A771" s="155"/>
      <c r="B771" s="155"/>
      <c r="C771" s="112" t="e">
        <f>'Programe Budget 2073-74'!#REF!</f>
        <v>#REF!</v>
      </c>
      <c r="D771" s="281" t="e">
        <f>'Programe Budget 2073-74'!#REF!</f>
        <v>#REF!</v>
      </c>
      <c r="E771" s="173" t="e">
        <f>E770+E758+E746</f>
        <v>#REF!</v>
      </c>
      <c r="F771" s="173" t="e">
        <f t="shared" ref="F771:L771" si="77">F770+F758+F746</f>
        <v>#REF!</v>
      </c>
      <c r="G771" s="173" t="e">
        <f t="shared" si="77"/>
        <v>#REF!</v>
      </c>
      <c r="H771" s="114">
        <f t="shared" si="77"/>
        <v>0</v>
      </c>
      <c r="I771" s="114">
        <f t="shared" si="77"/>
        <v>0</v>
      </c>
      <c r="J771" s="173">
        <f>J770+J758+J746</f>
        <v>82265.55</v>
      </c>
      <c r="K771" s="173" t="e">
        <f t="shared" si="76"/>
        <v>#REF!</v>
      </c>
      <c r="L771" s="173">
        <f t="shared" si="77"/>
        <v>0</v>
      </c>
      <c r="M771" s="138"/>
      <c r="N771" s="114" t="e">
        <f>'Programe Budget 2073-74'!#REF!</f>
        <v>#REF!</v>
      </c>
      <c r="O771" s="225"/>
    </row>
    <row r="772" spans="1:15" s="70" customFormat="1">
      <c r="A772" s="155"/>
      <c r="B772" s="155"/>
      <c r="C772" s="112" t="e">
        <f>'Programe Budget 2073-74'!#REF!</f>
        <v>#REF!</v>
      </c>
      <c r="D772" s="281" t="e">
        <f>'Programe Budget 2073-74'!#REF!</f>
        <v>#REF!</v>
      </c>
      <c r="E772" s="173"/>
      <c r="F772" s="173"/>
      <c r="G772" s="173"/>
      <c r="H772" s="114"/>
      <c r="I772" s="114"/>
      <c r="J772" s="173"/>
      <c r="K772" s="114"/>
      <c r="L772" s="174"/>
      <c r="M772" s="138"/>
      <c r="N772" s="114" t="e">
        <f>'Programe Budget 2073-74'!#REF!</f>
        <v>#REF!</v>
      </c>
      <c r="O772" s="225"/>
    </row>
    <row r="773" spans="1:15" s="70" customFormat="1">
      <c r="A773" s="155"/>
      <c r="B773" s="155"/>
      <c r="C773" s="162" t="e">
        <f>'Programe Budget 2073-74'!#REF!</f>
        <v>#REF!</v>
      </c>
      <c r="D773" s="297" t="e">
        <f>'Programe Budget 2073-74'!#REF!</f>
        <v>#REF!</v>
      </c>
      <c r="E773" s="114" t="e">
        <f>'Programe Budget 2073-74'!#REF!</f>
        <v>#REF!</v>
      </c>
      <c r="F773" s="114" t="e">
        <f>'Programe Budget 2073-74'!#REF!</f>
        <v>#REF!</v>
      </c>
      <c r="G773" s="114" t="e">
        <f>'Programe Budget 2073-74'!#REF!</f>
        <v>#REF!</v>
      </c>
      <c r="H773" s="114">
        <v>0</v>
      </c>
      <c r="I773" s="114">
        <v>475</v>
      </c>
      <c r="J773" s="114">
        <f>I773+H773</f>
        <v>475</v>
      </c>
      <c r="K773" s="114" t="e">
        <f>J773/E773*100</f>
        <v>#REF!</v>
      </c>
      <c r="L773" s="174"/>
      <c r="M773" s="138"/>
      <c r="N773" s="114" t="e">
        <f>'Programe Budget 2073-74'!#REF!</f>
        <v>#REF!</v>
      </c>
      <c r="O773" s="225"/>
    </row>
    <row r="774" spans="1:15" s="70" customFormat="1">
      <c r="A774" s="155"/>
      <c r="B774" s="155"/>
      <c r="C774" s="162" t="e">
        <f>'Programe Budget 2073-74'!#REF!</f>
        <v>#REF!</v>
      </c>
      <c r="D774" s="297" t="e">
        <f>'Programe Budget 2073-74'!#REF!</f>
        <v>#REF!</v>
      </c>
      <c r="E774" s="114" t="e">
        <f>'Programe Budget 2073-74'!#REF!</f>
        <v>#REF!</v>
      </c>
      <c r="F774" s="114" t="e">
        <f>'Programe Budget 2073-74'!#REF!</f>
        <v>#REF!</v>
      </c>
      <c r="G774" s="114" t="e">
        <f>'Programe Budget 2073-74'!#REF!</f>
        <v>#REF!</v>
      </c>
      <c r="H774" s="114">
        <v>0</v>
      </c>
      <c r="I774" s="114">
        <v>540</v>
      </c>
      <c r="J774" s="114">
        <f t="shared" ref="J774:J783" si="78">I774+H774</f>
        <v>540</v>
      </c>
      <c r="K774" s="114" t="e">
        <f t="shared" ref="K774:K783" si="79">J774/E774*100</f>
        <v>#REF!</v>
      </c>
      <c r="L774" s="174"/>
      <c r="M774" s="138"/>
      <c r="N774" s="114" t="e">
        <f>'Programe Budget 2073-74'!#REF!</f>
        <v>#REF!</v>
      </c>
      <c r="O774" s="225"/>
    </row>
    <row r="775" spans="1:15" s="70" customFormat="1">
      <c r="A775" s="155"/>
      <c r="B775" s="155"/>
      <c r="C775" s="162" t="e">
        <f>'Programe Budget 2073-74'!#REF!</f>
        <v>#REF!</v>
      </c>
      <c r="D775" s="297" t="e">
        <f>'Programe Budget 2073-74'!#REF!</f>
        <v>#REF!</v>
      </c>
      <c r="E775" s="114" t="e">
        <f>'Programe Budget 2073-74'!#REF!</f>
        <v>#REF!</v>
      </c>
      <c r="F775" s="114" t="e">
        <f>'Programe Budget 2073-74'!#REF!</f>
        <v>#REF!</v>
      </c>
      <c r="G775" s="114" t="e">
        <f>'Programe Budget 2073-74'!#REF!</f>
        <v>#REF!</v>
      </c>
      <c r="H775" s="114">
        <v>0</v>
      </c>
      <c r="I775" s="114">
        <v>510</v>
      </c>
      <c r="J775" s="114">
        <f t="shared" si="78"/>
        <v>510</v>
      </c>
      <c r="K775" s="114" t="e">
        <f t="shared" si="79"/>
        <v>#REF!</v>
      </c>
      <c r="L775" s="174"/>
      <c r="M775" s="138"/>
      <c r="N775" s="114" t="e">
        <f>'Programe Budget 2073-74'!#REF!</f>
        <v>#REF!</v>
      </c>
      <c r="O775" s="225"/>
    </row>
    <row r="776" spans="1:15" s="70" customFormat="1">
      <c r="A776" s="155"/>
      <c r="B776" s="155"/>
      <c r="C776" s="162" t="e">
        <f>'Programe Budget 2073-74'!#REF!</f>
        <v>#REF!</v>
      </c>
      <c r="D776" s="297" t="e">
        <f>'Programe Budget 2073-74'!#REF!</f>
        <v>#REF!</v>
      </c>
      <c r="E776" s="114" t="e">
        <f>'Programe Budget 2073-74'!#REF!</f>
        <v>#REF!</v>
      </c>
      <c r="F776" s="114" t="e">
        <f>'Programe Budget 2073-74'!#REF!</f>
        <v>#REF!</v>
      </c>
      <c r="G776" s="114" t="e">
        <f>'Programe Budget 2073-74'!#REF!</f>
        <v>#REF!</v>
      </c>
      <c r="H776" s="114">
        <v>0</v>
      </c>
      <c r="I776" s="114">
        <v>215</v>
      </c>
      <c r="J776" s="114">
        <f t="shared" si="78"/>
        <v>215</v>
      </c>
      <c r="K776" s="114" t="e">
        <f t="shared" si="79"/>
        <v>#REF!</v>
      </c>
      <c r="L776" s="174"/>
      <c r="M776" s="138"/>
      <c r="N776" s="114" t="e">
        <f>'Programe Budget 2073-74'!#REF!</f>
        <v>#REF!</v>
      </c>
      <c r="O776" s="225"/>
    </row>
    <row r="777" spans="1:15" s="70" customFormat="1">
      <c r="A777" s="155"/>
      <c r="B777" s="155"/>
      <c r="C777" s="162" t="e">
        <f>'Programe Budget 2073-74'!#REF!</f>
        <v>#REF!</v>
      </c>
      <c r="D777" s="297" t="e">
        <f>'Programe Budget 2073-74'!#REF!</f>
        <v>#REF!</v>
      </c>
      <c r="E777" s="114" t="e">
        <f>'Programe Budget 2073-74'!#REF!</f>
        <v>#REF!</v>
      </c>
      <c r="F777" s="114" t="e">
        <f>'Programe Budget 2073-74'!#REF!</f>
        <v>#REF!</v>
      </c>
      <c r="G777" s="114" t="e">
        <f>'Programe Budget 2073-74'!#REF!</f>
        <v>#REF!</v>
      </c>
      <c r="H777" s="114">
        <v>0</v>
      </c>
      <c r="I777" s="114">
        <v>400</v>
      </c>
      <c r="J777" s="114">
        <f t="shared" si="78"/>
        <v>400</v>
      </c>
      <c r="K777" s="114" t="e">
        <f>J777/E777*100</f>
        <v>#REF!</v>
      </c>
      <c r="L777" s="174"/>
      <c r="M777" s="138"/>
      <c r="N777" s="114" t="e">
        <f>'Programe Budget 2073-74'!#REF!</f>
        <v>#REF!</v>
      </c>
      <c r="O777" s="225"/>
    </row>
    <row r="778" spans="1:15" s="70" customFormat="1">
      <c r="A778" s="155"/>
      <c r="B778" s="155"/>
      <c r="C778" s="162" t="e">
        <f>'Programe Budget 2073-74'!#REF!</f>
        <v>#REF!</v>
      </c>
      <c r="D778" s="297" t="e">
        <f>'Programe Budget 2073-74'!#REF!</f>
        <v>#REF!</v>
      </c>
      <c r="E778" s="114" t="e">
        <f>'Programe Budget 2073-74'!#REF!</f>
        <v>#REF!</v>
      </c>
      <c r="F778" s="114" t="e">
        <f>'Programe Budget 2073-74'!#REF!</f>
        <v>#REF!</v>
      </c>
      <c r="G778" s="114" t="e">
        <f>'Programe Budget 2073-74'!#REF!</f>
        <v>#REF!</v>
      </c>
      <c r="H778" s="114">
        <v>0</v>
      </c>
      <c r="I778" s="114">
        <v>420</v>
      </c>
      <c r="J778" s="114">
        <f t="shared" si="78"/>
        <v>420</v>
      </c>
      <c r="K778" s="114" t="e">
        <f t="shared" si="79"/>
        <v>#REF!</v>
      </c>
      <c r="L778" s="174"/>
      <c r="M778" s="138"/>
      <c r="N778" s="114" t="e">
        <f>'Programe Budget 2073-74'!#REF!</f>
        <v>#REF!</v>
      </c>
      <c r="O778" s="225"/>
    </row>
    <row r="779" spans="1:15" s="70" customFormat="1">
      <c r="A779" s="155"/>
      <c r="B779" s="155"/>
      <c r="C779" s="162" t="e">
        <f>'Programe Budget 2073-74'!#REF!</f>
        <v>#REF!</v>
      </c>
      <c r="D779" s="297" t="e">
        <f>'Programe Budget 2073-74'!#REF!</f>
        <v>#REF!</v>
      </c>
      <c r="E779" s="114" t="e">
        <f>'Programe Budget 2073-74'!#REF!</f>
        <v>#REF!</v>
      </c>
      <c r="F779" s="114" t="e">
        <f>'Programe Budget 2073-74'!#REF!</f>
        <v>#REF!</v>
      </c>
      <c r="G779" s="114" t="e">
        <f>'Programe Budget 2073-74'!#REF!</f>
        <v>#REF!</v>
      </c>
      <c r="H779" s="114">
        <v>0</v>
      </c>
      <c r="I779" s="114">
        <v>464.1</v>
      </c>
      <c r="J779" s="114">
        <f t="shared" si="78"/>
        <v>464.1</v>
      </c>
      <c r="K779" s="114" t="e">
        <f t="shared" si="79"/>
        <v>#REF!</v>
      </c>
      <c r="L779" s="174"/>
      <c r="M779" s="138"/>
      <c r="N779" s="114" t="e">
        <f>'Programe Budget 2073-74'!#REF!</f>
        <v>#REF!</v>
      </c>
      <c r="O779" s="225"/>
    </row>
    <row r="780" spans="1:15" s="70" customFormat="1">
      <c r="A780" s="155"/>
      <c r="B780" s="155"/>
      <c r="C780" s="162" t="e">
        <f>'Programe Budget 2073-74'!#REF!</f>
        <v>#REF!</v>
      </c>
      <c r="D780" s="297" t="e">
        <f>'Programe Budget 2073-74'!#REF!</f>
        <v>#REF!</v>
      </c>
      <c r="E780" s="114" t="e">
        <f>'Programe Budget 2073-74'!#REF!</f>
        <v>#REF!</v>
      </c>
      <c r="F780" s="114" t="e">
        <f>'Programe Budget 2073-74'!#REF!</f>
        <v>#REF!</v>
      </c>
      <c r="G780" s="114" t="e">
        <f>'Programe Budget 2073-74'!#REF!</f>
        <v>#REF!</v>
      </c>
      <c r="H780" s="114">
        <v>0</v>
      </c>
      <c r="I780" s="114">
        <v>530</v>
      </c>
      <c r="J780" s="114">
        <f t="shared" si="78"/>
        <v>530</v>
      </c>
      <c r="K780" s="114" t="e">
        <f t="shared" si="79"/>
        <v>#REF!</v>
      </c>
      <c r="L780" s="174"/>
      <c r="M780" s="138"/>
      <c r="N780" s="114" t="e">
        <f>'Programe Budget 2073-74'!#REF!</f>
        <v>#REF!</v>
      </c>
      <c r="O780" s="225"/>
    </row>
    <row r="781" spans="1:15" s="70" customFormat="1">
      <c r="A781" s="155"/>
      <c r="B781" s="155"/>
      <c r="C781" s="162" t="e">
        <f>'Programe Budget 2073-74'!#REF!</f>
        <v>#REF!</v>
      </c>
      <c r="D781" s="297" t="e">
        <f>'Programe Budget 2073-74'!#REF!</f>
        <v>#REF!</v>
      </c>
      <c r="E781" s="114" t="e">
        <f>'Programe Budget 2073-74'!#REF!</f>
        <v>#REF!</v>
      </c>
      <c r="F781" s="114" t="e">
        <f>'Programe Budget 2073-74'!#REF!</f>
        <v>#REF!</v>
      </c>
      <c r="G781" s="114" t="e">
        <f>'Programe Budget 2073-74'!#REF!</f>
        <v>#REF!</v>
      </c>
      <c r="H781" s="114">
        <v>0</v>
      </c>
      <c r="I781" s="114">
        <v>206</v>
      </c>
      <c r="J781" s="114">
        <f t="shared" si="78"/>
        <v>206</v>
      </c>
      <c r="K781" s="114" t="e">
        <f t="shared" si="79"/>
        <v>#REF!</v>
      </c>
      <c r="L781" s="174"/>
      <c r="M781" s="138"/>
      <c r="N781" s="114" t="e">
        <f>'Programe Budget 2073-74'!#REF!</f>
        <v>#REF!</v>
      </c>
      <c r="O781" s="225"/>
    </row>
    <row r="782" spans="1:15" s="70" customFormat="1">
      <c r="A782" s="155"/>
      <c r="B782" s="155"/>
      <c r="C782" s="162" t="e">
        <f>'Programe Budget 2073-74'!#REF!</f>
        <v>#REF!</v>
      </c>
      <c r="D782" s="297" t="e">
        <f>'Programe Budget 2073-74'!#REF!</f>
        <v>#REF!</v>
      </c>
      <c r="E782" s="114" t="e">
        <f>'Programe Budget 2073-74'!#REF!</f>
        <v>#REF!</v>
      </c>
      <c r="F782" s="114" t="e">
        <f>'Programe Budget 2073-74'!#REF!</f>
        <v>#REF!</v>
      </c>
      <c r="G782" s="114" t="e">
        <f>'Programe Budget 2073-74'!#REF!</f>
        <v>#REF!</v>
      </c>
      <c r="H782" s="114">
        <v>0</v>
      </c>
      <c r="I782" s="114">
        <v>400</v>
      </c>
      <c r="J782" s="114">
        <f t="shared" si="78"/>
        <v>400</v>
      </c>
      <c r="K782" s="114" t="e">
        <f t="shared" si="79"/>
        <v>#REF!</v>
      </c>
      <c r="L782" s="174"/>
      <c r="M782" s="138"/>
      <c r="N782" s="114" t="e">
        <f>'Programe Budget 2073-74'!#REF!</f>
        <v>#REF!</v>
      </c>
      <c r="O782" s="225"/>
    </row>
    <row r="783" spans="1:15" s="70" customFormat="1">
      <c r="A783" s="155"/>
      <c r="B783" s="155"/>
      <c r="C783" s="162" t="e">
        <f>'Programe Budget 2073-74'!#REF!</f>
        <v>#REF!</v>
      </c>
      <c r="D783" s="297" t="e">
        <f>'Programe Budget 2073-74'!#REF!</f>
        <v>#REF!</v>
      </c>
      <c r="E783" s="114" t="e">
        <f>'Programe Budget 2073-74'!#REF!</f>
        <v>#REF!</v>
      </c>
      <c r="F783" s="114" t="e">
        <f>'Programe Budget 2073-74'!#REF!</f>
        <v>#REF!</v>
      </c>
      <c r="G783" s="114" t="e">
        <f>'Programe Budget 2073-74'!#REF!</f>
        <v>#REF!</v>
      </c>
      <c r="H783" s="173">
        <v>0</v>
      </c>
      <c r="I783" s="173">
        <v>140</v>
      </c>
      <c r="J783" s="114">
        <f t="shared" si="78"/>
        <v>140</v>
      </c>
      <c r="K783" s="114" t="e">
        <f t="shared" si="79"/>
        <v>#REF!</v>
      </c>
      <c r="L783" s="174"/>
      <c r="M783" s="138"/>
      <c r="N783" s="114" t="e">
        <f>'Programe Budget 2073-74'!#REF!</f>
        <v>#REF!</v>
      </c>
      <c r="O783" s="225"/>
    </row>
    <row r="784" spans="1:15" s="70" customFormat="1">
      <c r="A784" s="155"/>
      <c r="B784" s="155"/>
      <c r="C784" s="162" t="e">
        <f>'Programe Budget 2073-74'!#REF!</f>
        <v>#REF!</v>
      </c>
      <c r="D784" s="489" t="e">
        <f>'Programe Budget 2073-74'!#REF!</f>
        <v>#REF!</v>
      </c>
      <c r="E784" s="173" t="e">
        <f t="shared" ref="E784:J784" si="80">SUM(E773:E783)</f>
        <v>#REF!</v>
      </c>
      <c r="F784" s="173" t="e">
        <f t="shared" si="80"/>
        <v>#REF!</v>
      </c>
      <c r="G784" s="173" t="e">
        <f t="shared" si="80"/>
        <v>#REF!</v>
      </c>
      <c r="H784" s="173">
        <f t="shared" si="80"/>
        <v>0</v>
      </c>
      <c r="I784" s="173">
        <f t="shared" si="80"/>
        <v>4300.1000000000004</v>
      </c>
      <c r="J784" s="173">
        <f t="shared" si="80"/>
        <v>4300.1000000000004</v>
      </c>
      <c r="K784" s="173" t="e">
        <f>J784/E784*100</f>
        <v>#REF!</v>
      </c>
      <c r="L784" s="174"/>
      <c r="M784" s="138"/>
      <c r="N784" s="114"/>
      <c r="O784" s="225"/>
    </row>
    <row r="785" spans="1:15">
      <c r="A785" s="155"/>
      <c r="B785" s="155"/>
      <c r="C785" s="116"/>
      <c r="D785" s="168" t="s">
        <v>369</v>
      </c>
      <c r="E785" s="173" t="e">
        <f t="shared" ref="E785:L785" si="81">E605+E570+E567+E560+E423+E417+E380+E106+E292+E633+E91+E508+E371+E655+E251+E236+E144+E784+E771+E688</f>
        <v>#REF!</v>
      </c>
      <c r="F785" s="173" t="e">
        <f t="shared" si="81"/>
        <v>#REF!</v>
      </c>
      <c r="G785" s="173" t="e">
        <f t="shared" si="81"/>
        <v>#REF!</v>
      </c>
      <c r="H785" s="173">
        <f t="shared" si="81"/>
        <v>652714.42200000002</v>
      </c>
      <c r="I785" s="173">
        <f t="shared" si="81"/>
        <v>2660728.4900000002</v>
      </c>
      <c r="J785" s="173">
        <f t="shared" si="81"/>
        <v>3395708.4620000003</v>
      </c>
      <c r="K785" s="173" t="e">
        <f>J785/E785*100</f>
        <v>#REF!</v>
      </c>
      <c r="L785" s="173">
        <f t="shared" si="81"/>
        <v>0</v>
      </c>
      <c r="M785" s="117"/>
      <c r="N785" s="114">
        <f>'Programe Budget 2073-74'!Q757</f>
        <v>0</v>
      </c>
      <c r="O785" s="225" t="e">
        <f>J785-'Nikasha and kharcha 1st trim'!#REF!</f>
        <v>#REF!</v>
      </c>
    </row>
    <row r="786" spans="1:15">
      <c r="A786" s="131" t="s">
        <v>370</v>
      </c>
      <c r="B786" s="155"/>
      <c r="C786" s="116"/>
      <c r="D786" s="131"/>
      <c r="E786" s="112"/>
      <c r="F786" s="112"/>
      <c r="G786" s="112"/>
      <c r="H786" s="114"/>
      <c r="I786" s="114"/>
      <c r="J786" s="114"/>
      <c r="K786" s="114"/>
      <c r="L786" s="175"/>
      <c r="M786" s="131"/>
      <c r="N786" s="114">
        <f>'Programe Budget 2073-74'!Q758</f>
        <v>0</v>
      </c>
      <c r="O786" s="225" t="e">
        <f>J786-'Nikasha and kharcha 1st trim'!#REF!</f>
        <v>#REF!</v>
      </c>
    </row>
    <row r="787" spans="1:15">
      <c r="A787" s="112">
        <f>'Programe Budget 2073-74'!A759</f>
        <v>1</v>
      </c>
      <c r="B787" s="112" t="str">
        <f>'Programe Budget 2073-74'!B759</f>
        <v>312105/3/4</v>
      </c>
      <c r="C787" s="138"/>
      <c r="D787" s="138" t="str">
        <f>'Programe Budget 2073-74'!D759</f>
        <v xml:space="preserve">कृषि विकास आयोजना </v>
      </c>
      <c r="E787" s="112"/>
      <c r="F787" s="112"/>
      <c r="G787" s="112"/>
      <c r="H787" s="114"/>
      <c r="I787" s="114"/>
      <c r="J787" s="114"/>
      <c r="K787" s="114"/>
      <c r="L787" s="175"/>
      <c r="M787" s="131"/>
      <c r="N787" s="114" t="str">
        <f>'Programe Budget 2073-74'!Q759</f>
        <v>ना</v>
      </c>
      <c r="O787" s="225" t="e">
        <f>J787-'Nikasha and kharcha 1st trim'!#REF!</f>
        <v>#REF!</v>
      </c>
    </row>
    <row r="788" spans="1:15">
      <c r="A788" s="155"/>
      <c r="B788" s="231"/>
      <c r="C788" s="116">
        <f>'Programe Budget 2073-74'!C760</f>
        <v>1</v>
      </c>
      <c r="D788" s="117" t="str">
        <f>'Programe Budget 2073-74'!D760</f>
        <v>कृषि विकास आयोजना, नक्टाझिज, धनुषा</v>
      </c>
      <c r="E788" s="114">
        <f>'Programe Budget 2073-74'!E760</f>
        <v>76137</v>
      </c>
      <c r="F788" s="114">
        <f>'Programe Budget 2073-74'!F760</f>
        <v>52400</v>
      </c>
      <c r="G788" s="114">
        <f>'Programe Budget 2073-74'!G760</f>
        <v>23737</v>
      </c>
      <c r="H788" s="114">
        <v>69821</v>
      </c>
      <c r="I788" s="114">
        <v>22567</v>
      </c>
      <c r="J788" s="114">
        <f>I788+H788</f>
        <v>92388</v>
      </c>
      <c r="K788" s="114">
        <f t="shared" ref="K788:K826" si="82">J788/E788*100</f>
        <v>121.34441861381458</v>
      </c>
      <c r="L788" s="175"/>
      <c r="M788" s="203"/>
      <c r="N788" s="114" t="str">
        <f>'Programe Budget 2073-74'!Q760</f>
        <v>नि</v>
      </c>
      <c r="O788" s="225" t="e">
        <f>J788-'Nikasha and kharcha 1st trim'!#REF!</f>
        <v>#REF!</v>
      </c>
    </row>
    <row r="789" spans="1:15">
      <c r="A789" s="155"/>
      <c r="B789" s="155"/>
      <c r="C789" s="116"/>
      <c r="D789" s="125" t="str">
        <f>'Programe Budget 2073-74'!D761</f>
        <v>कृषि विकास आयोजनाको जम्मा</v>
      </c>
      <c r="E789" s="173">
        <f t="shared" ref="E789:J789" si="83">SUM(E788)</f>
        <v>76137</v>
      </c>
      <c r="F789" s="173">
        <f t="shared" si="83"/>
        <v>52400</v>
      </c>
      <c r="G789" s="173">
        <f t="shared" si="83"/>
        <v>23737</v>
      </c>
      <c r="H789" s="173">
        <f t="shared" si="83"/>
        <v>69821</v>
      </c>
      <c r="I789" s="173">
        <f t="shared" si="83"/>
        <v>22567</v>
      </c>
      <c r="J789" s="173">
        <f t="shared" si="83"/>
        <v>92388</v>
      </c>
      <c r="K789" s="114">
        <f t="shared" si="82"/>
        <v>121.34441861381458</v>
      </c>
      <c r="L789" s="175"/>
      <c r="M789" s="175"/>
      <c r="N789" s="114">
        <f>'Programe Budget 2073-74'!Q761</f>
        <v>0</v>
      </c>
      <c r="O789" s="225" t="e">
        <f>J789-'Nikasha and kharcha 1st trim'!#REF!</f>
        <v>#REF!</v>
      </c>
    </row>
    <row r="790" spans="1:15" ht="39">
      <c r="A790" s="155">
        <f>'Programe Budget 2073-74'!A762</f>
        <v>2</v>
      </c>
      <c r="B790" s="231" t="str">
        <f>'Programe Budget 2073-74'!B762</f>
        <v>312106-3/4</v>
      </c>
      <c r="C790" s="116"/>
      <c r="D790" s="123" t="str">
        <f>'Programe Budget 2073-74'!D762</f>
        <v>रेशम खेती विकास कार्यक्रम</v>
      </c>
      <c r="E790" s="384"/>
      <c r="F790" s="384"/>
      <c r="G790" s="384"/>
      <c r="H790" s="114"/>
      <c r="I790" s="114"/>
      <c r="J790" s="114"/>
      <c r="K790" s="114"/>
      <c r="L790" s="175"/>
      <c r="M790" s="117"/>
      <c r="N790" s="114" t="str">
        <f>'Programe Budget 2073-74'!Q762</f>
        <v>ना</v>
      </c>
      <c r="O790" s="225" t="e">
        <f>J790-'Nikasha and kharcha 1st trim'!#REF!</f>
        <v>#REF!</v>
      </c>
    </row>
    <row r="791" spans="1:15">
      <c r="A791" s="155"/>
      <c r="B791" s="231"/>
      <c r="C791" s="116">
        <f>'Programe Budget 2073-74'!C763</f>
        <v>1</v>
      </c>
      <c r="D791" s="117" t="str">
        <f>'Programe Budget 2073-74'!D763</f>
        <v>ब्यावसायिक कीट बिकास निर्देशनालय, हरिहरभवन</v>
      </c>
      <c r="E791" s="114">
        <f>'Programe Budget 2073-74'!E763</f>
        <v>5500</v>
      </c>
      <c r="F791" s="114">
        <f>'Programe Budget 2073-74'!F763</f>
        <v>0</v>
      </c>
      <c r="G791" s="114">
        <f>'Programe Budget 2073-74'!G763</f>
        <v>5500</v>
      </c>
      <c r="H791" s="114">
        <v>0</v>
      </c>
      <c r="I791" s="114">
        <v>42.8</v>
      </c>
      <c r="J791" s="114">
        <f t="shared" ref="J791:J800" si="84">I791+H791</f>
        <v>42.8</v>
      </c>
      <c r="K791" s="114">
        <f t="shared" si="82"/>
        <v>0.77818181818181809</v>
      </c>
      <c r="L791" s="175"/>
      <c r="M791" s="117"/>
      <c r="N791" s="114" t="str">
        <f>'Programe Budget 2073-74'!Q763</f>
        <v>नि</v>
      </c>
      <c r="O791" s="225" t="e">
        <f>J791-'Nikasha and kharcha 1st trim'!#REF!</f>
        <v>#REF!</v>
      </c>
    </row>
    <row r="792" spans="1:15">
      <c r="A792" s="155"/>
      <c r="B792" s="231"/>
      <c r="C792" s="116">
        <f>'Programe Budget 2073-74'!C764</f>
        <v>2</v>
      </c>
      <c r="D792" s="117" t="str">
        <f>'Programe Budget 2073-74'!D764</f>
        <v>रेशम खेती विकास शाखा, खोपासी, काभ्रे</v>
      </c>
      <c r="E792" s="114">
        <f>'Programe Budget 2073-74'!E764</f>
        <v>12104</v>
      </c>
      <c r="F792" s="114">
        <f>'Programe Budget 2073-74'!F764</f>
        <v>1000</v>
      </c>
      <c r="G792" s="114">
        <f>'Programe Budget 2073-74'!G764</f>
        <v>11104</v>
      </c>
      <c r="H792" s="114">
        <v>649.05999999999995</v>
      </c>
      <c r="I792" s="114">
        <v>10598.9</v>
      </c>
      <c r="J792" s="114">
        <f t="shared" si="84"/>
        <v>11247.96</v>
      </c>
      <c r="K792" s="114">
        <f t="shared" si="82"/>
        <v>92.927627230667539</v>
      </c>
      <c r="L792" s="175"/>
      <c r="M792" s="117"/>
      <c r="N792" s="114" t="str">
        <f>'Programe Budget 2073-74'!Q764</f>
        <v>नि</v>
      </c>
      <c r="O792" s="225" t="e">
        <f>J792-'Nikasha and kharcha 1st trim'!#REF!</f>
        <v>#REF!</v>
      </c>
    </row>
    <row r="793" spans="1:15">
      <c r="A793" s="155"/>
      <c r="B793" s="155"/>
      <c r="C793" s="116">
        <f>'Programe Budget 2073-74'!C765</f>
        <v>3</v>
      </c>
      <c r="D793" s="117" t="str">
        <f>'Programe Budget 2073-74'!D765</f>
        <v>रेशम प्रशोधन केन्द्र, इटहरी, सुनसरी</v>
      </c>
      <c r="E793" s="114">
        <f>'Programe Budget 2073-74'!E765</f>
        <v>6969</v>
      </c>
      <c r="F793" s="114">
        <f>'Programe Budget 2073-74'!F765</f>
        <v>500</v>
      </c>
      <c r="G793" s="114">
        <f>'Programe Budget 2073-74'!G765</f>
        <v>6469</v>
      </c>
      <c r="H793" s="114">
        <v>485</v>
      </c>
      <c r="I793" s="114">
        <v>6874</v>
      </c>
      <c r="J793" s="114">
        <f t="shared" si="84"/>
        <v>7359</v>
      </c>
      <c r="K793" s="114">
        <f t="shared" si="82"/>
        <v>105.59621179509256</v>
      </c>
      <c r="L793" s="175"/>
      <c r="M793" s="117"/>
      <c r="N793" s="114" t="str">
        <f>'Programe Budget 2073-74'!Q765</f>
        <v>नि</v>
      </c>
      <c r="O793" s="225" t="e">
        <f>J793-'Nikasha and kharcha 1st trim'!#REF!</f>
        <v>#REF!</v>
      </c>
    </row>
    <row r="794" spans="1:15">
      <c r="A794" s="155"/>
      <c r="B794" s="155"/>
      <c r="C794" s="116">
        <f>'Programe Budget 2073-74'!C766</f>
        <v>4</v>
      </c>
      <c r="D794" s="117" t="str">
        <f>'Programe Budget 2073-74'!D766</f>
        <v>रेशम विकास कार्यक्रम, धनकुटा</v>
      </c>
      <c r="E794" s="114">
        <f>'Programe Budget 2073-74'!E766</f>
        <v>4723</v>
      </c>
      <c r="F794" s="114">
        <f>'Programe Budget 2073-74'!F766</f>
        <v>500</v>
      </c>
      <c r="G794" s="114">
        <f>'Programe Budget 2073-74'!G766</f>
        <v>4223</v>
      </c>
      <c r="H794" s="114">
        <v>1198</v>
      </c>
      <c r="I794" s="114">
        <v>4264</v>
      </c>
      <c r="J794" s="114">
        <f t="shared" si="84"/>
        <v>5462</v>
      </c>
      <c r="K794" s="114">
        <f t="shared" si="82"/>
        <v>115.64683463900063</v>
      </c>
      <c r="L794" s="175"/>
      <c r="M794" s="117"/>
      <c r="N794" s="114" t="str">
        <f>'Programe Budget 2073-74'!Q766</f>
        <v>नि</v>
      </c>
      <c r="O794" s="225" t="e">
        <f>J794-'Nikasha and kharcha 1st trim'!#REF!</f>
        <v>#REF!</v>
      </c>
    </row>
    <row r="795" spans="1:15">
      <c r="A795" s="155"/>
      <c r="B795" s="155"/>
      <c r="C795" s="116">
        <f>'Programe Budget 2073-74'!C767</f>
        <v>5</v>
      </c>
      <c r="D795" s="117" t="str">
        <f>'Programe Budget 2073-74'!D767</f>
        <v>किम्बु नर्सरी व्यवस्थापन केन्द्र, भण्डारा, चितवन</v>
      </c>
      <c r="E795" s="114">
        <f>'Programe Budget 2073-74'!E767</f>
        <v>14018</v>
      </c>
      <c r="F795" s="114">
        <f>'Programe Budget 2073-74'!F767</f>
        <v>5000</v>
      </c>
      <c r="G795" s="114">
        <f>'Programe Budget 2073-74'!G767</f>
        <v>9018</v>
      </c>
      <c r="H795" s="114">
        <v>4815.8999999999996</v>
      </c>
      <c r="I795" s="114">
        <v>13405.4</v>
      </c>
      <c r="J795" s="114">
        <f t="shared" si="84"/>
        <v>18221.3</v>
      </c>
      <c r="K795" s="114">
        <f t="shared" si="82"/>
        <v>129.9850192609502</v>
      </c>
      <c r="L795" s="175"/>
      <c r="M795" s="117"/>
      <c r="N795" s="114" t="str">
        <f>'Programe Budget 2073-74'!Q767</f>
        <v>नि</v>
      </c>
      <c r="O795" s="225" t="e">
        <f>J795-'Nikasha and kharcha 1st trim'!#REF!</f>
        <v>#REF!</v>
      </c>
    </row>
    <row r="796" spans="1:15">
      <c r="A796" s="155"/>
      <c r="B796" s="155"/>
      <c r="C796" s="116">
        <f>'Programe Budget 2073-74'!C768</f>
        <v>6</v>
      </c>
      <c r="D796" s="117" t="str">
        <f>'Programe Budget 2073-74'!D768</f>
        <v>प्रजनन पिँढी वीज कोया श्रोत केन्द्र, धुनिवेसी, धादिङ्ग</v>
      </c>
      <c r="E796" s="114">
        <f>'Programe Budget 2073-74'!E768</f>
        <v>9786</v>
      </c>
      <c r="F796" s="114">
        <f>'Programe Budget 2073-74'!F768</f>
        <v>500</v>
      </c>
      <c r="G796" s="114">
        <f>'Programe Budget 2073-74'!G768</f>
        <v>9286</v>
      </c>
      <c r="H796" s="114">
        <v>4445.8</v>
      </c>
      <c r="I796" s="114">
        <v>8945.4</v>
      </c>
      <c r="J796" s="114">
        <f t="shared" si="84"/>
        <v>13391.2</v>
      </c>
      <c r="K796" s="114">
        <f t="shared" si="82"/>
        <v>136.84038422235847</v>
      </c>
      <c r="L796" s="175"/>
      <c r="M796" s="117"/>
      <c r="N796" s="114" t="str">
        <f>'Programe Budget 2073-74'!Q768</f>
        <v>नि</v>
      </c>
      <c r="O796" s="225" t="e">
        <f>J796-'Nikasha and kharcha 1st trim'!#REF!</f>
        <v>#REF!</v>
      </c>
    </row>
    <row r="797" spans="1:15">
      <c r="A797" s="155"/>
      <c r="B797" s="155"/>
      <c r="C797" s="116">
        <f>'Programe Budget 2073-74'!C769</f>
        <v>7</v>
      </c>
      <c r="D797" s="117" t="str">
        <f>'Programe Budget 2073-74'!D769</f>
        <v>प्रजनन पिँढी वीज कोया श्रोत केन्द्र, बन्दीपुर, तनहुँ</v>
      </c>
      <c r="E797" s="114">
        <f>'Programe Budget 2073-74'!E769</f>
        <v>5614</v>
      </c>
      <c r="F797" s="114">
        <f>'Programe Budget 2073-74'!F769</f>
        <v>500</v>
      </c>
      <c r="G797" s="114">
        <f>'Programe Budget 2073-74'!G769</f>
        <v>5114</v>
      </c>
      <c r="H797" s="114">
        <v>814</v>
      </c>
      <c r="I797" s="114">
        <v>4868.8999999999996</v>
      </c>
      <c r="J797" s="114">
        <f t="shared" si="84"/>
        <v>5682.9</v>
      </c>
      <c r="K797" s="114">
        <f t="shared" si="82"/>
        <v>101.22728892055575</v>
      </c>
      <c r="L797" s="175"/>
      <c r="M797" s="117"/>
      <c r="N797" s="114" t="str">
        <f>'Programe Budget 2073-74'!Q769</f>
        <v>नि</v>
      </c>
      <c r="O797" s="225" t="e">
        <f>J797-'Nikasha and kharcha 1st trim'!#REF!</f>
        <v>#REF!</v>
      </c>
    </row>
    <row r="798" spans="1:15">
      <c r="A798" s="155"/>
      <c r="B798" s="155"/>
      <c r="C798" s="116">
        <f>'Programe Budget 2073-74'!C770</f>
        <v>8</v>
      </c>
      <c r="D798" s="117" t="str">
        <f>'Programe Budget 2073-74'!D770</f>
        <v>रेेशम विकास कार्यक्रम, पोखरा, कास्की</v>
      </c>
      <c r="E798" s="114">
        <f>'Programe Budget 2073-74'!E770</f>
        <v>6406</v>
      </c>
      <c r="F798" s="114">
        <f>'Programe Budget 2073-74'!F770</f>
        <v>1000</v>
      </c>
      <c r="G798" s="114">
        <f>'Programe Budget 2073-74'!G770</f>
        <v>5406</v>
      </c>
      <c r="H798" s="114">
        <v>1285.9000000000001</v>
      </c>
      <c r="I798" s="114">
        <v>7113</v>
      </c>
      <c r="J798" s="114">
        <f t="shared" si="84"/>
        <v>8398.9</v>
      </c>
      <c r="K798" s="114">
        <f t="shared" si="82"/>
        <v>131.10989697158914</v>
      </c>
      <c r="L798" s="175"/>
      <c r="M798" s="117"/>
      <c r="N798" s="114" t="str">
        <f>'Programe Budget 2073-74'!Q770</f>
        <v>नि</v>
      </c>
      <c r="O798" s="225" t="e">
        <f>J798-'Nikasha and kharcha 1st trim'!#REF!</f>
        <v>#REF!</v>
      </c>
    </row>
    <row r="799" spans="1:15">
      <c r="A799" s="155"/>
      <c r="B799" s="155"/>
      <c r="C799" s="116">
        <f>'Programe Budget 2073-74'!C771</f>
        <v>9</v>
      </c>
      <c r="D799" s="117" t="str">
        <f>'Programe Budget 2073-74'!D771</f>
        <v>रेशम विकास कार्यक्रम, धनुवासे, स्याङ्गजा</v>
      </c>
      <c r="E799" s="114">
        <f>'Programe Budget 2073-74'!E771</f>
        <v>5747</v>
      </c>
      <c r="F799" s="114">
        <f>'Programe Budget 2073-74'!F771</f>
        <v>500</v>
      </c>
      <c r="G799" s="114">
        <f>'Programe Budget 2073-74'!G771</f>
        <v>5247</v>
      </c>
      <c r="H799" s="114">
        <v>1428</v>
      </c>
      <c r="I799" s="114">
        <v>4945.6000000000004</v>
      </c>
      <c r="J799" s="114">
        <f t="shared" si="84"/>
        <v>6373.6</v>
      </c>
      <c r="K799" s="114">
        <f t="shared" si="82"/>
        <v>110.9030798677571</v>
      </c>
      <c r="L799" s="175"/>
      <c r="M799" s="117"/>
      <c r="N799" s="114" t="str">
        <f>'Programe Budget 2073-74'!Q771</f>
        <v>नि</v>
      </c>
      <c r="O799" s="225" t="e">
        <f>J799-'Nikasha and kharcha 1st trim'!#REF!</f>
        <v>#REF!</v>
      </c>
    </row>
    <row r="800" spans="1:15">
      <c r="A800" s="155"/>
      <c r="B800" s="155"/>
      <c r="C800" s="116">
        <f>'Programe Budget 2073-74'!C772</f>
        <v>10</v>
      </c>
      <c r="D800" s="117" t="str">
        <f>'Programe Budget 2073-74'!D772</f>
        <v>व्यवसायिक ग्रेनेज केन्द्र, चितापोल, भक्तपुर</v>
      </c>
      <c r="E800" s="114">
        <f>'Programe Budget 2073-74'!E772</f>
        <v>4255</v>
      </c>
      <c r="F800" s="114">
        <f>'Programe Budget 2073-74'!F772</f>
        <v>500</v>
      </c>
      <c r="G800" s="114">
        <f>'Programe Budget 2073-74'!G772</f>
        <v>3755</v>
      </c>
      <c r="H800" s="114">
        <v>1960</v>
      </c>
      <c r="I800" s="114">
        <v>3955</v>
      </c>
      <c r="J800" s="114">
        <f t="shared" si="84"/>
        <v>5915</v>
      </c>
      <c r="K800" s="114">
        <f t="shared" si="82"/>
        <v>139.01292596944771</v>
      </c>
      <c r="L800" s="175"/>
      <c r="M800" s="117"/>
      <c r="N800" s="114" t="str">
        <f>'Programe Budget 2073-74'!Q772</f>
        <v>नि</v>
      </c>
      <c r="O800" s="225" t="e">
        <f>J800-'Nikasha and kharcha 1st trim'!#REF!</f>
        <v>#REF!</v>
      </c>
    </row>
    <row r="801" spans="1:15">
      <c r="A801" s="155"/>
      <c r="B801" s="155"/>
      <c r="C801" s="116"/>
      <c r="D801" s="125" t="str">
        <f>'Programe Budget 2073-74'!D773</f>
        <v>रेशम खेती विकास कार्यक्रमको जम्मा</v>
      </c>
      <c r="E801" s="173">
        <f t="shared" ref="E801:J801" si="85">SUM(E791:E800)</f>
        <v>75122</v>
      </c>
      <c r="F801" s="173">
        <f t="shared" si="85"/>
        <v>10000</v>
      </c>
      <c r="G801" s="173">
        <f t="shared" si="85"/>
        <v>65122</v>
      </c>
      <c r="H801" s="173">
        <f t="shared" si="85"/>
        <v>17081.659999999996</v>
      </c>
      <c r="I801" s="173">
        <f t="shared" si="85"/>
        <v>65013</v>
      </c>
      <c r="J801" s="173">
        <f t="shared" si="85"/>
        <v>82094.66</v>
      </c>
      <c r="K801" s="114">
        <f t="shared" si="82"/>
        <v>109.28178163520674</v>
      </c>
      <c r="L801" s="175"/>
      <c r="M801" s="178"/>
      <c r="N801" s="114">
        <f>'Programe Budget 2073-74'!Q773</f>
        <v>0</v>
      </c>
      <c r="O801" s="225" t="e">
        <f>J801-'Nikasha and kharcha 1st trim'!#REF!</f>
        <v>#REF!</v>
      </c>
    </row>
    <row r="802" spans="1:15" ht="39">
      <c r="A802" s="155">
        <f>'Programe Budget 2073-74'!A774</f>
        <v>3</v>
      </c>
      <c r="B802" s="231" t="str">
        <f>'Programe Budget 2073-74'!B774</f>
        <v>312113-3/4</v>
      </c>
      <c r="C802" s="116"/>
      <c r="D802" s="123" t="str">
        <f>'Programe Budget 2073-74'!D774</f>
        <v>व्यवसायिक कीट विकास कार्यक्रम</v>
      </c>
      <c r="E802" s="384"/>
      <c r="F802" s="384"/>
      <c r="G802" s="384"/>
      <c r="H802" s="114"/>
      <c r="I802" s="114"/>
      <c r="J802" s="114"/>
      <c r="K802" s="114"/>
      <c r="L802" s="175"/>
      <c r="M802" s="175"/>
      <c r="N802" s="114" t="str">
        <f>'Programe Budget 2073-74'!Q774</f>
        <v>ना</v>
      </c>
      <c r="O802" s="225" t="e">
        <f>J802-'Nikasha and kharcha 1st trim'!#REF!</f>
        <v>#REF!</v>
      </c>
    </row>
    <row r="803" spans="1:15">
      <c r="A803" s="155"/>
      <c r="B803" s="231"/>
      <c r="C803" s="116">
        <f>'Programe Budget 2073-74'!C775</f>
        <v>1</v>
      </c>
      <c r="D803" s="117" t="str">
        <f>'Programe Budget 2073-74'!D775</f>
        <v>व्यवसायिक कीट विकास निर्देशनालय, हरिहरभवन</v>
      </c>
      <c r="E803" s="114">
        <f>'Programe Budget 2073-74'!E775</f>
        <v>28190</v>
      </c>
      <c r="F803" s="114">
        <f>'Programe Budget 2073-74'!F775</f>
        <v>500</v>
      </c>
      <c r="G803" s="114">
        <f>'Programe Budget 2073-74'!G775</f>
        <v>27690</v>
      </c>
      <c r="H803" s="114">
        <v>997.3</v>
      </c>
      <c r="I803" s="114">
        <v>18741.3</v>
      </c>
      <c r="J803" s="114">
        <f t="shared" ref="J803:J825" si="86">I803+H803</f>
        <v>19738.599999999999</v>
      </c>
      <c r="K803" s="114">
        <f t="shared" si="82"/>
        <v>70.019865200425684</v>
      </c>
      <c r="L803" s="175"/>
      <c r="M803" s="177"/>
      <c r="N803" s="114" t="str">
        <f>'Programe Budget 2073-74'!Q775</f>
        <v>नि</v>
      </c>
      <c r="O803" s="225" t="e">
        <f>J803-'Nikasha and kharcha 1st trim'!#REF!</f>
        <v>#REF!</v>
      </c>
    </row>
    <row r="804" spans="1:15">
      <c r="A804" s="155"/>
      <c r="B804" s="231"/>
      <c r="C804" s="116">
        <f>'Programe Budget 2073-74'!C776</f>
        <v>2</v>
      </c>
      <c r="D804" s="117" t="str">
        <f>'Programe Budget 2073-74'!D776</f>
        <v>मौरी पालन विकास शाखा, गोदावरी, ललितपुर</v>
      </c>
      <c r="E804" s="114">
        <f>'Programe Budget 2073-74'!E776</f>
        <v>13645</v>
      </c>
      <c r="F804" s="114">
        <f>'Programe Budget 2073-74'!F776</f>
        <v>1700</v>
      </c>
      <c r="G804" s="114">
        <f>'Programe Budget 2073-74'!G776</f>
        <v>11945</v>
      </c>
      <c r="H804" s="114">
        <v>509.7</v>
      </c>
      <c r="I804" s="114">
        <v>11286.3</v>
      </c>
      <c r="J804" s="114">
        <f t="shared" si="86"/>
        <v>11796</v>
      </c>
      <c r="K804" s="114">
        <f t="shared" si="82"/>
        <v>86.449248809087578</v>
      </c>
      <c r="L804" s="175"/>
      <c r="M804" s="117"/>
      <c r="N804" s="114" t="str">
        <f>'Programe Budget 2073-74'!Q776</f>
        <v>नि</v>
      </c>
      <c r="O804" s="225" t="e">
        <f>J804-'Nikasha and kharcha 1st trim'!#REF!</f>
        <v>#REF!</v>
      </c>
    </row>
    <row r="805" spans="1:15">
      <c r="A805" s="155"/>
      <c r="B805" s="155"/>
      <c r="C805" s="116">
        <f>'Programe Budget 2073-74'!C777</f>
        <v>3</v>
      </c>
      <c r="D805" s="117" t="str">
        <f>'Programe Budget 2073-74'!D777</f>
        <v>मौरीपालन बिकास कार्यालय, भण्डारा, चितवन</v>
      </c>
      <c r="E805" s="114">
        <f>'Programe Budget 2073-74'!E777</f>
        <v>24034</v>
      </c>
      <c r="F805" s="114">
        <f>'Programe Budget 2073-74'!F777</f>
        <v>5500</v>
      </c>
      <c r="G805" s="114">
        <f>'Programe Budget 2073-74'!G777</f>
        <v>18534</v>
      </c>
      <c r="H805" s="114">
        <v>5283</v>
      </c>
      <c r="I805" s="114">
        <v>15277</v>
      </c>
      <c r="J805" s="114">
        <f t="shared" si="86"/>
        <v>20560</v>
      </c>
      <c r="K805" s="114">
        <f t="shared" si="82"/>
        <v>85.545477240575849</v>
      </c>
      <c r="L805" s="175"/>
      <c r="M805" s="177"/>
      <c r="N805" s="114" t="str">
        <f>'Programe Budget 2073-74'!Q777</f>
        <v>नि</v>
      </c>
      <c r="O805" s="225" t="e">
        <f>J805-'Nikasha and kharcha 1st trim'!#REF!</f>
        <v>#REF!</v>
      </c>
    </row>
    <row r="806" spans="1:15">
      <c r="A806" s="155"/>
      <c r="B806" s="155"/>
      <c r="C806" s="116" t="e">
        <f>'Programe Budget 2073-74'!#REF!</f>
        <v>#REF!</v>
      </c>
      <c r="D806" s="117" t="e">
        <f>'Programe Budget 2073-74'!#REF!</f>
        <v>#REF!</v>
      </c>
      <c r="E806" s="114" t="e">
        <f>'Programe Budget 2073-74'!#REF!</f>
        <v>#REF!</v>
      </c>
      <c r="F806" s="114" t="e">
        <f>'Programe Budget 2073-74'!#REF!</f>
        <v>#REF!</v>
      </c>
      <c r="G806" s="114" t="e">
        <f>'Programe Budget 2073-74'!#REF!</f>
        <v>#REF!</v>
      </c>
      <c r="H806" s="114">
        <v>0</v>
      </c>
      <c r="I806" s="114">
        <v>1617.4</v>
      </c>
      <c r="J806" s="114">
        <f t="shared" si="86"/>
        <v>1617.4</v>
      </c>
      <c r="K806" s="114" t="e">
        <f t="shared" si="82"/>
        <v>#REF!</v>
      </c>
      <c r="L806" s="175"/>
      <c r="M806" s="177"/>
      <c r="N806" s="114" t="e">
        <f>'Programe Budget 2073-74'!#REF!</f>
        <v>#REF!</v>
      </c>
      <c r="O806" s="225" t="e">
        <f>J806-'Nikasha and kharcha 1st trim'!#REF!</f>
        <v>#REF!</v>
      </c>
    </row>
    <row r="807" spans="1:15">
      <c r="A807" s="155"/>
      <c r="B807" s="155"/>
      <c r="C807" s="116" t="e">
        <f>'Programe Budget 2073-74'!#REF!</f>
        <v>#REF!</v>
      </c>
      <c r="D807" s="117" t="e">
        <f>'Programe Budget 2073-74'!#REF!</f>
        <v>#REF!</v>
      </c>
      <c r="E807" s="114" t="e">
        <f>'Programe Budget 2073-74'!#REF!</f>
        <v>#REF!</v>
      </c>
      <c r="F807" s="114" t="e">
        <f>'Programe Budget 2073-74'!#REF!</f>
        <v>#REF!</v>
      </c>
      <c r="G807" s="114" t="e">
        <f>'Programe Budget 2073-74'!#REF!</f>
        <v>#REF!</v>
      </c>
      <c r="H807" s="114">
        <v>0</v>
      </c>
      <c r="I807" s="114">
        <v>3606</v>
      </c>
      <c r="J807" s="114">
        <f t="shared" si="86"/>
        <v>3606</v>
      </c>
      <c r="K807" s="114" t="e">
        <f t="shared" si="82"/>
        <v>#REF!</v>
      </c>
      <c r="L807" s="175"/>
      <c r="M807" s="177"/>
      <c r="N807" s="114" t="e">
        <f>'Programe Budget 2073-74'!#REF!</f>
        <v>#REF!</v>
      </c>
      <c r="O807" s="225" t="e">
        <f>J807-'Nikasha and kharcha 1st trim'!#REF!</f>
        <v>#REF!</v>
      </c>
    </row>
    <row r="808" spans="1:15">
      <c r="A808" s="155"/>
      <c r="B808" s="155"/>
      <c r="C808" s="116" t="e">
        <f>'Programe Budget 2073-74'!#REF!</f>
        <v>#REF!</v>
      </c>
      <c r="D808" s="117" t="e">
        <f>'Programe Budget 2073-74'!#REF!</f>
        <v>#REF!</v>
      </c>
      <c r="E808" s="114" t="e">
        <f>'Programe Budget 2073-74'!#REF!</f>
        <v>#REF!</v>
      </c>
      <c r="F808" s="114" t="e">
        <f>'Programe Budget 2073-74'!#REF!</f>
        <v>#REF!</v>
      </c>
      <c r="G808" s="114" t="e">
        <f>'Programe Budget 2073-74'!#REF!</f>
        <v>#REF!</v>
      </c>
      <c r="H808" s="114">
        <v>0</v>
      </c>
      <c r="I808" s="114">
        <v>3600</v>
      </c>
      <c r="J808" s="114">
        <f t="shared" si="86"/>
        <v>3600</v>
      </c>
      <c r="K808" s="114" t="e">
        <f t="shared" si="82"/>
        <v>#REF!</v>
      </c>
      <c r="L808" s="175"/>
      <c r="M808" s="177"/>
      <c r="N808" s="114" t="e">
        <f>'Programe Budget 2073-74'!#REF!</f>
        <v>#REF!</v>
      </c>
      <c r="O808" s="225" t="e">
        <f>J808-'Nikasha and kharcha 1st trim'!#REF!</f>
        <v>#REF!</v>
      </c>
    </row>
    <row r="809" spans="1:15">
      <c r="A809" s="155"/>
      <c r="B809" s="155"/>
      <c r="C809" s="116" t="e">
        <f>'Programe Budget 2073-74'!#REF!</f>
        <v>#REF!</v>
      </c>
      <c r="D809" s="117" t="e">
        <f>'Programe Budget 2073-74'!#REF!</f>
        <v>#REF!</v>
      </c>
      <c r="E809" s="114" t="e">
        <f>'Programe Budget 2073-74'!#REF!</f>
        <v>#REF!</v>
      </c>
      <c r="F809" s="114" t="e">
        <f>'Programe Budget 2073-74'!#REF!</f>
        <v>#REF!</v>
      </c>
      <c r="G809" s="114" t="e">
        <f>'Programe Budget 2073-74'!#REF!</f>
        <v>#REF!</v>
      </c>
      <c r="H809" s="114">
        <v>0</v>
      </c>
      <c r="I809" s="114">
        <v>3609</v>
      </c>
      <c r="J809" s="114">
        <f t="shared" si="86"/>
        <v>3609</v>
      </c>
      <c r="K809" s="114" t="e">
        <f t="shared" si="82"/>
        <v>#REF!</v>
      </c>
      <c r="L809" s="175"/>
      <c r="M809" s="177"/>
      <c r="N809" s="114" t="e">
        <f>'Programe Budget 2073-74'!#REF!</f>
        <v>#REF!</v>
      </c>
      <c r="O809" s="225" t="e">
        <f>J809-'Nikasha and kharcha 1st trim'!#REF!</f>
        <v>#REF!</v>
      </c>
    </row>
    <row r="810" spans="1:15">
      <c r="A810" s="155"/>
      <c r="B810" s="155"/>
      <c r="C810" s="116" t="e">
        <f>'Programe Budget 2073-74'!#REF!</f>
        <v>#REF!</v>
      </c>
      <c r="D810" s="117" t="e">
        <f>'Programe Budget 2073-74'!#REF!</f>
        <v>#REF!</v>
      </c>
      <c r="E810" s="114" t="e">
        <f>'Programe Budget 2073-74'!#REF!</f>
        <v>#REF!</v>
      </c>
      <c r="F810" s="114" t="e">
        <f>'Programe Budget 2073-74'!#REF!</f>
        <v>#REF!</v>
      </c>
      <c r="G810" s="114" t="e">
        <f>'Programe Budget 2073-74'!#REF!</f>
        <v>#REF!</v>
      </c>
      <c r="H810" s="114">
        <v>0</v>
      </c>
      <c r="I810" s="114">
        <v>809</v>
      </c>
      <c r="J810" s="114">
        <f t="shared" si="86"/>
        <v>809</v>
      </c>
      <c r="K810" s="114" t="e">
        <f t="shared" si="82"/>
        <v>#REF!</v>
      </c>
      <c r="L810" s="175"/>
      <c r="M810" s="177"/>
      <c r="N810" s="114" t="e">
        <f>'Programe Budget 2073-74'!#REF!</f>
        <v>#REF!</v>
      </c>
      <c r="O810" s="225" t="e">
        <f>J810-'Nikasha and kharcha 1st trim'!#REF!</f>
        <v>#REF!</v>
      </c>
    </row>
    <row r="811" spans="1:15">
      <c r="A811" s="155"/>
      <c r="B811" s="155"/>
      <c r="C811" s="116" t="e">
        <f>'Programe Budget 2073-74'!#REF!</f>
        <v>#REF!</v>
      </c>
      <c r="D811" s="117" t="e">
        <f>'Programe Budget 2073-74'!#REF!</f>
        <v>#REF!</v>
      </c>
      <c r="E811" s="114" t="e">
        <f>'Programe Budget 2073-74'!#REF!</f>
        <v>#REF!</v>
      </c>
      <c r="F811" s="114" t="e">
        <f>'Programe Budget 2073-74'!#REF!</f>
        <v>#REF!</v>
      </c>
      <c r="G811" s="114" t="e">
        <f>'Programe Budget 2073-74'!#REF!</f>
        <v>#REF!</v>
      </c>
      <c r="H811" s="114">
        <v>0</v>
      </c>
      <c r="I811" s="114">
        <v>1686</v>
      </c>
      <c r="J811" s="114">
        <f t="shared" si="86"/>
        <v>1686</v>
      </c>
      <c r="K811" s="114" t="e">
        <f t="shared" si="82"/>
        <v>#REF!</v>
      </c>
      <c r="L811" s="175"/>
      <c r="M811" s="177"/>
      <c r="N811" s="114" t="e">
        <f>'Programe Budget 2073-74'!#REF!</f>
        <v>#REF!</v>
      </c>
      <c r="O811" s="225" t="e">
        <f>J811-'Nikasha and kharcha 1st trim'!#REF!</f>
        <v>#REF!</v>
      </c>
    </row>
    <row r="812" spans="1:15">
      <c r="A812" s="155"/>
      <c r="B812" s="155"/>
      <c r="C812" s="116" t="e">
        <f>'Programe Budget 2073-74'!#REF!</f>
        <v>#REF!</v>
      </c>
      <c r="D812" s="117" t="e">
        <f>'Programe Budget 2073-74'!#REF!</f>
        <v>#REF!</v>
      </c>
      <c r="E812" s="114" t="e">
        <f>'Programe Budget 2073-74'!#REF!</f>
        <v>#REF!</v>
      </c>
      <c r="F812" s="114" t="e">
        <f>'Programe Budget 2073-74'!#REF!</f>
        <v>#REF!</v>
      </c>
      <c r="G812" s="114" t="e">
        <f>'Programe Budget 2073-74'!#REF!</f>
        <v>#REF!</v>
      </c>
      <c r="H812" s="114">
        <v>0</v>
      </c>
      <c r="I812" s="114">
        <v>1505</v>
      </c>
      <c r="J812" s="114">
        <f t="shared" si="86"/>
        <v>1505</v>
      </c>
      <c r="K812" s="114" t="e">
        <f t="shared" si="82"/>
        <v>#REF!</v>
      </c>
      <c r="L812" s="175"/>
      <c r="M812" s="177"/>
      <c r="N812" s="114" t="e">
        <f>'Programe Budget 2073-74'!#REF!</f>
        <v>#REF!</v>
      </c>
      <c r="O812" s="225" t="e">
        <f>J812-'Nikasha and kharcha 1st trim'!#REF!</f>
        <v>#REF!</v>
      </c>
    </row>
    <row r="813" spans="1:15">
      <c r="A813" s="155"/>
      <c r="B813" s="155"/>
      <c r="C813" s="116" t="e">
        <f>'Programe Budget 2073-74'!#REF!</f>
        <v>#REF!</v>
      </c>
      <c r="D813" s="117" t="e">
        <f>'Programe Budget 2073-74'!#REF!</f>
        <v>#REF!</v>
      </c>
      <c r="E813" s="114" t="e">
        <f>'Programe Budget 2073-74'!#REF!</f>
        <v>#REF!</v>
      </c>
      <c r="F813" s="114" t="e">
        <f>'Programe Budget 2073-74'!#REF!</f>
        <v>#REF!</v>
      </c>
      <c r="G813" s="114" t="e">
        <f>'Programe Budget 2073-74'!#REF!</f>
        <v>#REF!</v>
      </c>
      <c r="H813" s="114">
        <v>0</v>
      </c>
      <c r="I813" s="114">
        <v>2269</v>
      </c>
      <c r="J813" s="114">
        <f t="shared" si="86"/>
        <v>2269</v>
      </c>
      <c r="K813" s="114" t="e">
        <f t="shared" si="82"/>
        <v>#REF!</v>
      </c>
      <c r="L813" s="175"/>
      <c r="M813" s="177"/>
      <c r="N813" s="114" t="e">
        <f>'Programe Budget 2073-74'!#REF!</f>
        <v>#REF!</v>
      </c>
      <c r="O813" s="225" t="e">
        <f>J813-'Nikasha and kharcha 1st trim'!#REF!</f>
        <v>#REF!</v>
      </c>
    </row>
    <row r="814" spans="1:15">
      <c r="A814" s="155"/>
      <c r="B814" s="155"/>
      <c r="C814" s="116" t="e">
        <f>'Programe Budget 2073-74'!#REF!</f>
        <v>#REF!</v>
      </c>
      <c r="D814" s="117" t="e">
        <f>'Programe Budget 2073-74'!#REF!</f>
        <v>#REF!</v>
      </c>
      <c r="E814" s="114" t="e">
        <f>'Programe Budget 2073-74'!#REF!</f>
        <v>#REF!</v>
      </c>
      <c r="F814" s="114" t="e">
        <f>'Programe Budget 2073-74'!#REF!</f>
        <v>#REF!</v>
      </c>
      <c r="G814" s="114" t="e">
        <f>'Programe Budget 2073-74'!#REF!</f>
        <v>#REF!</v>
      </c>
      <c r="H814" s="114">
        <v>0</v>
      </c>
      <c r="I814" s="114">
        <v>5021</v>
      </c>
      <c r="J814" s="114">
        <f t="shared" si="86"/>
        <v>5021</v>
      </c>
      <c r="K814" s="114" t="e">
        <f t="shared" si="82"/>
        <v>#REF!</v>
      </c>
      <c r="L814" s="175"/>
      <c r="M814" s="177"/>
      <c r="N814" s="114" t="e">
        <f>'Programe Budget 2073-74'!#REF!</f>
        <v>#REF!</v>
      </c>
      <c r="O814" s="225" t="e">
        <f>J814-'Nikasha and kharcha 1st trim'!#REF!</f>
        <v>#REF!</v>
      </c>
    </row>
    <row r="815" spans="1:15">
      <c r="A815" s="155"/>
      <c r="B815" s="155"/>
      <c r="C815" s="116" t="e">
        <f>'Programe Budget 2073-74'!#REF!</f>
        <v>#REF!</v>
      </c>
      <c r="D815" s="117" t="e">
        <f>'Programe Budget 2073-74'!#REF!</f>
        <v>#REF!</v>
      </c>
      <c r="E815" s="114" t="e">
        <f>'Programe Budget 2073-74'!#REF!</f>
        <v>#REF!</v>
      </c>
      <c r="F815" s="114" t="e">
        <f>'Programe Budget 2073-74'!#REF!</f>
        <v>#REF!</v>
      </c>
      <c r="G815" s="114" t="e">
        <f>'Programe Budget 2073-74'!#REF!</f>
        <v>#REF!</v>
      </c>
      <c r="H815" s="114">
        <v>0</v>
      </c>
      <c r="I815" s="114">
        <v>1440</v>
      </c>
      <c r="J815" s="114">
        <f t="shared" si="86"/>
        <v>1440</v>
      </c>
      <c r="K815" s="114" t="e">
        <f t="shared" si="82"/>
        <v>#REF!</v>
      </c>
      <c r="L815" s="175"/>
      <c r="M815" s="177"/>
      <c r="N815" s="114" t="e">
        <f>'Programe Budget 2073-74'!#REF!</f>
        <v>#REF!</v>
      </c>
      <c r="O815" s="225" t="e">
        <f>J815-'Nikasha and kharcha 1st trim'!#REF!</f>
        <v>#REF!</v>
      </c>
    </row>
    <row r="816" spans="1:15">
      <c r="A816" s="155"/>
      <c r="B816" s="155"/>
      <c r="C816" s="116" t="e">
        <f>'Programe Budget 2073-74'!#REF!</f>
        <v>#REF!</v>
      </c>
      <c r="D816" s="117" t="e">
        <f>'Programe Budget 2073-74'!#REF!</f>
        <v>#REF!</v>
      </c>
      <c r="E816" s="114" t="e">
        <f>'Programe Budget 2073-74'!#REF!</f>
        <v>#REF!</v>
      </c>
      <c r="F816" s="114" t="e">
        <f>'Programe Budget 2073-74'!#REF!</f>
        <v>#REF!</v>
      </c>
      <c r="G816" s="114" t="e">
        <f>'Programe Budget 2073-74'!#REF!</f>
        <v>#REF!</v>
      </c>
      <c r="H816" s="114">
        <v>0</v>
      </c>
      <c r="I816" s="114">
        <v>1398</v>
      </c>
      <c r="J816" s="114">
        <f t="shared" si="86"/>
        <v>1398</v>
      </c>
      <c r="K816" s="114" t="e">
        <f t="shared" si="82"/>
        <v>#REF!</v>
      </c>
      <c r="L816" s="175"/>
      <c r="M816" s="177"/>
      <c r="N816" s="114" t="e">
        <f>'Programe Budget 2073-74'!#REF!</f>
        <v>#REF!</v>
      </c>
      <c r="O816" s="225" t="e">
        <f>J816-'Nikasha and kharcha 1st trim'!#REF!</f>
        <v>#REF!</v>
      </c>
    </row>
    <row r="817" spans="1:15">
      <c r="A817" s="155"/>
      <c r="B817" s="155"/>
      <c r="C817" s="116" t="e">
        <f>'Programe Budget 2073-74'!#REF!</f>
        <v>#REF!</v>
      </c>
      <c r="D817" s="117" t="e">
        <f>'Programe Budget 2073-74'!#REF!</f>
        <v>#REF!</v>
      </c>
      <c r="E817" s="114" t="e">
        <f>'Programe Budget 2073-74'!#REF!</f>
        <v>#REF!</v>
      </c>
      <c r="F817" s="114" t="e">
        <f>'Programe Budget 2073-74'!#REF!</f>
        <v>#REF!</v>
      </c>
      <c r="G817" s="114" t="e">
        <f>'Programe Budget 2073-74'!#REF!</f>
        <v>#REF!</v>
      </c>
      <c r="H817" s="114">
        <v>0</v>
      </c>
      <c r="I817" s="114">
        <v>3609</v>
      </c>
      <c r="J817" s="114">
        <f t="shared" si="86"/>
        <v>3609</v>
      </c>
      <c r="K817" s="114" t="e">
        <f t="shared" si="82"/>
        <v>#REF!</v>
      </c>
      <c r="L817" s="175"/>
      <c r="M817" s="177"/>
      <c r="N817" s="114" t="e">
        <f>'Programe Budget 2073-74'!#REF!</f>
        <v>#REF!</v>
      </c>
      <c r="O817" s="225" t="e">
        <f>J817-'Nikasha and kharcha 1st trim'!#REF!</f>
        <v>#REF!</v>
      </c>
    </row>
    <row r="818" spans="1:15">
      <c r="A818" s="155"/>
      <c r="B818" s="155"/>
      <c r="C818" s="116" t="e">
        <f>'Programe Budget 2073-74'!#REF!</f>
        <v>#REF!</v>
      </c>
      <c r="D818" s="117" t="e">
        <f>'Programe Budget 2073-74'!#REF!</f>
        <v>#REF!</v>
      </c>
      <c r="E818" s="114" t="e">
        <f>'Programe Budget 2073-74'!#REF!</f>
        <v>#REF!</v>
      </c>
      <c r="F818" s="114" t="e">
        <f>'Programe Budget 2073-74'!#REF!</f>
        <v>#REF!</v>
      </c>
      <c r="G818" s="114" t="e">
        <f>'Programe Budget 2073-74'!#REF!</f>
        <v>#REF!</v>
      </c>
      <c r="H818" s="114">
        <v>0</v>
      </c>
      <c r="I818" s="114">
        <v>0</v>
      </c>
      <c r="J818" s="114">
        <f t="shared" si="86"/>
        <v>0</v>
      </c>
      <c r="K818" s="114" t="e">
        <f t="shared" si="82"/>
        <v>#REF!</v>
      </c>
      <c r="L818" s="175"/>
      <c r="M818" s="177"/>
      <c r="N818" s="114" t="e">
        <f>'Programe Budget 2073-74'!#REF!</f>
        <v>#REF!</v>
      </c>
      <c r="O818" s="225" t="e">
        <f>J818-'Nikasha and kharcha 1st trim'!#REF!</f>
        <v>#REF!</v>
      </c>
    </row>
    <row r="819" spans="1:15">
      <c r="A819" s="155"/>
      <c r="B819" s="155"/>
      <c r="C819" s="116" t="e">
        <f>'Programe Budget 2073-74'!#REF!</f>
        <v>#REF!</v>
      </c>
      <c r="D819" s="117" t="e">
        <f>'Programe Budget 2073-74'!#REF!</f>
        <v>#REF!</v>
      </c>
      <c r="E819" s="114" t="e">
        <f>'Programe Budget 2073-74'!#REF!</f>
        <v>#REF!</v>
      </c>
      <c r="F819" s="114" t="e">
        <f>'Programe Budget 2073-74'!#REF!</f>
        <v>#REF!</v>
      </c>
      <c r="G819" s="114" t="e">
        <f>'Programe Budget 2073-74'!#REF!</f>
        <v>#REF!</v>
      </c>
      <c r="H819" s="114">
        <v>0</v>
      </c>
      <c r="I819" s="114">
        <v>7216</v>
      </c>
      <c r="J819" s="114">
        <f t="shared" si="86"/>
        <v>7216</v>
      </c>
      <c r="K819" s="114" t="e">
        <f t="shared" si="82"/>
        <v>#REF!</v>
      </c>
      <c r="L819" s="175"/>
      <c r="M819" s="177"/>
      <c r="N819" s="114" t="e">
        <f>'Programe Budget 2073-74'!#REF!</f>
        <v>#REF!</v>
      </c>
      <c r="O819" s="225" t="e">
        <f>J819-'Nikasha and kharcha 1st trim'!#REF!</f>
        <v>#REF!</v>
      </c>
    </row>
    <row r="820" spans="1:15">
      <c r="A820" s="155"/>
      <c r="B820" s="155"/>
      <c r="C820" s="116" t="e">
        <f>'Programe Budget 2073-74'!#REF!</f>
        <v>#REF!</v>
      </c>
      <c r="D820" s="117" t="e">
        <f>'Programe Budget 2073-74'!#REF!</f>
        <v>#REF!</v>
      </c>
      <c r="E820" s="114" t="e">
        <f>'Programe Budget 2073-74'!#REF!</f>
        <v>#REF!</v>
      </c>
      <c r="F820" s="114" t="e">
        <f>'Programe Budget 2073-74'!#REF!</f>
        <v>#REF!</v>
      </c>
      <c r="G820" s="114" t="e">
        <f>'Programe Budget 2073-74'!#REF!</f>
        <v>#REF!</v>
      </c>
      <c r="H820" s="114">
        <v>0</v>
      </c>
      <c r="I820" s="114">
        <v>3625</v>
      </c>
      <c r="J820" s="114">
        <f t="shared" si="86"/>
        <v>3625</v>
      </c>
      <c r="K820" s="114" t="e">
        <f t="shared" si="82"/>
        <v>#REF!</v>
      </c>
      <c r="L820" s="175"/>
      <c r="M820" s="177"/>
      <c r="N820" s="114" t="e">
        <f>'Programe Budget 2073-74'!#REF!</f>
        <v>#REF!</v>
      </c>
      <c r="O820" s="225" t="e">
        <f>J820-'Nikasha and kharcha 1st trim'!#REF!</f>
        <v>#REF!</v>
      </c>
    </row>
    <row r="821" spans="1:15">
      <c r="A821" s="155"/>
      <c r="B821" s="155"/>
      <c r="C821" s="116" t="e">
        <f>'Programe Budget 2073-74'!#REF!</f>
        <v>#REF!</v>
      </c>
      <c r="D821" s="117" t="e">
        <f>'Programe Budget 2073-74'!#REF!</f>
        <v>#REF!</v>
      </c>
      <c r="E821" s="114" t="e">
        <f>'Programe Budget 2073-74'!#REF!</f>
        <v>#REF!</v>
      </c>
      <c r="F821" s="114" t="e">
        <f>'Programe Budget 2073-74'!#REF!</f>
        <v>#REF!</v>
      </c>
      <c r="G821" s="114" t="e">
        <f>'Programe Budget 2073-74'!#REF!</f>
        <v>#REF!</v>
      </c>
      <c r="H821" s="114">
        <v>0</v>
      </c>
      <c r="I821" s="114">
        <v>1618</v>
      </c>
      <c r="J821" s="114">
        <f t="shared" si="86"/>
        <v>1618</v>
      </c>
      <c r="K821" s="114" t="e">
        <f t="shared" si="82"/>
        <v>#REF!</v>
      </c>
      <c r="L821" s="175"/>
      <c r="M821" s="177"/>
      <c r="N821" s="114" t="e">
        <f>'Programe Budget 2073-74'!#REF!</f>
        <v>#REF!</v>
      </c>
      <c r="O821" s="225" t="e">
        <f>J821-'Nikasha and kharcha 1st trim'!#REF!</f>
        <v>#REF!</v>
      </c>
    </row>
    <row r="822" spans="1:15">
      <c r="A822" s="155"/>
      <c r="B822" s="155"/>
      <c r="C822" s="116" t="e">
        <f>'Programe Budget 2073-74'!#REF!</f>
        <v>#REF!</v>
      </c>
      <c r="D822" s="117" t="e">
        <f>'Programe Budget 2073-74'!#REF!</f>
        <v>#REF!</v>
      </c>
      <c r="E822" s="114" t="e">
        <f>'Programe Budget 2073-74'!#REF!</f>
        <v>#REF!</v>
      </c>
      <c r="F822" s="114" t="e">
        <f>'Programe Budget 2073-74'!#REF!</f>
        <v>#REF!</v>
      </c>
      <c r="G822" s="114" t="e">
        <f>'Programe Budget 2073-74'!#REF!</f>
        <v>#REF!</v>
      </c>
      <c r="H822" s="114">
        <v>0</v>
      </c>
      <c r="I822" s="114">
        <v>1540</v>
      </c>
      <c r="J822" s="114">
        <f t="shared" si="86"/>
        <v>1540</v>
      </c>
      <c r="K822" s="114" t="e">
        <f t="shared" si="82"/>
        <v>#REF!</v>
      </c>
      <c r="L822" s="175"/>
      <c r="M822" s="177"/>
      <c r="N822" s="114" t="e">
        <f>'Programe Budget 2073-74'!#REF!</f>
        <v>#REF!</v>
      </c>
      <c r="O822" s="225" t="e">
        <f>J822-'Nikasha and kharcha 1st trim'!#REF!</f>
        <v>#REF!</v>
      </c>
    </row>
    <row r="823" spans="1:15">
      <c r="A823" s="155"/>
      <c r="B823" s="155"/>
      <c r="C823" s="116" t="e">
        <f>'Programe Budget 2073-74'!#REF!</f>
        <v>#REF!</v>
      </c>
      <c r="D823" s="117" t="e">
        <f>'Programe Budget 2073-74'!#REF!</f>
        <v>#REF!</v>
      </c>
      <c r="E823" s="114" t="e">
        <f>'Programe Budget 2073-74'!#REF!</f>
        <v>#REF!</v>
      </c>
      <c r="F823" s="114" t="e">
        <f>'Programe Budget 2073-74'!#REF!</f>
        <v>#REF!</v>
      </c>
      <c r="G823" s="114" t="e">
        <f>'Programe Budget 2073-74'!#REF!</f>
        <v>#REF!</v>
      </c>
      <c r="H823" s="114">
        <v>0</v>
      </c>
      <c r="I823" s="114">
        <v>677.4</v>
      </c>
      <c r="J823" s="114">
        <f t="shared" si="86"/>
        <v>677.4</v>
      </c>
      <c r="K823" s="114" t="e">
        <f t="shared" si="82"/>
        <v>#REF!</v>
      </c>
      <c r="L823" s="175"/>
      <c r="M823" s="177"/>
      <c r="N823" s="114" t="e">
        <f>'Programe Budget 2073-74'!#REF!</f>
        <v>#REF!</v>
      </c>
      <c r="O823" s="225" t="e">
        <f>J823-'Nikasha and kharcha 1st trim'!#REF!</f>
        <v>#REF!</v>
      </c>
    </row>
    <row r="824" spans="1:15">
      <c r="A824" s="155"/>
      <c r="B824" s="155"/>
      <c r="C824" s="116" t="e">
        <f>'Programe Budget 2073-74'!#REF!</f>
        <v>#REF!</v>
      </c>
      <c r="D824" s="117" t="e">
        <f>'Programe Budget 2073-74'!#REF!</f>
        <v>#REF!</v>
      </c>
      <c r="E824" s="114" t="e">
        <f>'Programe Budget 2073-74'!#REF!</f>
        <v>#REF!</v>
      </c>
      <c r="F824" s="114" t="e">
        <f>'Programe Budget 2073-74'!#REF!</f>
        <v>#REF!</v>
      </c>
      <c r="G824" s="114" t="e">
        <f>'Programe Budget 2073-74'!#REF!</f>
        <v>#REF!</v>
      </c>
      <c r="H824" s="114">
        <v>0</v>
      </c>
      <c r="I824" s="114">
        <v>1613</v>
      </c>
      <c r="J824" s="114">
        <f t="shared" si="86"/>
        <v>1613</v>
      </c>
      <c r="K824" s="114" t="e">
        <f t="shared" si="82"/>
        <v>#REF!</v>
      </c>
      <c r="L824" s="175"/>
      <c r="M824" s="177"/>
      <c r="N824" s="114" t="e">
        <f>'Programe Budget 2073-74'!#REF!</f>
        <v>#REF!</v>
      </c>
      <c r="O824" s="225" t="e">
        <f>J824-'Nikasha and kharcha 1st trim'!#REF!</f>
        <v>#REF!</v>
      </c>
    </row>
    <row r="825" spans="1:15">
      <c r="A825" s="155"/>
      <c r="B825" s="155"/>
      <c r="C825" s="116" t="e">
        <f>'Programe Budget 2073-74'!#REF!</f>
        <v>#REF!</v>
      </c>
      <c r="D825" s="117" t="e">
        <f>'Programe Budget 2073-74'!#REF!</f>
        <v>#REF!</v>
      </c>
      <c r="E825" s="114" t="e">
        <f>'Programe Budget 2073-74'!#REF!</f>
        <v>#REF!</v>
      </c>
      <c r="F825" s="114" t="e">
        <f>'Programe Budget 2073-74'!#REF!</f>
        <v>#REF!</v>
      </c>
      <c r="G825" s="114" t="e">
        <f>'Programe Budget 2073-74'!#REF!</f>
        <v>#REF!</v>
      </c>
      <c r="H825" s="114">
        <v>0</v>
      </c>
      <c r="I825" s="114">
        <v>3609</v>
      </c>
      <c r="J825" s="114">
        <f t="shared" si="86"/>
        <v>3609</v>
      </c>
      <c r="K825" s="114" t="e">
        <f t="shared" si="82"/>
        <v>#REF!</v>
      </c>
      <c r="L825" s="175"/>
      <c r="M825" s="177"/>
      <c r="N825" s="114" t="e">
        <f>'Programe Budget 2073-74'!#REF!</f>
        <v>#REF!</v>
      </c>
      <c r="O825" s="225" t="e">
        <f>J825-'Nikasha and kharcha 1st trim'!#REF!</f>
        <v>#REF!</v>
      </c>
    </row>
    <row r="826" spans="1:15">
      <c r="A826" s="155"/>
      <c r="B826" s="155"/>
      <c r="C826" s="116"/>
      <c r="D826" s="286" t="str">
        <f>'Programe Budget 2073-74'!D778</f>
        <v>व्यवसायिक कीट विकास कार्यक्रमको जम्मा</v>
      </c>
      <c r="E826" s="173" t="e">
        <f t="shared" ref="E826:J826" si="87">SUM(E803:E825)</f>
        <v>#REF!</v>
      </c>
      <c r="F826" s="173" t="e">
        <f t="shared" si="87"/>
        <v>#REF!</v>
      </c>
      <c r="G826" s="173" t="e">
        <f t="shared" si="87"/>
        <v>#REF!</v>
      </c>
      <c r="H826" s="173">
        <f t="shared" si="87"/>
        <v>6790</v>
      </c>
      <c r="I826" s="173">
        <f t="shared" si="87"/>
        <v>95372.4</v>
      </c>
      <c r="J826" s="173">
        <f t="shared" si="87"/>
        <v>102162.4</v>
      </c>
      <c r="K826" s="173" t="e">
        <f t="shared" si="82"/>
        <v>#REF!</v>
      </c>
      <c r="L826" s="175"/>
      <c r="M826" s="177"/>
      <c r="N826" s="114">
        <f>'Programe Budget 2073-74'!Q778</f>
        <v>0</v>
      </c>
      <c r="O826" s="225" t="e">
        <f>J826-'Nikasha and kharcha 1st trim'!#REF!</f>
        <v>#REF!</v>
      </c>
    </row>
    <row r="827" spans="1:15" ht="39">
      <c r="A827" s="155">
        <f>'Programe Budget 2073-74'!A779</f>
        <v>4</v>
      </c>
      <c r="B827" s="231" t="str">
        <f>'Programe Budget 2073-74'!B779</f>
        <v>312118-3/4</v>
      </c>
      <c r="C827" s="116"/>
      <c r="D827" s="123" t="str">
        <f>'Programe Budget 2073-74'!D779</f>
        <v xml:space="preserve">माटो परिक्षण तथा सेवा सुधार कार्यक्रम </v>
      </c>
      <c r="E827" s="384"/>
      <c r="F827" s="384"/>
      <c r="G827" s="384"/>
      <c r="H827" s="114"/>
      <c r="I827" s="114"/>
      <c r="J827" s="114"/>
      <c r="K827" s="114"/>
      <c r="L827" s="175"/>
      <c r="M827" s="177"/>
      <c r="N827" s="114" t="str">
        <f>'Programe Budget 2073-74'!Q779</f>
        <v>ना</v>
      </c>
      <c r="O827" s="225" t="e">
        <f>J827-'Nikasha and kharcha 1st trim'!#REF!</f>
        <v>#REF!</v>
      </c>
    </row>
    <row r="828" spans="1:15">
      <c r="A828" s="155"/>
      <c r="B828" s="231"/>
      <c r="C828" s="116">
        <f>'Programe Budget 2073-74'!C780</f>
        <v>1</v>
      </c>
      <c r="D828" s="117" t="str">
        <f>'Programe Budget 2073-74'!D780</f>
        <v>माटो व्यवस्थापन निर्देशनालय, हरिहरभवन</v>
      </c>
      <c r="E828" s="114">
        <f>'Programe Budget 2073-74'!E780</f>
        <v>27134</v>
      </c>
      <c r="F828" s="114">
        <f>'Programe Budget 2073-74'!F780</f>
        <v>1700</v>
      </c>
      <c r="G828" s="114">
        <f>'Programe Budget 2073-74'!G780</f>
        <v>25434</v>
      </c>
      <c r="H828" s="114">
        <v>9251</v>
      </c>
      <c r="I828" s="114">
        <v>30394</v>
      </c>
      <c r="J828" s="114">
        <f t="shared" ref="J828:J834" si="88">I828+H828</f>
        <v>39645</v>
      </c>
      <c r="K828" s="114">
        <f t="shared" ref="K828:K836" si="89">J828/E828*100</f>
        <v>146.10820372963809</v>
      </c>
      <c r="L828" s="175"/>
      <c r="M828" s="177"/>
      <c r="N828" s="114" t="str">
        <f>'Programe Budget 2073-74'!Q780</f>
        <v>नि</v>
      </c>
      <c r="O828" s="225" t="e">
        <f>J828-'Nikasha and kharcha 1st trim'!#REF!</f>
        <v>#REF!</v>
      </c>
    </row>
    <row r="829" spans="1:15">
      <c r="A829" s="155"/>
      <c r="B829" s="231"/>
      <c r="C829" s="116">
        <f>'Programe Budget 2073-74'!C781</f>
        <v>2</v>
      </c>
      <c r="D829" s="117" t="str">
        <f>'Programe Budget 2073-74'!D781</f>
        <v>क्षेत्रीय माटो परिक्षण प्रयोगशाला, झुम्का, सुनसरी</v>
      </c>
      <c r="E829" s="114">
        <f>'Programe Budget 2073-74'!E781</f>
        <v>8869</v>
      </c>
      <c r="F829" s="114">
        <f>'Programe Budget 2073-74'!F781</f>
        <v>2000</v>
      </c>
      <c r="G829" s="114">
        <f>'Programe Budget 2073-74'!G781</f>
        <v>6869</v>
      </c>
      <c r="H829" s="114">
        <v>1979</v>
      </c>
      <c r="I829" s="114">
        <v>6956</v>
      </c>
      <c r="J829" s="114">
        <f t="shared" si="88"/>
        <v>8935</v>
      </c>
      <c r="K829" s="114">
        <f t="shared" si="89"/>
        <v>100.74416506934266</v>
      </c>
      <c r="L829" s="1150"/>
      <c r="M829" s="1150"/>
      <c r="N829" s="114" t="str">
        <f>'Programe Budget 2073-74'!Q781</f>
        <v>नि</v>
      </c>
      <c r="O829" s="225" t="e">
        <f>J829-'Nikasha and kharcha 1st trim'!#REF!</f>
        <v>#REF!</v>
      </c>
    </row>
    <row r="830" spans="1:15">
      <c r="A830" s="155"/>
      <c r="B830" s="155"/>
      <c r="C830" s="116">
        <f>'Programe Budget 2073-74'!C782</f>
        <v>3</v>
      </c>
      <c r="D830" s="117" t="str">
        <f>'Programe Budget 2073-74'!D782</f>
        <v>क्षेत्रीय माटो परिक्षण प्रयोगशाला, हेटौंडा</v>
      </c>
      <c r="E830" s="114">
        <f>'Programe Budget 2073-74'!E782</f>
        <v>10411</v>
      </c>
      <c r="F830" s="114">
        <f>'Programe Budget 2073-74'!F782</f>
        <v>3560</v>
      </c>
      <c r="G830" s="114">
        <f>'Programe Budget 2073-74'!G782</f>
        <v>6851</v>
      </c>
      <c r="H830" s="114">
        <v>2460</v>
      </c>
      <c r="I830" s="114">
        <v>6456</v>
      </c>
      <c r="J830" s="114">
        <f t="shared" si="88"/>
        <v>8916</v>
      </c>
      <c r="K830" s="114">
        <f t="shared" si="89"/>
        <v>85.640188262414753</v>
      </c>
      <c r="L830" s="175"/>
      <c r="M830" s="177"/>
      <c r="N830" s="114" t="str">
        <f>'Programe Budget 2073-74'!Q782</f>
        <v>नि</v>
      </c>
      <c r="O830" s="225" t="e">
        <f>J830-'Nikasha and kharcha 1st trim'!#REF!</f>
        <v>#REF!</v>
      </c>
    </row>
    <row r="831" spans="1:15">
      <c r="A831" s="155"/>
      <c r="B831" s="155"/>
      <c r="C831" s="116">
        <f>'Programe Budget 2073-74'!C783</f>
        <v>4</v>
      </c>
      <c r="D831" s="117" t="str">
        <f>'Programe Budget 2073-74'!D783</f>
        <v>क्षेत्रीय माटो परिक्षण प्रयोगशाला, पोखरा</v>
      </c>
      <c r="E831" s="114">
        <f>'Programe Budget 2073-74'!E783</f>
        <v>8221</v>
      </c>
      <c r="F831" s="114">
        <f>'Programe Budget 2073-74'!F783</f>
        <v>960</v>
      </c>
      <c r="G831" s="114">
        <f>'Programe Budget 2073-74'!G783</f>
        <v>7261</v>
      </c>
      <c r="H831" s="114">
        <v>1346</v>
      </c>
      <c r="I831" s="114">
        <v>7697</v>
      </c>
      <c r="J831" s="114">
        <f t="shared" si="88"/>
        <v>9043</v>
      </c>
      <c r="K831" s="114">
        <f t="shared" si="89"/>
        <v>109.998783602968</v>
      </c>
      <c r="L831" s="175"/>
      <c r="M831" s="203"/>
      <c r="N831" s="114" t="str">
        <f>'Programe Budget 2073-74'!Q783</f>
        <v>नि</v>
      </c>
      <c r="O831" s="225" t="e">
        <f>J831-'Nikasha and kharcha 1st trim'!#REF!</f>
        <v>#REF!</v>
      </c>
    </row>
    <row r="832" spans="1:15">
      <c r="A832" s="155"/>
      <c r="B832" s="155"/>
      <c r="C832" s="116">
        <f>'Programe Budget 2073-74'!C784</f>
        <v>5</v>
      </c>
      <c r="D832" s="117" t="str">
        <f>'Programe Budget 2073-74'!D784</f>
        <v>क्षेत्रीय माटो परिक्षण प्रयोगशाला, खजुरा, बाँके</v>
      </c>
      <c r="E832" s="114">
        <f>'Programe Budget 2073-74'!E784</f>
        <v>7028</v>
      </c>
      <c r="F832" s="114">
        <f>'Programe Budget 2073-74'!F784</f>
        <v>1123</v>
      </c>
      <c r="G832" s="114">
        <f>'Programe Budget 2073-74'!G784</f>
        <v>5905</v>
      </c>
      <c r="H832" s="114">
        <v>0</v>
      </c>
      <c r="I832" s="114">
        <v>5556</v>
      </c>
      <c r="J832" s="114">
        <f t="shared" si="88"/>
        <v>5556</v>
      </c>
      <c r="K832" s="114">
        <f t="shared" si="89"/>
        <v>79.055207740466699</v>
      </c>
      <c r="L832" s="175"/>
      <c r="M832" s="177"/>
      <c r="N832" s="114" t="str">
        <f>'Programe Budget 2073-74'!Q784</f>
        <v>नि</v>
      </c>
      <c r="O832" s="225" t="e">
        <f>J832-'Nikasha and kharcha 1st trim'!#REF!</f>
        <v>#REF!</v>
      </c>
    </row>
    <row r="833" spans="1:15">
      <c r="A833" s="155"/>
      <c r="B833" s="155"/>
      <c r="C833" s="116">
        <f>'Programe Budget 2073-74'!C785</f>
        <v>6</v>
      </c>
      <c r="D833" s="117" t="str">
        <f>'Programe Budget 2073-74'!D785</f>
        <v>क्षेत्रीय माटो परिक्षण प्रयोगशाला, सुन्दरपुर</v>
      </c>
      <c r="E833" s="114">
        <f>'Programe Budget 2073-74'!E785</f>
        <v>7552</v>
      </c>
      <c r="F833" s="114">
        <f>'Programe Budget 2073-74'!F785</f>
        <v>1768</v>
      </c>
      <c r="G833" s="114">
        <f>'Programe Budget 2073-74'!G785</f>
        <v>5784</v>
      </c>
      <c r="H833" s="114">
        <v>1910</v>
      </c>
      <c r="I833" s="114">
        <v>5318</v>
      </c>
      <c r="J833" s="114">
        <f t="shared" si="88"/>
        <v>7228</v>
      </c>
      <c r="K833" s="114">
        <f t="shared" si="89"/>
        <v>95.709745762711862</v>
      </c>
      <c r="L833" s="175"/>
      <c r="M833" s="177"/>
      <c r="N833" s="114" t="str">
        <f>'Programe Budget 2073-74'!Q785</f>
        <v>नि</v>
      </c>
      <c r="O833" s="225" t="e">
        <f>J833-'Nikasha and kharcha 1st trim'!#REF!</f>
        <v>#REF!</v>
      </c>
    </row>
    <row r="834" spans="1:15">
      <c r="A834" s="155"/>
      <c r="B834" s="155"/>
      <c r="C834" s="116">
        <f>'Programe Budget 2073-74'!C786</f>
        <v>7</v>
      </c>
      <c r="D834" s="117" t="str">
        <f>'Programe Budget 2073-74'!D786</f>
        <v>माटो परिक्षण प्रयोगशाला, सुरुङ्गा, झापा</v>
      </c>
      <c r="E834" s="114">
        <f>'Programe Budget 2073-74'!E786</f>
        <v>4328.1000000000004</v>
      </c>
      <c r="F834" s="114">
        <f>'Programe Budget 2073-74'!F786</f>
        <v>1389</v>
      </c>
      <c r="G834" s="114">
        <f>'Programe Budget 2073-74'!G786</f>
        <v>2939.1</v>
      </c>
      <c r="H834" s="114">
        <v>5835</v>
      </c>
      <c r="I834" s="114">
        <v>3096</v>
      </c>
      <c r="J834" s="114">
        <f t="shared" si="88"/>
        <v>8931</v>
      </c>
      <c r="K834" s="114">
        <f t="shared" si="89"/>
        <v>206.34920634920633</v>
      </c>
      <c r="L834" s="1150"/>
      <c r="M834" s="1150"/>
      <c r="N834" s="114" t="str">
        <f>'Programe Budget 2073-74'!Q786</f>
        <v>नि</v>
      </c>
      <c r="O834" s="225" t="e">
        <f>J834-'Nikasha and kharcha 1st trim'!#REF!</f>
        <v>#REF!</v>
      </c>
    </row>
    <row r="835" spans="1:15" s="70" customFormat="1">
      <c r="A835" s="155"/>
      <c r="B835" s="155"/>
      <c r="C835" s="264"/>
      <c r="D835" s="125" t="str">
        <f>'Programe Budget 2073-74'!D787</f>
        <v>माटो परिक्षण तथा सेवा सुधार कार्यक्रमको जम्मा</v>
      </c>
      <c r="E835" s="173">
        <f t="shared" ref="E835:J835" si="90">SUM(E828:E834)</f>
        <v>73543.100000000006</v>
      </c>
      <c r="F835" s="173">
        <f t="shared" si="90"/>
        <v>12500</v>
      </c>
      <c r="G835" s="173">
        <f t="shared" si="90"/>
        <v>61043.1</v>
      </c>
      <c r="H835" s="173">
        <f t="shared" si="90"/>
        <v>22781</v>
      </c>
      <c r="I835" s="173">
        <f t="shared" si="90"/>
        <v>65473</v>
      </c>
      <c r="J835" s="173">
        <f t="shared" si="90"/>
        <v>88254</v>
      </c>
      <c r="K835" s="114">
        <f t="shared" si="89"/>
        <v>120.00310022286251</v>
      </c>
      <c r="L835" s="174"/>
      <c r="M835" s="388"/>
      <c r="N835" s="173">
        <f>'Programe Budget 2073-74'!Q787</f>
        <v>0</v>
      </c>
      <c r="O835" s="225" t="e">
        <f>J835-'Nikasha and kharcha 1st trim'!#REF!</f>
        <v>#REF!</v>
      </c>
    </row>
    <row r="836" spans="1:15">
      <c r="A836" s="155"/>
      <c r="B836" s="155"/>
      <c r="C836" s="116"/>
      <c r="D836" s="295" t="str">
        <f>'Programe Budget 2073-74'!D788</f>
        <v xml:space="preserve"> केन्द्रस्तर P2 को जम्मा</v>
      </c>
      <c r="E836" s="173" t="e">
        <f t="shared" ref="E836:J836" si="91">+E835+E826+E801+E789</f>
        <v>#REF!</v>
      </c>
      <c r="F836" s="173" t="e">
        <f t="shared" si="91"/>
        <v>#REF!</v>
      </c>
      <c r="G836" s="173" t="e">
        <f t="shared" si="91"/>
        <v>#REF!</v>
      </c>
      <c r="H836" s="173">
        <f t="shared" si="91"/>
        <v>116473.66</v>
      </c>
      <c r="I836" s="173">
        <f t="shared" si="91"/>
        <v>248425.4</v>
      </c>
      <c r="J836" s="173">
        <f t="shared" si="91"/>
        <v>364899.06</v>
      </c>
      <c r="K836" s="114" t="e">
        <f t="shared" si="89"/>
        <v>#REF!</v>
      </c>
      <c r="L836" s="175"/>
      <c r="M836" s="117"/>
      <c r="N836" s="114">
        <f>'Programe Budget 2073-74'!Q788</f>
        <v>0</v>
      </c>
      <c r="O836" s="225" t="e">
        <f>J836-'Nikasha and kharcha 1st trim'!#REF!</f>
        <v>#REF!</v>
      </c>
    </row>
    <row r="837" spans="1:15">
      <c r="A837" s="155" t="str">
        <f>'Programe Budget 2073-74'!A789</f>
        <v>ख) जिल्लास्तर</v>
      </c>
      <c r="B837" s="155"/>
      <c r="C837" s="116"/>
      <c r="D837" s="125"/>
      <c r="E837" s="112"/>
      <c r="F837" s="112"/>
      <c r="G837" s="112"/>
      <c r="H837" s="114"/>
      <c r="I837" s="114"/>
      <c r="J837" s="114"/>
      <c r="K837" s="114"/>
      <c r="L837" s="175"/>
      <c r="M837" s="117"/>
      <c r="N837" s="114">
        <f>'Programe Budget 2073-74'!Q789</f>
        <v>0</v>
      </c>
      <c r="O837" s="225" t="e">
        <f>J837-'Nikasha and kharcha 1st trim'!#REF!</f>
        <v>#REF!</v>
      </c>
    </row>
    <row r="838" spans="1:15">
      <c r="A838" s="112">
        <f>'Programe Budget 2073-74'!A790</f>
        <v>1</v>
      </c>
      <c r="B838" s="112" t="str">
        <f>'Programe Budget 2073-74'!B790</f>
        <v>312801-3/4</v>
      </c>
      <c r="C838" s="126">
        <f>'Programe Budget 2073-74'!C790</f>
        <v>1</v>
      </c>
      <c r="D838" s="126" t="str">
        <f>'Programe Budget 2073-74'!D790</f>
        <v xml:space="preserve">कर्णाली अञ्चल कृषि विकास आयोजना </v>
      </c>
      <c r="E838" s="384"/>
      <c r="F838" s="384"/>
      <c r="G838" s="384"/>
      <c r="H838" s="114"/>
      <c r="I838" s="114"/>
      <c r="J838" s="114"/>
      <c r="K838" s="114"/>
      <c r="L838" s="175"/>
      <c r="M838" s="117"/>
      <c r="N838" s="114" t="str">
        <f>'Programe Budget 2073-74'!Q790</f>
        <v>ना</v>
      </c>
      <c r="O838" s="225" t="e">
        <f>J838-'Nikasha and kharcha 1st trim'!#REF!</f>
        <v>#REF!</v>
      </c>
    </row>
    <row r="839" spans="1:15">
      <c r="A839" s="155"/>
      <c r="B839" s="231"/>
      <c r="C839" s="116">
        <f>'Programe Budget 2073-74'!C791</f>
        <v>1</v>
      </c>
      <c r="D839" s="117" t="str">
        <f>'Programe Budget 2073-74'!D791</f>
        <v>जिल्ला कृषि विकास कार्यालय, डोल्पा</v>
      </c>
      <c r="E839" s="114">
        <f>'Programe Budget 2073-74'!E791</f>
        <v>5913</v>
      </c>
      <c r="F839" s="114">
        <f>'Programe Budget 2073-74'!F791</f>
        <v>0</v>
      </c>
      <c r="G839" s="114">
        <f>'Programe Budget 2073-74'!G791</f>
        <v>5913</v>
      </c>
      <c r="H839" s="114">
        <v>0</v>
      </c>
      <c r="I839" s="114">
        <v>5200</v>
      </c>
      <c r="J839" s="114">
        <f t="shared" ref="J839:J845" si="92">I839+H839</f>
        <v>5200</v>
      </c>
      <c r="K839" s="114">
        <f>J839/E839*100</f>
        <v>87.941823101640452</v>
      </c>
      <c r="L839" s="175"/>
      <c r="M839" s="175"/>
      <c r="N839" s="114" t="str">
        <f>'Programe Budget 2073-74'!Q791</f>
        <v>सु</v>
      </c>
      <c r="O839" s="225" t="e">
        <f>J839-'Nikasha and kharcha 1st trim'!#REF!</f>
        <v>#REF!</v>
      </c>
    </row>
    <row r="840" spans="1:15">
      <c r="A840" s="155"/>
      <c r="B840" s="231"/>
      <c r="C840" s="116">
        <f>'Programe Budget 2073-74'!C792</f>
        <v>2</v>
      </c>
      <c r="D840" s="117" t="str">
        <f>'Programe Budget 2073-74'!D792</f>
        <v xml:space="preserve">जिल्ला कृषि विकास कार्यालय, मुगु </v>
      </c>
      <c r="E840" s="114">
        <f>'Programe Budget 2073-74'!E792</f>
        <v>5909</v>
      </c>
      <c r="F840" s="114">
        <f>'Programe Budget 2073-74'!F792</f>
        <v>0</v>
      </c>
      <c r="G840" s="114">
        <f>'Programe Budget 2073-74'!G792</f>
        <v>5909</v>
      </c>
      <c r="H840" s="114">
        <v>0</v>
      </c>
      <c r="I840" s="114">
        <v>5770</v>
      </c>
      <c r="J840" s="114">
        <f t="shared" si="92"/>
        <v>5770</v>
      </c>
      <c r="K840" s="114">
        <f>J840/E840*100</f>
        <v>97.647656117786426</v>
      </c>
      <c r="L840" s="175"/>
      <c r="M840" s="117"/>
      <c r="N840" s="114" t="str">
        <f>'Programe Budget 2073-74'!Q792</f>
        <v>सु</v>
      </c>
      <c r="O840" s="225" t="e">
        <f>J840-'Nikasha and kharcha 1st trim'!#REF!</f>
        <v>#REF!</v>
      </c>
    </row>
    <row r="841" spans="1:15">
      <c r="A841" s="155"/>
      <c r="B841" s="231"/>
      <c r="C841" s="116">
        <f>'Programe Budget 2073-74'!C793</f>
        <v>3</v>
      </c>
      <c r="D841" s="117" t="str">
        <f>'Programe Budget 2073-74'!D793</f>
        <v>जिल्ला कृषि विकास कार्यालय, हुम्ला</v>
      </c>
      <c r="E841" s="114">
        <f>'Programe Budget 2073-74'!E793</f>
        <v>5913</v>
      </c>
      <c r="F841" s="114">
        <f>'Programe Budget 2073-74'!F793</f>
        <v>0</v>
      </c>
      <c r="G841" s="114">
        <f>'Programe Budget 2073-74'!G793</f>
        <v>5913</v>
      </c>
      <c r="H841" s="114">
        <v>0</v>
      </c>
      <c r="I841" s="114">
        <v>4600</v>
      </c>
      <c r="J841" s="114">
        <f t="shared" si="92"/>
        <v>4600</v>
      </c>
      <c r="K841" s="114">
        <f>J841/E841*100</f>
        <v>77.794689666835779</v>
      </c>
      <c r="L841" s="175"/>
      <c r="M841" s="115"/>
      <c r="N841" s="114" t="str">
        <f>'Programe Budget 2073-74'!Q793</f>
        <v>सु</v>
      </c>
      <c r="O841" s="225" t="e">
        <f>J841-'Nikasha and kharcha 1st trim'!#REF!</f>
        <v>#REF!</v>
      </c>
    </row>
    <row r="842" spans="1:15">
      <c r="A842" s="155"/>
      <c r="B842" s="231"/>
      <c r="C842" s="116">
        <f>'Programe Budget 2073-74'!C794</f>
        <v>4</v>
      </c>
      <c r="D842" s="117" t="str">
        <f>'Programe Budget 2073-74'!D794</f>
        <v>जिल्ला कृषि विकास कार्यालय, जुम्ला</v>
      </c>
      <c r="E842" s="114">
        <f>'Programe Budget 2073-74'!E794</f>
        <v>6639</v>
      </c>
      <c r="F842" s="114">
        <f>'Programe Budget 2073-74'!F794</f>
        <v>0</v>
      </c>
      <c r="G842" s="114">
        <f>'Programe Budget 2073-74'!G794</f>
        <v>6639</v>
      </c>
      <c r="H842" s="114">
        <v>0</v>
      </c>
      <c r="I842" s="114">
        <v>4363</v>
      </c>
      <c r="J842" s="114">
        <f t="shared" si="92"/>
        <v>4363</v>
      </c>
      <c r="K842" s="114">
        <f>J842/E842*100</f>
        <v>65.717728573580359</v>
      </c>
      <c r="L842" s="175"/>
      <c r="M842" s="117"/>
      <c r="N842" s="114" t="str">
        <f>'Programe Budget 2073-74'!Q794</f>
        <v>सु</v>
      </c>
      <c r="O842" s="225" t="e">
        <f>J842-'Nikasha and kharcha 1st trim'!#REF!</f>
        <v>#REF!</v>
      </c>
    </row>
    <row r="843" spans="1:15">
      <c r="A843" s="155"/>
      <c r="B843" s="155"/>
      <c r="C843" s="116">
        <f>'Programe Budget 2073-74'!C795</f>
        <v>6</v>
      </c>
      <c r="D843" s="117" t="str">
        <f>'Programe Budget 2073-74'!D795</f>
        <v>जिल्ला कृषि विकास कार्यालय, कालिकोट</v>
      </c>
      <c r="E843" s="114">
        <f>'Programe Budget 2073-74'!E795</f>
        <v>7392</v>
      </c>
      <c r="F843" s="114">
        <f>'Programe Budget 2073-74'!F795</f>
        <v>0</v>
      </c>
      <c r="G843" s="114">
        <f>'Programe Budget 2073-74'!G795</f>
        <v>7392</v>
      </c>
      <c r="H843" s="114">
        <v>0</v>
      </c>
      <c r="I843" s="114">
        <v>5800</v>
      </c>
      <c r="J843" s="114">
        <f t="shared" si="92"/>
        <v>5800</v>
      </c>
      <c r="K843" s="114">
        <f t="shared" ref="K843:K906" si="93">J843/E843*100</f>
        <v>78.46320346320347</v>
      </c>
      <c r="L843" s="175"/>
      <c r="M843" s="117"/>
      <c r="N843" s="114" t="str">
        <f>'Programe Budget 2073-74'!Q795</f>
        <v>सु</v>
      </c>
      <c r="O843" s="225" t="e">
        <f>J843-'Nikasha and kharcha 1st trim'!#REF!</f>
        <v>#REF!</v>
      </c>
    </row>
    <row r="844" spans="1:15">
      <c r="A844" s="155"/>
      <c r="B844" s="155"/>
      <c r="C844" s="116" t="e">
        <f>'Programe Budget 2073-74'!#REF!</f>
        <v>#REF!</v>
      </c>
      <c r="D844" s="117" t="e">
        <f>'Programe Budget 2073-74'!#REF!</f>
        <v>#REF!</v>
      </c>
      <c r="E844" s="114" t="e">
        <f>'Programe Budget 2073-74'!#REF!</f>
        <v>#REF!</v>
      </c>
      <c r="F844" s="114" t="e">
        <f>'Programe Budget 2073-74'!#REF!</f>
        <v>#REF!</v>
      </c>
      <c r="G844" s="114" t="e">
        <f>'Programe Budget 2073-74'!#REF!</f>
        <v>#REF!</v>
      </c>
      <c r="H844" s="114">
        <v>0</v>
      </c>
      <c r="I844" s="114">
        <v>4660.8999999999996</v>
      </c>
      <c r="J844" s="114">
        <f t="shared" si="92"/>
        <v>4660.8999999999996</v>
      </c>
      <c r="K844" s="114" t="e">
        <f t="shared" si="93"/>
        <v>#REF!</v>
      </c>
      <c r="L844" s="117"/>
      <c r="M844" s="117"/>
      <c r="N844" s="114" t="e">
        <f>'Programe Budget 2073-74'!#REF!</f>
        <v>#REF!</v>
      </c>
      <c r="O844" s="225" t="e">
        <f>J844-'Nikasha and kharcha 1st trim'!#REF!</f>
        <v>#REF!</v>
      </c>
    </row>
    <row r="845" spans="1:15">
      <c r="A845" s="155"/>
      <c r="B845" s="155"/>
      <c r="C845" s="116" t="e">
        <f>'Programe Budget 2073-74'!#REF!</f>
        <v>#REF!</v>
      </c>
      <c r="D845" s="117" t="e">
        <f>'Programe Budget 2073-74'!#REF!</f>
        <v>#REF!</v>
      </c>
      <c r="E845" s="114" t="e">
        <f>'Programe Budget 2073-74'!#REF!</f>
        <v>#REF!</v>
      </c>
      <c r="F845" s="114" t="e">
        <f>'Programe Budget 2073-74'!#REF!</f>
        <v>#REF!</v>
      </c>
      <c r="G845" s="114" t="e">
        <f>'Programe Budget 2073-74'!#REF!</f>
        <v>#REF!</v>
      </c>
      <c r="H845" s="114">
        <v>0</v>
      </c>
      <c r="I845" s="114">
        <v>992.8</v>
      </c>
      <c r="J845" s="114">
        <f t="shared" si="92"/>
        <v>992.8</v>
      </c>
      <c r="K845" s="114" t="e">
        <f t="shared" si="93"/>
        <v>#REF!</v>
      </c>
      <c r="L845" s="1148"/>
      <c r="M845" s="1148"/>
      <c r="N845" s="114" t="e">
        <f>'Programe Budget 2073-74'!#REF!</f>
        <v>#REF!</v>
      </c>
      <c r="O845" s="225" t="e">
        <f>J845-'Nikasha and kharcha 1st trim'!#REF!</f>
        <v>#REF!</v>
      </c>
    </row>
    <row r="846" spans="1:15">
      <c r="A846" s="155"/>
      <c r="B846" s="155"/>
      <c r="C846" s="116"/>
      <c r="D846" s="125" t="str">
        <f>'Programe Budget 2073-74'!D796</f>
        <v>कर्णाली अञ्चल कृषि विकास आयोजनाको जम्मा</v>
      </c>
      <c r="E846" s="173" t="e">
        <f t="shared" ref="E846:J846" si="94">SUM(E839:E845)</f>
        <v>#REF!</v>
      </c>
      <c r="F846" s="173" t="e">
        <f t="shared" si="94"/>
        <v>#REF!</v>
      </c>
      <c r="G846" s="173" t="e">
        <f t="shared" si="94"/>
        <v>#REF!</v>
      </c>
      <c r="H846" s="173">
        <f t="shared" si="94"/>
        <v>0</v>
      </c>
      <c r="I846" s="173">
        <f t="shared" si="94"/>
        <v>31386.7</v>
      </c>
      <c r="J846" s="173">
        <f t="shared" si="94"/>
        <v>31386.7</v>
      </c>
      <c r="K846" s="114" t="e">
        <f t="shared" si="93"/>
        <v>#REF!</v>
      </c>
      <c r="L846" s="175"/>
      <c r="M846" s="117"/>
      <c r="N846" s="114">
        <f>'Programe Budget 2073-74'!Q796</f>
        <v>0</v>
      </c>
      <c r="O846" s="225" t="e">
        <f>J846-'Nikasha and kharcha 1st trim'!#REF!</f>
        <v>#REF!</v>
      </c>
    </row>
    <row r="847" spans="1:15" ht="22.5" customHeight="1">
      <c r="A847" s="155">
        <f>'Programe Budget 2073-74'!A797</f>
        <v>2</v>
      </c>
      <c r="B847" s="231" t="str">
        <f>'Programe Budget 2073-74'!B797</f>
        <v>312802-3/4</v>
      </c>
      <c r="C847" s="116"/>
      <c r="D847" s="126" t="str">
        <f>'Programe Budget 2073-74'!D797</f>
        <v xml:space="preserve">कृषि प्रसार कार्यक्रम </v>
      </c>
      <c r="E847" s="384"/>
      <c r="F847" s="384"/>
      <c r="G847" s="384"/>
      <c r="H847" s="114"/>
      <c r="I847" s="114"/>
      <c r="J847" s="114"/>
      <c r="K847" s="114"/>
      <c r="L847" s="175"/>
      <c r="M847" s="171"/>
      <c r="N847" s="114" t="str">
        <f>'Programe Budget 2073-74'!Q797</f>
        <v>ना</v>
      </c>
      <c r="O847" s="225" t="e">
        <f>J847-'Nikasha and kharcha 1st trim'!#REF!</f>
        <v>#REF!</v>
      </c>
    </row>
    <row r="848" spans="1:15">
      <c r="A848" s="155"/>
      <c r="B848" s="231"/>
      <c r="C848" s="116">
        <f>'Programe Budget 2073-74'!C798</f>
        <v>1</v>
      </c>
      <c r="D848" s="129" t="str">
        <f>'Programe Budget 2073-74'!D798</f>
        <v>जिल्ला कृषि विकास कार्यालय, ताप्लेजुङ्ग</v>
      </c>
      <c r="E848" s="114">
        <f>'Programe Budget 2073-74'!E798</f>
        <v>29514</v>
      </c>
      <c r="F848" s="114">
        <f>'Programe Budget 2073-74'!F798</f>
        <v>2173</v>
      </c>
      <c r="G848" s="114">
        <f>'Programe Budget 2073-74'!G798</f>
        <v>27341</v>
      </c>
      <c r="H848" s="114">
        <v>2273</v>
      </c>
      <c r="I848" s="114">
        <v>22208</v>
      </c>
      <c r="J848" s="114">
        <f t="shared" ref="J848:J879" si="95">I848+H848</f>
        <v>24481</v>
      </c>
      <c r="K848" s="114">
        <f t="shared" si="93"/>
        <v>82.947075963949317</v>
      </c>
      <c r="L848" s="219"/>
      <c r="M848" s="175"/>
      <c r="N848" s="114" t="str">
        <f>'Programe Budget 2073-74'!Q798</f>
        <v>वि</v>
      </c>
      <c r="O848" s="225" t="e">
        <f>J848-'Nikasha and kharcha 1st trim'!#REF!</f>
        <v>#REF!</v>
      </c>
    </row>
    <row r="849" spans="1:15">
      <c r="A849" s="155"/>
      <c r="B849" s="231"/>
      <c r="C849" s="116">
        <f>'Programe Budget 2073-74'!C799</f>
        <v>2</v>
      </c>
      <c r="D849" s="129" t="str">
        <f>'Programe Budget 2073-74'!D799</f>
        <v>जिल्ला कृषि विकास कार्यालय, पाँचथर</v>
      </c>
      <c r="E849" s="114">
        <f>'Programe Budget 2073-74'!E799</f>
        <v>32123</v>
      </c>
      <c r="F849" s="114">
        <f>'Programe Budget 2073-74'!F799</f>
        <v>2173</v>
      </c>
      <c r="G849" s="114">
        <f>'Programe Budget 2073-74'!G799</f>
        <v>29950</v>
      </c>
      <c r="H849" s="114">
        <v>2499.1999999999998</v>
      </c>
      <c r="I849" s="114">
        <v>25427.599999999999</v>
      </c>
      <c r="J849" s="114">
        <f t="shared" si="95"/>
        <v>27926.799999999999</v>
      </c>
      <c r="K849" s="114">
        <f t="shared" si="93"/>
        <v>86.937085577312203</v>
      </c>
      <c r="L849" s="175"/>
      <c r="M849" s="175"/>
      <c r="N849" s="114" t="str">
        <f>'Programe Budget 2073-74'!Q799</f>
        <v>वि</v>
      </c>
      <c r="O849" s="225" t="e">
        <f>J849-'Nikasha and kharcha 1st trim'!#REF!</f>
        <v>#REF!</v>
      </c>
    </row>
    <row r="850" spans="1:15">
      <c r="A850" s="155"/>
      <c r="B850" s="231"/>
      <c r="C850" s="116">
        <f>'Programe Budget 2073-74'!C800</f>
        <v>3</v>
      </c>
      <c r="D850" s="129" t="str">
        <f>'Programe Budget 2073-74'!D800</f>
        <v>जिल्ला कृषि विकास कार्यालय, इलाम</v>
      </c>
      <c r="E850" s="114">
        <f>'Programe Budget 2073-74'!E800</f>
        <v>37189</v>
      </c>
      <c r="F850" s="114">
        <f>'Programe Budget 2073-74'!F800</f>
        <v>2173</v>
      </c>
      <c r="G850" s="114">
        <f>'Programe Budget 2073-74'!G800</f>
        <v>35016</v>
      </c>
      <c r="H850" s="114">
        <v>2500</v>
      </c>
      <c r="I850" s="114">
        <v>28178.2</v>
      </c>
      <c r="J850" s="114">
        <f t="shared" si="95"/>
        <v>30678.2</v>
      </c>
      <c r="K850" s="114">
        <f t="shared" si="93"/>
        <v>82.492672564467995</v>
      </c>
      <c r="L850" s="175"/>
      <c r="M850" s="175"/>
      <c r="N850" s="114" t="str">
        <f>'Programe Budget 2073-74'!Q800</f>
        <v>वि</v>
      </c>
      <c r="O850" s="225" t="e">
        <f>J850-'Nikasha and kharcha 1st trim'!#REF!</f>
        <v>#REF!</v>
      </c>
    </row>
    <row r="851" spans="1:15">
      <c r="A851" s="155"/>
      <c r="B851" s="155"/>
      <c r="C851" s="116">
        <f>'Programe Budget 2073-74'!C801</f>
        <v>4</v>
      </c>
      <c r="D851" s="129" t="str">
        <f>'Programe Budget 2073-74'!D801</f>
        <v>जिल्ला कृषि विकास कार्यालय, झापा</v>
      </c>
      <c r="E851" s="114">
        <f>'Programe Budget 2073-74'!E801</f>
        <v>48184</v>
      </c>
      <c r="F851" s="114">
        <f>'Programe Budget 2073-74'!F801</f>
        <v>6253</v>
      </c>
      <c r="G851" s="114">
        <f>'Programe Budget 2073-74'!G801</f>
        <v>41931</v>
      </c>
      <c r="H851" s="114">
        <v>3999.5</v>
      </c>
      <c r="I851" s="114">
        <v>33777.199999999997</v>
      </c>
      <c r="J851" s="114">
        <f t="shared" si="95"/>
        <v>37776.699999999997</v>
      </c>
      <c r="K851" s="114">
        <f t="shared" si="93"/>
        <v>78.400921467707121</v>
      </c>
      <c r="L851" s="175"/>
      <c r="M851" s="175"/>
      <c r="N851" s="114" t="str">
        <f>'Programe Budget 2073-74'!Q801</f>
        <v>वि</v>
      </c>
      <c r="O851" s="225" t="e">
        <f>J851-'Nikasha and kharcha 1st trim'!#REF!</f>
        <v>#REF!</v>
      </c>
    </row>
    <row r="852" spans="1:15">
      <c r="A852" s="155"/>
      <c r="B852" s="155"/>
      <c r="C852" s="116">
        <f>'Programe Budget 2073-74'!C802</f>
        <v>5</v>
      </c>
      <c r="D852" s="129" t="str">
        <f>'Programe Budget 2073-74'!D802</f>
        <v>जिल्ला कृषि विकास कार्यालय, संखुवासभा</v>
      </c>
      <c r="E852" s="114">
        <f>'Programe Budget 2073-74'!E802</f>
        <v>31361</v>
      </c>
      <c r="F852" s="114">
        <f>'Programe Budget 2073-74'!F802</f>
        <v>2173</v>
      </c>
      <c r="G852" s="114">
        <f>'Programe Budget 2073-74'!G802</f>
        <v>29188</v>
      </c>
      <c r="H852" s="114">
        <v>2118.8000000000002</v>
      </c>
      <c r="I852" s="114">
        <v>23074.2</v>
      </c>
      <c r="J852" s="114">
        <f t="shared" si="95"/>
        <v>25193</v>
      </c>
      <c r="K852" s="114">
        <f t="shared" si="93"/>
        <v>80.332259813143708</v>
      </c>
      <c r="L852" s="175"/>
      <c r="M852" s="175"/>
      <c r="N852" s="114" t="str">
        <f>'Programe Budget 2073-74'!Q802</f>
        <v>वि</v>
      </c>
      <c r="O852" s="225" t="e">
        <f>J852-'Nikasha and kharcha 1st trim'!#REF!</f>
        <v>#REF!</v>
      </c>
    </row>
    <row r="853" spans="1:15">
      <c r="A853" s="155"/>
      <c r="B853" s="155"/>
      <c r="C853" s="116">
        <f>'Programe Budget 2073-74'!C803</f>
        <v>6</v>
      </c>
      <c r="D853" s="129" t="str">
        <f>'Programe Budget 2073-74'!D803</f>
        <v>जिल्ला कृषि विकास कार्यालय, तेह्रथुम</v>
      </c>
      <c r="E853" s="114">
        <f>'Programe Budget 2073-74'!E803</f>
        <v>36021</v>
      </c>
      <c r="F853" s="114">
        <f>'Programe Budget 2073-74'!F803</f>
        <v>2173</v>
      </c>
      <c r="G853" s="114">
        <f>'Programe Budget 2073-74'!G803</f>
        <v>33848</v>
      </c>
      <c r="H853" s="114">
        <v>1255.4000000000001</v>
      </c>
      <c r="I853" s="114">
        <v>12432.05</v>
      </c>
      <c r="J853" s="114">
        <f t="shared" si="95"/>
        <v>13687.449999999999</v>
      </c>
      <c r="K853" s="114">
        <f t="shared" si="93"/>
        <v>37.998528636073395</v>
      </c>
      <c r="L853" s="175"/>
      <c r="M853" s="175"/>
      <c r="N853" s="114" t="str">
        <f>'Programe Budget 2073-74'!Q803</f>
        <v>वि</v>
      </c>
      <c r="O853" s="225" t="e">
        <f>J853-'Nikasha and kharcha 1st trim'!#REF!</f>
        <v>#REF!</v>
      </c>
    </row>
    <row r="854" spans="1:15">
      <c r="A854" s="155"/>
      <c r="B854" s="155"/>
      <c r="C854" s="116">
        <f>'Programe Budget 2073-74'!C804</f>
        <v>7</v>
      </c>
      <c r="D854" s="129" t="str">
        <f>'Programe Budget 2073-74'!D804</f>
        <v>जिल्ला कृषि विकास कार्यालय, धनकुटा</v>
      </c>
      <c r="E854" s="114">
        <f>'Programe Budget 2073-74'!E804</f>
        <v>34716</v>
      </c>
      <c r="F854" s="114">
        <f>'Programe Budget 2073-74'!F804</f>
        <v>2173</v>
      </c>
      <c r="G854" s="114">
        <f>'Programe Budget 2073-74'!G804</f>
        <v>32543</v>
      </c>
      <c r="H854" s="114">
        <v>3265.4</v>
      </c>
      <c r="I854" s="114">
        <v>25270</v>
      </c>
      <c r="J854" s="114">
        <f t="shared" si="95"/>
        <v>28535.4</v>
      </c>
      <c r="K854" s="114">
        <f t="shared" si="93"/>
        <v>82.19668164535085</v>
      </c>
      <c r="L854" s="175"/>
      <c r="M854" s="175"/>
      <c r="N854" s="114" t="str">
        <f>'Programe Budget 2073-74'!Q804</f>
        <v>वि</v>
      </c>
      <c r="O854" s="225" t="e">
        <f>J854-'Nikasha and kharcha 1st trim'!#REF!</f>
        <v>#REF!</v>
      </c>
    </row>
    <row r="855" spans="1:15">
      <c r="A855" s="155"/>
      <c r="B855" s="155"/>
      <c r="C855" s="116">
        <f>'Programe Budget 2073-74'!C805</f>
        <v>8</v>
      </c>
      <c r="D855" s="129" t="str">
        <f>'Programe Budget 2073-74'!D805</f>
        <v>जिल्ला कृषि विकास कार्यालय, सुनसरी</v>
      </c>
      <c r="E855" s="114">
        <f>'Programe Budget 2073-74'!E805</f>
        <v>42896</v>
      </c>
      <c r="F855" s="114">
        <f>'Programe Budget 2073-74'!F805</f>
        <v>2173</v>
      </c>
      <c r="G855" s="114">
        <f>'Programe Budget 2073-74'!G805</f>
        <v>42896</v>
      </c>
      <c r="H855" s="114">
        <v>3277</v>
      </c>
      <c r="I855" s="114">
        <v>36401.599999999999</v>
      </c>
      <c r="J855" s="114">
        <f t="shared" si="95"/>
        <v>39678.6</v>
      </c>
      <c r="K855" s="114">
        <f t="shared" si="93"/>
        <v>92.499533756061169</v>
      </c>
      <c r="L855" s="175"/>
      <c r="M855" s="175"/>
      <c r="N855" s="114" t="str">
        <f>'Programe Budget 2073-74'!Q805</f>
        <v>वि</v>
      </c>
      <c r="O855" s="225" t="e">
        <f>J855-'Nikasha and kharcha 1st trim'!#REF!</f>
        <v>#REF!</v>
      </c>
    </row>
    <row r="856" spans="1:15">
      <c r="A856" s="155"/>
      <c r="B856" s="155"/>
      <c r="C856" s="116">
        <f>'Programe Budget 2073-74'!C806</f>
        <v>9</v>
      </c>
      <c r="D856" s="129" t="str">
        <f>'Programe Budget 2073-74'!D806</f>
        <v>जिल्ला कृषि विकास कार्यालय, मोरङ्ग</v>
      </c>
      <c r="E856" s="114">
        <f>'Programe Budget 2073-74'!E806</f>
        <v>46293</v>
      </c>
      <c r="F856" s="114">
        <f>'Programe Budget 2073-74'!F806</f>
        <v>4345</v>
      </c>
      <c r="G856" s="114">
        <f>'Programe Budget 2073-74'!G806</f>
        <v>41948</v>
      </c>
      <c r="H856" s="114">
        <v>4454.3999999999996</v>
      </c>
      <c r="I856" s="114">
        <v>36995.9</v>
      </c>
      <c r="J856" s="114">
        <f t="shared" si="95"/>
        <v>41450.300000000003</v>
      </c>
      <c r="K856" s="114">
        <f t="shared" si="93"/>
        <v>89.539023178450321</v>
      </c>
      <c r="L856" s="175"/>
      <c r="M856" s="175"/>
      <c r="N856" s="114" t="str">
        <f>'Programe Budget 2073-74'!Q806</f>
        <v>वि</v>
      </c>
      <c r="O856" s="225" t="e">
        <f>J856-'Nikasha and kharcha 1st trim'!#REF!</f>
        <v>#REF!</v>
      </c>
    </row>
    <row r="857" spans="1:15">
      <c r="A857" s="155"/>
      <c r="B857" s="155"/>
      <c r="C857" s="116">
        <f>'Programe Budget 2073-74'!C807</f>
        <v>10</v>
      </c>
      <c r="D857" s="129" t="str">
        <f>'Programe Budget 2073-74'!D807</f>
        <v>जिल्ला कृषि विकास कार्यालय, भोजपुर</v>
      </c>
      <c r="E857" s="114">
        <f>'Programe Budget 2073-74'!E807</f>
        <v>33449</v>
      </c>
      <c r="F857" s="114">
        <f>'Programe Budget 2073-74'!F807</f>
        <v>2173</v>
      </c>
      <c r="G857" s="114">
        <f>'Programe Budget 2073-74'!G807</f>
        <v>31276</v>
      </c>
      <c r="H857" s="114">
        <v>2468.1999999999998</v>
      </c>
      <c r="I857" s="114">
        <v>25182.799999999999</v>
      </c>
      <c r="J857" s="114">
        <f t="shared" si="95"/>
        <v>27651</v>
      </c>
      <c r="K857" s="114">
        <f t="shared" si="93"/>
        <v>82.666148464827046</v>
      </c>
      <c r="L857" s="175"/>
      <c r="M857" s="175"/>
      <c r="N857" s="114" t="str">
        <f>'Programe Budget 2073-74'!Q807</f>
        <v>वि</v>
      </c>
      <c r="O857" s="225" t="e">
        <f>J857-'Nikasha and kharcha 1st trim'!#REF!</f>
        <v>#REF!</v>
      </c>
    </row>
    <row r="858" spans="1:15">
      <c r="A858" s="155"/>
      <c r="B858" s="155"/>
      <c r="C858" s="116">
        <f>'Programe Budget 2073-74'!C808</f>
        <v>11</v>
      </c>
      <c r="D858" s="129" t="str">
        <f>'Programe Budget 2073-74'!D808</f>
        <v>जिल्ला कृषि विकास कार्यालय, सोलुखुम्बु</v>
      </c>
      <c r="E858" s="114">
        <f>'Programe Budget 2073-74'!E808</f>
        <v>31729</v>
      </c>
      <c r="F858" s="114">
        <f>'Programe Budget 2073-74'!F808</f>
        <v>3476</v>
      </c>
      <c r="G858" s="114">
        <f>'Programe Budget 2073-74'!G808</f>
        <v>28253</v>
      </c>
      <c r="H858" s="114">
        <v>2500</v>
      </c>
      <c r="I858" s="114">
        <v>25003.9</v>
      </c>
      <c r="J858" s="114">
        <f t="shared" si="95"/>
        <v>27503.9</v>
      </c>
      <c r="K858" s="114">
        <f t="shared" si="93"/>
        <v>86.68379085379307</v>
      </c>
      <c r="L858" s="175"/>
      <c r="M858" s="175"/>
      <c r="N858" s="114" t="str">
        <f>'Programe Budget 2073-74'!Q808</f>
        <v>वि</v>
      </c>
      <c r="O858" s="225" t="e">
        <f>J858-'Nikasha and kharcha 1st trim'!#REF!</f>
        <v>#REF!</v>
      </c>
    </row>
    <row r="859" spans="1:15">
      <c r="A859" s="155"/>
      <c r="B859" s="155"/>
      <c r="C859" s="116">
        <f>'Programe Budget 2073-74'!C809</f>
        <v>12</v>
      </c>
      <c r="D859" s="129" t="str">
        <f>'Programe Budget 2073-74'!D809</f>
        <v>जिल्ला कृषि विकास कार्यालय, ओखलढुङ्गा</v>
      </c>
      <c r="E859" s="114">
        <f>'Programe Budget 2073-74'!E809</f>
        <v>33417</v>
      </c>
      <c r="F859" s="114">
        <f>'Programe Budget 2073-74'!F809</f>
        <v>2173</v>
      </c>
      <c r="G859" s="114">
        <f>'Programe Budget 2073-74'!G809</f>
        <v>31268</v>
      </c>
      <c r="H859" s="114">
        <v>0</v>
      </c>
      <c r="I859" s="114">
        <v>29326</v>
      </c>
      <c r="J859" s="114">
        <f t="shared" si="95"/>
        <v>29326</v>
      </c>
      <c r="K859" s="114">
        <f t="shared" si="93"/>
        <v>87.757728102462821</v>
      </c>
      <c r="L859" s="175"/>
      <c r="M859" s="175"/>
      <c r="N859" s="114" t="str">
        <f>'Programe Budget 2073-74'!Q809</f>
        <v>वि</v>
      </c>
      <c r="O859" s="225" t="e">
        <f>J859-'Nikasha and kharcha 1st trim'!#REF!</f>
        <v>#REF!</v>
      </c>
    </row>
    <row r="860" spans="1:15">
      <c r="A860" s="155"/>
      <c r="B860" s="155"/>
      <c r="C860" s="116">
        <f>'Programe Budget 2073-74'!C810</f>
        <v>13</v>
      </c>
      <c r="D860" s="129" t="str">
        <f>'Programe Budget 2073-74'!D810</f>
        <v>जिल्ला कृषि विकास कार्यालय, खोटाङ्ग</v>
      </c>
      <c r="E860" s="114">
        <f>'Programe Budget 2073-74'!E810</f>
        <v>33441</v>
      </c>
      <c r="F860" s="114">
        <f>'Programe Budget 2073-74'!F810</f>
        <v>2173</v>
      </c>
      <c r="G860" s="114">
        <f>'Programe Budget 2073-74'!G810</f>
        <v>31268</v>
      </c>
      <c r="H860" s="114">
        <v>1476</v>
      </c>
      <c r="I860" s="114">
        <v>29623</v>
      </c>
      <c r="J860" s="114">
        <f t="shared" si="95"/>
        <v>31099</v>
      </c>
      <c r="K860" s="114">
        <f t="shared" si="93"/>
        <v>92.996620914446339</v>
      </c>
      <c r="L860" s="175"/>
      <c r="M860" s="175"/>
      <c r="N860" s="114" t="str">
        <f>'Programe Budget 2073-74'!Q810</f>
        <v>वि</v>
      </c>
      <c r="O860" s="225" t="e">
        <f>J860-'Nikasha and kharcha 1st trim'!#REF!</f>
        <v>#REF!</v>
      </c>
    </row>
    <row r="861" spans="1:15">
      <c r="A861" s="155"/>
      <c r="B861" s="155"/>
      <c r="C861" s="116">
        <f>'Programe Budget 2073-74'!C811</f>
        <v>14</v>
      </c>
      <c r="D861" s="129" t="str">
        <f>'Programe Budget 2073-74'!D811</f>
        <v>जिल्ला कृषि विकास कार्यालय, सिराहा</v>
      </c>
      <c r="E861" s="114">
        <f>'Programe Budget 2073-74'!E811</f>
        <v>43143</v>
      </c>
      <c r="F861" s="114">
        <f>'Programe Budget 2073-74'!F811</f>
        <v>3911</v>
      </c>
      <c r="G861" s="114">
        <f>'Programe Budget 2073-74'!G811</f>
        <v>39232</v>
      </c>
      <c r="H861" s="114">
        <v>938.7</v>
      </c>
      <c r="I861" s="114">
        <v>33854.300000000003</v>
      </c>
      <c r="J861" s="114">
        <f t="shared" si="95"/>
        <v>34793</v>
      </c>
      <c r="K861" s="114">
        <f t="shared" si="93"/>
        <v>80.645759451127645</v>
      </c>
      <c r="L861" s="175"/>
      <c r="M861" s="175"/>
      <c r="N861" s="114" t="str">
        <f>'Programe Budget 2073-74'!Q811</f>
        <v>वि</v>
      </c>
      <c r="O861" s="225" t="e">
        <f>J861-'Nikasha and kharcha 1st trim'!#REF!</f>
        <v>#REF!</v>
      </c>
    </row>
    <row r="862" spans="1:15">
      <c r="A862" s="155"/>
      <c r="B862" s="155"/>
      <c r="C862" s="116">
        <f>'Programe Budget 2073-74'!C812</f>
        <v>15</v>
      </c>
      <c r="D862" s="129" t="str">
        <f>'Programe Budget 2073-74'!D812</f>
        <v>जिल्ला कृषि विकास कार्यालय, सप्तरी</v>
      </c>
      <c r="E862" s="114">
        <f>'Programe Budget 2073-74'!E812</f>
        <v>41267</v>
      </c>
      <c r="F862" s="114">
        <f>'Programe Budget 2073-74'!F812</f>
        <v>2173</v>
      </c>
      <c r="G862" s="114">
        <f>'Programe Budget 2073-74'!G812</f>
        <v>39094</v>
      </c>
      <c r="H862" s="114">
        <v>2397.8000000000002</v>
      </c>
      <c r="I862" s="114">
        <v>32250.3</v>
      </c>
      <c r="J862" s="114">
        <f t="shared" si="95"/>
        <v>34648.1</v>
      </c>
      <c r="K862" s="114">
        <f t="shared" si="93"/>
        <v>83.960791916058824</v>
      </c>
      <c r="L862" s="175"/>
      <c r="M862" s="175"/>
      <c r="N862" s="114" t="str">
        <f>'Programe Budget 2073-74'!Q812</f>
        <v>वि</v>
      </c>
      <c r="O862" s="225" t="e">
        <f>J862-'Nikasha and kharcha 1st trim'!#REF!</f>
        <v>#REF!</v>
      </c>
    </row>
    <row r="863" spans="1:15">
      <c r="A863" s="155"/>
      <c r="B863" s="155"/>
      <c r="C863" s="116">
        <f>'Programe Budget 2073-74'!C813</f>
        <v>16</v>
      </c>
      <c r="D863" s="129" t="str">
        <f>'Programe Budget 2073-74'!D813</f>
        <v>जिल्ला कृषि विकास कार्यालय, उदयपुर</v>
      </c>
      <c r="E863" s="114">
        <f>'Programe Budget 2073-74'!E813</f>
        <v>39904</v>
      </c>
      <c r="F863" s="114">
        <f>'Programe Budget 2073-74'!F813</f>
        <v>3476</v>
      </c>
      <c r="G863" s="114">
        <f>'Programe Budget 2073-74'!G813</f>
        <v>36428</v>
      </c>
      <c r="H863" s="114">
        <v>2500</v>
      </c>
      <c r="I863" s="114">
        <v>30098.5</v>
      </c>
      <c r="J863" s="114">
        <f t="shared" si="95"/>
        <v>32598.5</v>
      </c>
      <c r="K863" s="114">
        <f t="shared" si="93"/>
        <v>81.69231154771451</v>
      </c>
      <c r="L863" s="175"/>
      <c r="M863" s="175"/>
      <c r="N863" s="114" t="str">
        <f>'Programe Budget 2073-74'!Q813</f>
        <v>वि</v>
      </c>
      <c r="O863" s="225" t="e">
        <f>J863-'Nikasha and kharcha 1st trim'!#REF!</f>
        <v>#REF!</v>
      </c>
    </row>
    <row r="864" spans="1:15">
      <c r="A864" s="155"/>
      <c r="B864" s="155"/>
      <c r="C864" s="116">
        <f>'Programe Budget 2073-74'!C814</f>
        <v>17</v>
      </c>
      <c r="D864" s="129" t="str">
        <f>'Programe Budget 2073-74'!D814</f>
        <v>जिल्ला कृषि विकास कार्यालय, र्सलाही</v>
      </c>
      <c r="E864" s="114">
        <f>'Programe Budget 2073-74'!E814</f>
        <v>42824</v>
      </c>
      <c r="F864" s="114">
        <f>'Programe Budget 2073-74'!F814</f>
        <v>3476</v>
      </c>
      <c r="G864" s="114">
        <f>'Programe Budget 2073-74'!G814</f>
        <v>39348</v>
      </c>
      <c r="H864" s="114">
        <v>2500</v>
      </c>
      <c r="I864" s="114">
        <v>26802</v>
      </c>
      <c r="J864" s="114">
        <f t="shared" si="95"/>
        <v>29302</v>
      </c>
      <c r="K864" s="114">
        <f t="shared" si="93"/>
        <v>68.42424808518588</v>
      </c>
      <c r="L864" s="175"/>
      <c r="M864" s="175"/>
      <c r="N864" s="114" t="str">
        <f>'Programe Budget 2073-74'!Q814</f>
        <v>का</v>
      </c>
      <c r="O864" s="225" t="e">
        <f>J864-'Nikasha and kharcha 1st trim'!#REF!</f>
        <v>#REF!</v>
      </c>
    </row>
    <row r="865" spans="1:15">
      <c r="A865" s="155"/>
      <c r="B865" s="155"/>
      <c r="C865" s="116">
        <f>'Programe Budget 2073-74'!C815</f>
        <v>18</v>
      </c>
      <c r="D865" s="129" t="str">
        <f>'Programe Budget 2073-74'!D815</f>
        <v>जिल्ला कृषि विकास कार्यालय, महोत्तरी</v>
      </c>
      <c r="E865" s="114">
        <f>'Programe Budget 2073-74'!E815</f>
        <v>42903</v>
      </c>
      <c r="F865" s="114">
        <f>'Programe Budget 2073-74'!F815</f>
        <v>3476</v>
      </c>
      <c r="G865" s="114">
        <f>'Programe Budget 2073-74'!G815</f>
        <v>39427</v>
      </c>
      <c r="H865" s="114">
        <v>1224.2</v>
      </c>
      <c r="I865" s="114">
        <v>26518</v>
      </c>
      <c r="J865" s="114">
        <f t="shared" si="95"/>
        <v>27742.2</v>
      </c>
      <c r="K865" s="114">
        <f t="shared" si="93"/>
        <v>64.662611006223344</v>
      </c>
      <c r="L865" s="175"/>
      <c r="M865" s="175"/>
      <c r="N865" s="114" t="str">
        <f>'Programe Budget 2073-74'!Q815</f>
        <v>का</v>
      </c>
      <c r="O865" s="225" t="e">
        <f>J865-'Nikasha and kharcha 1st trim'!#REF!</f>
        <v>#REF!</v>
      </c>
    </row>
    <row r="866" spans="1:15">
      <c r="A866" s="155"/>
      <c r="B866" s="155"/>
      <c r="C866" s="116">
        <f>'Programe Budget 2073-74'!C816</f>
        <v>19</v>
      </c>
      <c r="D866" s="129" t="str">
        <f>'Programe Budget 2073-74'!D816</f>
        <v>जिल्ला कृषि विकास कार्यालय, धनुषा</v>
      </c>
      <c r="E866" s="114">
        <f>'Programe Budget 2073-74'!E816</f>
        <v>43053</v>
      </c>
      <c r="F866" s="114">
        <f>'Programe Budget 2073-74'!F816</f>
        <v>3476</v>
      </c>
      <c r="G866" s="114">
        <f>'Programe Budget 2073-74'!G816</f>
        <v>39577</v>
      </c>
      <c r="H866" s="114">
        <v>2500</v>
      </c>
      <c r="I866" s="114">
        <v>33171</v>
      </c>
      <c r="J866" s="114">
        <f t="shared" si="95"/>
        <v>35671</v>
      </c>
      <c r="K866" s="114">
        <f t="shared" si="93"/>
        <v>82.853691961071235</v>
      </c>
      <c r="L866" s="175"/>
      <c r="M866" s="175"/>
      <c r="N866" s="114" t="str">
        <f>'Programe Budget 2073-74'!Q816</f>
        <v>का</v>
      </c>
      <c r="O866" s="225" t="e">
        <f>J866-'Nikasha and kharcha 1st trim'!#REF!</f>
        <v>#REF!</v>
      </c>
    </row>
    <row r="867" spans="1:15">
      <c r="A867" s="155"/>
      <c r="B867" s="155"/>
      <c r="C867" s="116">
        <f>'Programe Budget 2073-74'!C817</f>
        <v>20</v>
      </c>
      <c r="D867" s="129" t="str">
        <f>'Programe Budget 2073-74'!D817</f>
        <v>जिल्ला कृषि विकास कार्यालय, दोलखा</v>
      </c>
      <c r="E867" s="114">
        <f>'Programe Budget 2073-74'!E817</f>
        <v>33283</v>
      </c>
      <c r="F867" s="114">
        <f>'Programe Budget 2073-74'!F817</f>
        <v>2173</v>
      </c>
      <c r="G867" s="114">
        <f>'Programe Budget 2073-74'!G817</f>
        <v>31110</v>
      </c>
      <c r="H867" s="114">
        <v>2495</v>
      </c>
      <c r="I867" s="114">
        <v>27240</v>
      </c>
      <c r="J867" s="114">
        <f t="shared" si="95"/>
        <v>29735</v>
      </c>
      <c r="K867" s="114">
        <f t="shared" si="93"/>
        <v>89.339903253913405</v>
      </c>
      <c r="L867" s="175"/>
      <c r="M867" s="175"/>
      <c r="N867" s="114" t="str">
        <f>'Programe Budget 2073-74'!Q817</f>
        <v>का</v>
      </c>
      <c r="O867" s="225" t="e">
        <f>J867-'Nikasha and kharcha 1st trim'!#REF!</f>
        <v>#REF!</v>
      </c>
    </row>
    <row r="868" spans="1:15">
      <c r="A868" s="155"/>
      <c r="B868" s="155"/>
      <c r="C868" s="116">
        <f>'Programe Budget 2073-74'!C818</f>
        <v>21</v>
      </c>
      <c r="D868" s="129" t="str">
        <f>'Programe Budget 2073-74'!D818</f>
        <v>जिल्ला कृषि विकास कार्यालय, रामेछाप</v>
      </c>
      <c r="E868" s="114">
        <f>'Programe Budget 2073-74'!E818</f>
        <v>40798</v>
      </c>
      <c r="F868" s="114">
        <f>'Programe Budget 2073-74'!F818</f>
        <v>4345</v>
      </c>
      <c r="G868" s="114">
        <f>'Programe Budget 2073-74'!G818</f>
        <v>36453</v>
      </c>
      <c r="H868" s="114">
        <v>4578</v>
      </c>
      <c r="I868" s="114">
        <v>29739</v>
      </c>
      <c r="J868" s="114">
        <f t="shared" si="95"/>
        <v>34317</v>
      </c>
      <c r="K868" s="114">
        <f t="shared" si="93"/>
        <v>84.114417373400656</v>
      </c>
      <c r="L868" s="175"/>
      <c r="M868" s="175"/>
      <c r="N868" s="114" t="str">
        <f>'Programe Budget 2073-74'!Q818</f>
        <v>का</v>
      </c>
      <c r="O868" s="225" t="e">
        <f>J868-'Nikasha and kharcha 1st trim'!#REF!</f>
        <v>#REF!</v>
      </c>
    </row>
    <row r="869" spans="1:15">
      <c r="A869" s="155"/>
      <c r="B869" s="155"/>
      <c r="C869" s="116">
        <f>'Programe Budget 2073-74'!C819</f>
        <v>22</v>
      </c>
      <c r="D869" s="129" t="str">
        <f>'Programe Budget 2073-74'!D819</f>
        <v>जिल्ला कृषि विकास कार्यालय, सिन्धुली</v>
      </c>
      <c r="E869" s="114">
        <f>'Programe Budget 2073-74'!E819</f>
        <v>40799</v>
      </c>
      <c r="F869" s="114">
        <f>'Programe Budget 2073-74'!F819</f>
        <v>4345</v>
      </c>
      <c r="G869" s="114">
        <f>'Programe Budget 2073-74'!G819</f>
        <v>36454</v>
      </c>
      <c r="H869" s="114">
        <v>3889</v>
      </c>
      <c r="I869" s="114">
        <v>30139.5</v>
      </c>
      <c r="J869" s="114">
        <f t="shared" si="95"/>
        <v>34028.5</v>
      </c>
      <c r="K869" s="114">
        <f t="shared" si="93"/>
        <v>83.405230520355886</v>
      </c>
      <c r="L869" s="175"/>
      <c r="M869" s="175"/>
      <c r="N869" s="114" t="str">
        <f>'Programe Budget 2073-74'!Q819</f>
        <v>का</v>
      </c>
      <c r="O869" s="225" t="e">
        <f>J869-'Nikasha and kharcha 1st trim'!#REF!</f>
        <v>#REF!</v>
      </c>
    </row>
    <row r="870" spans="1:15">
      <c r="A870" s="155"/>
      <c r="B870" s="155"/>
      <c r="C870" s="116">
        <f>'Programe Budget 2073-74'!C820</f>
        <v>23</v>
      </c>
      <c r="D870" s="129" t="str">
        <f>'Programe Budget 2073-74'!D820</f>
        <v>जिल्ला कृषि विकास कार्यालय, बारा</v>
      </c>
      <c r="E870" s="114">
        <f>'Programe Budget 2073-74'!E820</f>
        <v>43045</v>
      </c>
      <c r="F870" s="114">
        <f>'Programe Budget 2073-74'!F820</f>
        <v>3476</v>
      </c>
      <c r="G870" s="114">
        <f>'Programe Budget 2073-74'!G820</f>
        <v>39569</v>
      </c>
      <c r="H870" s="114">
        <v>2497</v>
      </c>
      <c r="I870" s="114">
        <v>29190</v>
      </c>
      <c r="J870" s="114">
        <f t="shared" si="95"/>
        <v>31687</v>
      </c>
      <c r="K870" s="114">
        <f t="shared" si="93"/>
        <v>73.613660123126962</v>
      </c>
      <c r="L870" s="175"/>
      <c r="M870" s="203"/>
      <c r="N870" s="114" t="str">
        <f>'Programe Budget 2073-74'!Q820</f>
        <v>का</v>
      </c>
      <c r="O870" s="225" t="e">
        <f>J870-'Nikasha and kharcha 1st trim'!#REF!</f>
        <v>#REF!</v>
      </c>
    </row>
    <row r="871" spans="1:15">
      <c r="A871" s="155"/>
      <c r="B871" s="155"/>
      <c r="C871" s="116">
        <f>'Programe Budget 2073-74'!C821</f>
        <v>24</v>
      </c>
      <c r="D871" s="129" t="str">
        <f>'Programe Budget 2073-74'!D821</f>
        <v>जिल्ला कृषि विकास कार्यालय, पर्सा</v>
      </c>
      <c r="E871" s="114">
        <f>'Programe Budget 2073-74'!E821</f>
        <v>41749</v>
      </c>
      <c r="F871" s="114">
        <f>'Programe Budget 2073-74'!F821</f>
        <v>2173</v>
      </c>
      <c r="G871" s="114">
        <f>'Programe Budget 2073-74'!G821</f>
        <v>39576</v>
      </c>
      <c r="H871" s="114">
        <v>1869</v>
      </c>
      <c r="I871" s="114">
        <v>33940</v>
      </c>
      <c r="J871" s="114">
        <f t="shared" si="95"/>
        <v>35809</v>
      </c>
      <c r="K871" s="114">
        <f t="shared" si="93"/>
        <v>85.772114302138974</v>
      </c>
      <c r="L871" s="175"/>
      <c r="M871" s="175"/>
      <c r="N871" s="114" t="str">
        <f>'Programe Budget 2073-74'!Q821</f>
        <v>का</v>
      </c>
      <c r="O871" s="225" t="e">
        <f>J871-'Nikasha and kharcha 1st trim'!#REF!</f>
        <v>#REF!</v>
      </c>
    </row>
    <row r="872" spans="1:15">
      <c r="A872" s="155"/>
      <c r="B872" s="155"/>
      <c r="C872" s="116">
        <f>'Programe Budget 2073-74'!C822</f>
        <v>25</v>
      </c>
      <c r="D872" s="129" t="str">
        <f>'Programe Budget 2073-74'!D822</f>
        <v xml:space="preserve">जिल्ला कृषि विकास कार्यालय, रौतहट </v>
      </c>
      <c r="E872" s="114">
        <f>'Programe Budget 2073-74'!E822</f>
        <v>43042</v>
      </c>
      <c r="F872" s="114">
        <f>'Programe Budget 2073-74'!F822</f>
        <v>3476</v>
      </c>
      <c r="G872" s="114">
        <f>'Programe Budget 2073-74'!G822</f>
        <v>39566</v>
      </c>
      <c r="H872" s="114">
        <v>995</v>
      </c>
      <c r="I872" s="114">
        <v>24468.7</v>
      </c>
      <c r="J872" s="114">
        <f t="shared" si="95"/>
        <v>25463.7</v>
      </c>
      <c r="K872" s="114">
        <f t="shared" si="93"/>
        <v>59.160122670879609</v>
      </c>
      <c r="L872" s="175"/>
      <c r="M872" s="175"/>
      <c r="N872" s="114" t="str">
        <f>'Programe Budget 2073-74'!Q822</f>
        <v>का</v>
      </c>
      <c r="O872" s="225" t="e">
        <f>J872-'Nikasha and kharcha 1st trim'!#REF!</f>
        <v>#REF!</v>
      </c>
    </row>
    <row r="873" spans="1:15">
      <c r="A873" s="155"/>
      <c r="B873" s="155"/>
      <c r="C873" s="116">
        <f>'Programe Budget 2073-74'!C823</f>
        <v>26</v>
      </c>
      <c r="D873" s="129" t="str">
        <f>'Programe Budget 2073-74'!D823</f>
        <v>जिल्ला कृषि विकास कार्यालय, मकवानपुर</v>
      </c>
      <c r="E873" s="114">
        <f>'Programe Budget 2073-74'!E823</f>
        <v>38638</v>
      </c>
      <c r="F873" s="114">
        <f>'Programe Budget 2073-74'!F823</f>
        <v>2173</v>
      </c>
      <c r="G873" s="114">
        <f>'Programe Budget 2073-74'!G823</f>
        <v>36465</v>
      </c>
      <c r="H873" s="114">
        <v>2443.3000000000002</v>
      </c>
      <c r="I873" s="114">
        <v>30585.8</v>
      </c>
      <c r="J873" s="114">
        <f t="shared" si="95"/>
        <v>33029.1</v>
      </c>
      <c r="K873" s="114">
        <f t="shared" si="93"/>
        <v>85.483461876908734</v>
      </c>
      <c r="L873" s="175"/>
      <c r="M873" s="175"/>
      <c r="N873" s="114" t="str">
        <f>'Programe Budget 2073-74'!Q823</f>
        <v>का</v>
      </c>
      <c r="O873" s="225" t="e">
        <f>J873-'Nikasha and kharcha 1st trim'!#REF!</f>
        <v>#REF!</v>
      </c>
    </row>
    <row r="874" spans="1:15">
      <c r="A874" s="155"/>
      <c r="B874" s="155"/>
      <c r="C874" s="116">
        <f>'Programe Budget 2073-74'!C824</f>
        <v>27</v>
      </c>
      <c r="D874" s="129" t="str">
        <f>'Programe Budget 2073-74'!D824</f>
        <v>जिल्ला कृषि विकास कार्यालय, चितवन</v>
      </c>
      <c r="E874" s="114">
        <f>'Programe Budget 2073-74'!E824</f>
        <v>45653</v>
      </c>
      <c r="F874" s="114">
        <f>'Programe Budget 2073-74'!F824</f>
        <v>3476</v>
      </c>
      <c r="G874" s="114">
        <f>'Programe Budget 2073-74'!G824</f>
        <v>42177</v>
      </c>
      <c r="H874" s="114">
        <v>2499</v>
      </c>
      <c r="I874" s="114">
        <v>32607</v>
      </c>
      <c r="J874" s="114">
        <f t="shared" si="95"/>
        <v>35106</v>
      </c>
      <c r="K874" s="114">
        <f t="shared" si="93"/>
        <v>76.897465664907017</v>
      </c>
      <c r="L874" s="175"/>
      <c r="M874" s="175"/>
      <c r="N874" s="114" t="str">
        <f>'Programe Budget 2073-74'!Q824</f>
        <v>का</v>
      </c>
      <c r="O874" s="225" t="e">
        <f>J874-'Nikasha and kharcha 1st trim'!#REF!</f>
        <v>#REF!</v>
      </c>
    </row>
    <row r="875" spans="1:15" s="202" customFormat="1">
      <c r="A875" s="291"/>
      <c r="B875" s="291"/>
      <c r="C875" s="236">
        <f>'Programe Budget 2073-74'!C825</f>
        <v>28</v>
      </c>
      <c r="D875" s="234" t="str">
        <f>'Programe Budget 2073-74'!D825</f>
        <v>जिल्ला कृषि विकास कार्यालय, रसुवा</v>
      </c>
      <c r="E875" s="114">
        <f>'Programe Budget 2073-74'!E825</f>
        <v>29768</v>
      </c>
      <c r="F875" s="114">
        <f>'Programe Budget 2073-74'!F825</f>
        <v>3476</v>
      </c>
      <c r="G875" s="114">
        <f>'Programe Budget 2073-74'!G825</f>
        <v>26292</v>
      </c>
      <c r="H875" s="114">
        <v>2642</v>
      </c>
      <c r="I875" s="114">
        <v>21283</v>
      </c>
      <c r="J875" s="199">
        <f t="shared" si="95"/>
        <v>23925</v>
      </c>
      <c r="K875" s="114">
        <f t="shared" si="93"/>
        <v>80.371539908626715</v>
      </c>
      <c r="L875" s="200"/>
      <c r="M875" s="200"/>
      <c r="N875" s="199" t="str">
        <f>'Programe Budget 2073-74'!Q825</f>
        <v>का</v>
      </c>
      <c r="O875" s="225" t="e">
        <f>J875-'Nikasha and kharcha 1st trim'!#REF!</f>
        <v>#REF!</v>
      </c>
    </row>
    <row r="876" spans="1:15">
      <c r="A876" s="155"/>
      <c r="B876" s="155"/>
      <c r="C876" s="116">
        <f>'Programe Budget 2073-74'!C826</f>
        <v>29</v>
      </c>
      <c r="D876" s="129" t="str">
        <f>'Programe Budget 2073-74'!D826</f>
        <v>जिल्ला कृषि विकास कार्यालय, धादिङ्ग</v>
      </c>
      <c r="E876" s="114">
        <f>'Programe Budget 2073-74'!E826</f>
        <v>37327</v>
      </c>
      <c r="F876" s="114">
        <f>'Programe Budget 2073-74'!F826</f>
        <v>2173</v>
      </c>
      <c r="G876" s="114">
        <f>'Programe Budget 2073-74'!G826</f>
        <v>35154</v>
      </c>
      <c r="H876" s="114">
        <v>949</v>
      </c>
      <c r="I876" s="114">
        <v>25455</v>
      </c>
      <c r="J876" s="114">
        <f t="shared" si="95"/>
        <v>26404</v>
      </c>
      <c r="K876" s="114">
        <f t="shared" si="93"/>
        <v>70.73700002679027</v>
      </c>
      <c r="L876" s="175"/>
      <c r="M876" s="175"/>
      <c r="N876" s="114" t="str">
        <f>'Programe Budget 2073-74'!Q826</f>
        <v>का</v>
      </c>
      <c r="O876" s="225" t="e">
        <f>J876-'Nikasha and kharcha 1st trim'!#REF!</f>
        <v>#REF!</v>
      </c>
    </row>
    <row r="877" spans="1:15">
      <c r="A877" s="155"/>
      <c r="B877" s="155"/>
      <c r="C877" s="116">
        <f>'Programe Budget 2073-74'!C827</f>
        <v>30</v>
      </c>
      <c r="D877" s="129" t="str">
        <f>'Programe Budget 2073-74'!D827</f>
        <v>जिल्ला कृषि विकास कार्यालय, नुवाकोट</v>
      </c>
      <c r="E877" s="114">
        <f>'Programe Budget 2073-74'!E827</f>
        <v>38637</v>
      </c>
      <c r="F877" s="114">
        <f>'Programe Budget 2073-74'!F827</f>
        <v>3476</v>
      </c>
      <c r="G877" s="114">
        <f>'Programe Budget 2073-74'!G827</f>
        <v>35161</v>
      </c>
      <c r="H877" s="114">
        <v>4938</v>
      </c>
      <c r="I877" s="114">
        <v>28061</v>
      </c>
      <c r="J877" s="114">
        <f t="shared" si="95"/>
        <v>32999</v>
      </c>
      <c r="K877" s="114">
        <f t="shared" si="93"/>
        <v>85.40776975438051</v>
      </c>
      <c r="L877" s="175"/>
      <c r="M877" s="175"/>
      <c r="N877" s="114" t="str">
        <f>'Programe Budget 2073-74'!Q827</f>
        <v>का</v>
      </c>
      <c r="O877" s="225" t="e">
        <f>J877-'Nikasha and kharcha 1st trim'!#REF!</f>
        <v>#REF!</v>
      </c>
    </row>
    <row r="878" spans="1:15">
      <c r="A878" s="155"/>
      <c r="B878" s="155"/>
      <c r="C878" s="116">
        <f>'Programe Budget 2073-74'!C828</f>
        <v>31</v>
      </c>
      <c r="D878" s="129" t="str">
        <f>'Programe Budget 2073-74'!D828</f>
        <v>जिल्ला कृषि विकास कार्यालय, सिन्धुपाल्चोक</v>
      </c>
      <c r="E878" s="114">
        <f>'Programe Budget 2073-74'!E828</f>
        <v>34794</v>
      </c>
      <c r="F878" s="114">
        <f>'Programe Budget 2073-74'!F828</f>
        <v>4345</v>
      </c>
      <c r="G878" s="114">
        <f>'Programe Budget 2073-74'!G828</f>
        <v>30449</v>
      </c>
      <c r="H878" s="114">
        <v>4931.1000000000004</v>
      </c>
      <c r="I878" s="114">
        <v>27147</v>
      </c>
      <c r="J878" s="114">
        <f t="shared" si="95"/>
        <v>32078.1</v>
      </c>
      <c r="K878" s="114">
        <f t="shared" si="93"/>
        <v>92.194343852388343</v>
      </c>
      <c r="L878" s="175"/>
      <c r="M878" s="175"/>
      <c r="N878" s="114" t="str">
        <f>'Programe Budget 2073-74'!Q828</f>
        <v>का</v>
      </c>
      <c r="O878" s="225" t="e">
        <f>J878-'Nikasha and kharcha 1st trim'!#REF!</f>
        <v>#REF!</v>
      </c>
    </row>
    <row r="879" spans="1:15">
      <c r="A879" s="155"/>
      <c r="B879" s="155"/>
      <c r="C879" s="116">
        <f>'Programe Budget 2073-74'!C829</f>
        <v>32</v>
      </c>
      <c r="D879" s="129" t="str">
        <f>'Programe Budget 2073-74'!D829</f>
        <v>जिल्ला कृषि विकास कार्यालय, काभ्रेपलाञ्चोक</v>
      </c>
      <c r="E879" s="114">
        <f>'Programe Budget 2073-74'!E829</f>
        <v>39926</v>
      </c>
      <c r="F879" s="114">
        <f>'Programe Budget 2073-74'!F829</f>
        <v>3476</v>
      </c>
      <c r="G879" s="114">
        <f>'Programe Budget 2073-74'!G829</f>
        <v>36450</v>
      </c>
      <c r="H879" s="114">
        <v>2260</v>
      </c>
      <c r="I879" s="114">
        <v>29916</v>
      </c>
      <c r="J879" s="114">
        <f t="shared" si="95"/>
        <v>32176</v>
      </c>
      <c r="K879" s="114">
        <f t="shared" si="93"/>
        <v>80.589089816159898</v>
      </c>
      <c r="L879" s="175"/>
      <c r="M879" s="175"/>
      <c r="N879" s="114" t="str">
        <f>'Programe Budget 2073-74'!Q829</f>
        <v>का</v>
      </c>
      <c r="O879" s="225" t="e">
        <f>J879-'Nikasha and kharcha 1st trim'!#REF!</f>
        <v>#REF!</v>
      </c>
    </row>
    <row r="880" spans="1:15">
      <c r="A880" s="155"/>
      <c r="B880" s="155"/>
      <c r="C880" s="116">
        <f>'Programe Budget 2073-74'!C830</f>
        <v>33</v>
      </c>
      <c r="D880" s="129" t="str">
        <f>'Programe Budget 2073-74'!D830</f>
        <v>जिल्ला कृषि विकास कार्यालय, काठमाण्डौं</v>
      </c>
      <c r="E880" s="114">
        <f>'Programe Budget 2073-74'!E830</f>
        <v>35586</v>
      </c>
      <c r="F880" s="114">
        <f>'Programe Budget 2073-74'!F830</f>
        <v>4345</v>
      </c>
      <c r="G880" s="114">
        <f>'Programe Budget 2073-74'!G830</f>
        <v>31241</v>
      </c>
      <c r="H880" s="114">
        <v>2635.4</v>
      </c>
      <c r="I880" s="114">
        <v>29494.6</v>
      </c>
      <c r="J880" s="114">
        <f t="shared" ref="J880:J911" si="96">I880+H880</f>
        <v>32130</v>
      </c>
      <c r="K880" s="114">
        <f t="shared" si="93"/>
        <v>90.28831562974203</v>
      </c>
      <c r="L880" s="175"/>
      <c r="M880" s="175"/>
      <c r="N880" s="114" t="str">
        <f>'Programe Budget 2073-74'!Q830</f>
        <v>का</v>
      </c>
      <c r="O880" s="225" t="e">
        <f>J880-'Nikasha and kharcha 1st trim'!#REF!</f>
        <v>#REF!</v>
      </c>
    </row>
    <row r="881" spans="1:15">
      <c r="A881" s="155"/>
      <c r="B881" s="155"/>
      <c r="C881" s="116">
        <f>'Programe Budget 2073-74'!C831</f>
        <v>34</v>
      </c>
      <c r="D881" s="129" t="str">
        <f>'Programe Budget 2073-74'!D831</f>
        <v>जिल्ला कृषि विकास कार्यालय, ललितपुर</v>
      </c>
      <c r="E881" s="114">
        <f>'Programe Budget 2073-74'!E831</f>
        <v>37331</v>
      </c>
      <c r="F881" s="114">
        <f>'Programe Budget 2073-74'!F831</f>
        <v>3476</v>
      </c>
      <c r="G881" s="114">
        <f>'Programe Budget 2073-74'!G831</f>
        <v>33855</v>
      </c>
      <c r="H881" s="114">
        <v>0</v>
      </c>
      <c r="I881" s="114">
        <v>29273</v>
      </c>
      <c r="J881" s="114">
        <f t="shared" si="96"/>
        <v>29273</v>
      </c>
      <c r="K881" s="114">
        <f t="shared" si="93"/>
        <v>78.414722348718229</v>
      </c>
      <c r="L881" s="175"/>
      <c r="M881" s="175"/>
      <c r="N881" s="114" t="str">
        <f>'Programe Budget 2073-74'!Q831</f>
        <v>का</v>
      </c>
      <c r="O881" s="225" t="e">
        <f>J881-'Nikasha and kharcha 1st trim'!#REF!</f>
        <v>#REF!</v>
      </c>
    </row>
    <row r="882" spans="1:15" s="202" customFormat="1">
      <c r="A882" s="291"/>
      <c r="B882" s="291"/>
      <c r="C882" s="116">
        <f>'Programe Budget 2073-74'!C832</f>
        <v>35</v>
      </c>
      <c r="D882" s="129" t="str">
        <f>'Programe Budget 2073-74'!D832</f>
        <v>जिल्ला कृषि विकास कार्यालय, भक्तपुर</v>
      </c>
      <c r="E882" s="114">
        <f>'Programe Budget 2073-74'!E832</f>
        <v>35360</v>
      </c>
      <c r="F882" s="114">
        <f>'Programe Budget 2073-74'!F832</f>
        <v>1440</v>
      </c>
      <c r="G882" s="114">
        <f>'Programe Budget 2073-74'!G832</f>
        <v>33920</v>
      </c>
      <c r="H882" s="114">
        <v>1594</v>
      </c>
      <c r="I882" s="114">
        <v>28086</v>
      </c>
      <c r="J882" s="114">
        <f t="shared" si="96"/>
        <v>29680</v>
      </c>
      <c r="K882" s="114">
        <f t="shared" si="93"/>
        <v>83.936651583710415</v>
      </c>
      <c r="L882" s="200"/>
      <c r="M882" s="200"/>
      <c r="N882" s="114" t="str">
        <f>'Programe Budget 2073-74'!Q832</f>
        <v>का</v>
      </c>
      <c r="O882" s="225" t="e">
        <f>J882-'Nikasha and kharcha 1st trim'!#REF!</f>
        <v>#REF!</v>
      </c>
    </row>
    <row r="883" spans="1:15">
      <c r="A883" s="155"/>
      <c r="B883" s="155"/>
      <c r="C883" s="116">
        <f>'Programe Budget 2073-74'!C833</f>
        <v>36</v>
      </c>
      <c r="D883" s="129" t="str">
        <f>'Programe Budget 2073-74'!D833</f>
        <v>जिल्ला कृषि विकास कार्यालय, कास्की</v>
      </c>
      <c r="E883" s="114">
        <f>'Programe Budget 2073-74'!E833</f>
        <v>40772</v>
      </c>
      <c r="F883" s="114">
        <f>'Programe Budget 2073-74'!F833</f>
        <v>4345</v>
      </c>
      <c r="G883" s="114">
        <f>'Programe Budget 2073-74'!G833</f>
        <v>36427</v>
      </c>
      <c r="H883" s="114">
        <v>4951.8999999999996</v>
      </c>
      <c r="I883" s="114">
        <v>28277</v>
      </c>
      <c r="J883" s="114">
        <f t="shared" si="96"/>
        <v>33228.9</v>
      </c>
      <c r="K883" s="114">
        <f t="shared" si="93"/>
        <v>81.499313254194064</v>
      </c>
      <c r="L883" s="175"/>
      <c r="M883" s="175"/>
      <c r="N883" s="114" t="str">
        <f>'Programe Budget 2073-74'!Q833</f>
        <v>प</v>
      </c>
      <c r="O883" s="225" t="e">
        <f>J883-'Nikasha and kharcha 1st trim'!#REF!</f>
        <v>#REF!</v>
      </c>
    </row>
    <row r="884" spans="1:15">
      <c r="A884" s="155"/>
      <c r="B884" s="155"/>
      <c r="C884" s="116">
        <f>'Programe Budget 2073-74'!C834</f>
        <v>37</v>
      </c>
      <c r="D884" s="129" t="str">
        <f>'Programe Budget 2073-74'!D834</f>
        <v>जिल्ला कृषि विकास कार्यालय, लमजुङ्ग</v>
      </c>
      <c r="E884" s="114">
        <f>'Programe Budget 2073-74'!E834</f>
        <v>40803</v>
      </c>
      <c r="F884" s="114">
        <f>'Programe Budget 2073-74'!F834</f>
        <v>4345</v>
      </c>
      <c r="G884" s="114">
        <f>'Programe Budget 2073-74'!G834</f>
        <v>36458</v>
      </c>
      <c r="H884" s="114">
        <v>4399.7</v>
      </c>
      <c r="I884" s="114">
        <v>30588.7</v>
      </c>
      <c r="J884" s="114">
        <f t="shared" si="96"/>
        <v>34988.400000000001</v>
      </c>
      <c r="K884" s="114">
        <f t="shared" si="93"/>
        <v>85.74957723696788</v>
      </c>
      <c r="L884" s="175"/>
      <c r="M884" s="175"/>
      <c r="N884" s="114" t="str">
        <f>'Programe Budget 2073-74'!Q834</f>
        <v>प</v>
      </c>
      <c r="O884" s="225" t="e">
        <f>J884-'Nikasha and kharcha 1st trim'!#REF!</f>
        <v>#REF!</v>
      </c>
    </row>
    <row r="885" spans="1:15">
      <c r="A885" s="155"/>
      <c r="B885" s="155"/>
      <c r="C885" s="116">
        <f>'Programe Budget 2073-74'!C835</f>
        <v>38</v>
      </c>
      <c r="D885" s="129" t="str">
        <f>'Programe Budget 2073-74'!D835</f>
        <v>जिल्ला कृषि विकास कार्यालय, मनाङ्ग</v>
      </c>
      <c r="E885" s="114">
        <f>'Programe Budget 2073-74'!E835</f>
        <v>27489</v>
      </c>
      <c r="F885" s="114">
        <f>'Programe Budget 2073-74'!F835</f>
        <v>2173</v>
      </c>
      <c r="G885" s="114">
        <f>'Programe Budget 2073-74'!G835</f>
        <v>25316</v>
      </c>
      <c r="H885" s="114">
        <v>1487.4</v>
      </c>
      <c r="I885" s="114">
        <v>19337</v>
      </c>
      <c r="J885" s="114">
        <f t="shared" si="96"/>
        <v>20824.400000000001</v>
      </c>
      <c r="K885" s="114">
        <f t="shared" si="93"/>
        <v>75.755393066317438</v>
      </c>
      <c r="L885" s="175"/>
      <c r="M885" s="175"/>
      <c r="N885" s="114" t="str">
        <f>'Programe Budget 2073-74'!Q835</f>
        <v>प</v>
      </c>
      <c r="O885" s="225" t="e">
        <f>J885-'Nikasha and kharcha 1st trim'!#REF!</f>
        <v>#REF!</v>
      </c>
    </row>
    <row r="886" spans="1:15">
      <c r="A886" s="155"/>
      <c r="B886" s="155"/>
      <c r="C886" s="116">
        <f>'Programe Budget 2073-74'!C836</f>
        <v>39</v>
      </c>
      <c r="D886" s="129" t="str">
        <f>'Programe Budget 2073-74'!D836</f>
        <v>जिल्ला कृषि विकास कार्यालय, गोरखा</v>
      </c>
      <c r="E886" s="114">
        <f>'Programe Budget 2073-74'!E836</f>
        <v>39930</v>
      </c>
      <c r="F886" s="114">
        <f>'Programe Budget 2073-74'!F836</f>
        <v>3476</v>
      </c>
      <c r="G886" s="114">
        <f>'Programe Budget 2073-74'!G836</f>
        <v>36454</v>
      </c>
      <c r="H886" s="114">
        <v>990.7</v>
      </c>
      <c r="I886" s="114">
        <v>28641.8</v>
      </c>
      <c r="J886" s="114">
        <f t="shared" si="96"/>
        <v>29632.5</v>
      </c>
      <c r="K886" s="114">
        <f t="shared" si="93"/>
        <v>74.21111945905335</v>
      </c>
      <c r="L886" s="175"/>
      <c r="M886" s="175"/>
      <c r="N886" s="114" t="str">
        <f>'Programe Budget 2073-74'!Q836</f>
        <v>प</v>
      </c>
      <c r="O886" s="225" t="e">
        <f>J886-'Nikasha and kharcha 1st trim'!#REF!</f>
        <v>#REF!</v>
      </c>
    </row>
    <row r="887" spans="1:15">
      <c r="A887" s="155"/>
      <c r="B887" s="155"/>
      <c r="C887" s="116">
        <f>'Programe Budget 2073-74'!C837</f>
        <v>40</v>
      </c>
      <c r="D887" s="129" t="str">
        <f>'Programe Budget 2073-74'!D837</f>
        <v>जिल्ला कृषि विकास कार्यालय, तनहुँ</v>
      </c>
      <c r="E887" s="114">
        <f>'Programe Budget 2073-74'!E837</f>
        <v>40582</v>
      </c>
      <c r="F887" s="114">
        <f>'Programe Budget 2073-74'!F837</f>
        <v>3476</v>
      </c>
      <c r="G887" s="114">
        <f>'Programe Budget 2073-74'!G837</f>
        <v>37106</v>
      </c>
      <c r="H887" s="114">
        <v>2486.4</v>
      </c>
      <c r="I887" s="114">
        <v>29795.599999999999</v>
      </c>
      <c r="J887" s="114">
        <f t="shared" si="96"/>
        <v>32282</v>
      </c>
      <c r="K887" s="114">
        <f t="shared" si="93"/>
        <v>79.54758267212064</v>
      </c>
      <c r="L887" s="175"/>
      <c r="M887" s="175"/>
      <c r="N887" s="114" t="str">
        <f>'Programe Budget 2073-74'!Q837</f>
        <v>प</v>
      </c>
      <c r="O887" s="225" t="e">
        <f>J887-'Nikasha and kharcha 1st trim'!#REF!</f>
        <v>#REF!</v>
      </c>
    </row>
    <row r="888" spans="1:15">
      <c r="A888" s="155"/>
      <c r="B888" s="155"/>
      <c r="C888" s="116">
        <f>'Programe Budget 2073-74'!C838</f>
        <v>41</v>
      </c>
      <c r="D888" s="129" t="str">
        <f>'Programe Budget 2073-74'!D838</f>
        <v>जिल्ला कृषि विकास कार्यालय, स्याङ्गजा</v>
      </c>
      <c r="E888" s="114">
        <f>'Programe Budget 2073-74'!E838</f>
        <v>40803</v>
      </c>
      <c r="F888" s="114">
        <f>'Programe Budget 2073-74'!F838</f>
        <v>4345</v>
      </c>
      <c r="G888" s="114">
        <f>'Programe Budget 2073-74'!G838</f>
        <v>36458</v>
      </c>
      <c r="H888" s="114">
        <v>5500</v>
      </c>
      <c r="I888" s="114">
        <v>29104.3</v>
      </c>
      <c r="J888" s="114">
        <f t="shared" si="96"/>
        <v>34604.300000000003</v>
      </c>
      <c r="K888" s="114">
        <f t="shared" si="93"/>
        <v>84.808224885425105</v>
      </c>
      <c r="L888" s="175"/>
      <c r="M888" s="175"/>
      <c r="N888" s="114" t="str">
        <f>'Programe Budget 2073-74'!Q838</f>
        <v>प</v>
      </c>
      <c r="O888" s="225" t="e">
        <f>J888-'Nikasha and kharcha 1st trim'!#REF!</f>
        <v>#REF!</v>
      </c>
    </row>
    <row r="889" spans="1:15">
      <c r="A889" s="155"/>
      <c r="B889" s="155"/>
      <c r="C889" s="116">
        <f>'Programe Budget 2073-74'!C839</f>
        <v>42</v>
      </c>
      <c r="D889" s="129" t="str">
        <f>'Programe Budget 2073-74'!D839</f>
        <v>जिल्ला कृषि विकास कार्यालय, गुल्मी</v>
      </c>
      <c r="E889" s="114">
        <f>'Programe Budget 2073-74'!E839</f>
        <v>41875</v>
      </c>
      <c r="F889" s="114">
        <f>'Programe Budget 2073-74'!F839</f>
        <v>3476</v>
      </c>
      <c r="G889" s="114">
        <f>'Programe Budget 2073-74'!G839</f>
        <v>38399</v>
      </c>
      <c r="H889" s="114">
        <v>3991.2</v>
      </c>
      <c r="I889" s="114">
        <v>32776.800000000003</v>
      </c>
      <c r="J889" s="114">
        <f t="shared" si="96"/>
        <v>36768</v>
      </c>
      <c r="K889" s="114">
        <f t="shared" si="93"/>
        <v>87.804179104477612</v>
      </c>
      <c r="L889" s="175"/>
      <c r="M889" s="175"/>
      <c r="N889" s="114" t="str">
        <f>'Programe Budget 2073-74'!Q839</f>
        <v>प</v>
      </c>
      <c r="O889" s="225" t="e">
        <f>J889-'Nikasha and kharcha 1st trim'!#REF!</f>
        <v>#REF!</v>
      </c>
    </row>
    <row r="890" spans="1:15">
      <c r="A890" s="155"/>
      <c r="B890" s="155"/>
      <c r="C890" s="116">
        <f>'Programe Budget 2073-74'!C840</f>
        <v>43</v>
      </c>
      <c r="D890" s="129" t="str">
        <f>'Programe Budget 2073-74'!D840</f>
        <v>जिल्ला कृषि विकास कार्यालय, रुपन्देही</v>
      </c>
      <c r="E890" s="114">
        <f>'Programe Budget 2073-74'!E840</f>
        <v>50301</v>
      </c>
      <c r="F890" s="114">
        <f>'Programe Budget 2073-74'!F840</f>
        <v>7351</v>
      </c>
      <c r="G890" s="114">
        <f>'Programe Budget 2073-74'!G840</f>
        <v>42950</v>
      </c>
      <c r="H890" s="114">
        <v>2868</v>
      </c>
      <c r="I890" s="114">
        <v>34497</v>
      </c>
      <c r="J890" s="114">
        <f t="shared" si="96"/>
        <v>37365</v>
      </c>
      <c r="K890" s="114">
        <f t="shared" si="93"/>
        <v>74.282817439017109</v>
      </c>
      <c r="L890" s="175"/>
      <c r="M890" s="175"/>
      <c r="N890" s="114" t="str">
        <f>'Programe Budget 2073-74'!Q840</f>
        <v>प</v>
      </c>
      <c r="O890" s="225" t="e">
        <f>J890-'Nikasha and kharcha 1st trim'!#REF!</f>
        <v>#REF!</v>
      </c>
    </row>
    <row r="891" spans="1:15">
      <c r="A891" s="155"/>
      <c r="B891" s="155"/>
      <c r="C891" s="116">
        <f>'Programe Budget 2073-74'!C841</f>
        <v>44</v>
      </c>
      <c r="D891" s="129" t="str">
        <f>'Programe Budget 2073-74'!D841</f>
        <v>जिल्ला कृषि विकास कार्यालय, नवलपरासी</v>
      </c>
      <c r="E891" s="114">
        <f>'Programe Budget 2073-74'!E841</f>
        <v>42661</v>
      </c>
      <c r="F891" s="114">
        <f>'Programe Budget 2073-74'!F841</f>
        <v>2500</v>
      </c>
      <c r="G891" s="114">
        <f>'Programe Budget 2073-74'!G841</f>
        <v>40161</v>
      </c>
      <c r="H891" s="114">
        <v>2773</v>
      </c>
      <c r="I891" s="114">
        <v>34427</v>
      </c>
      <c r="J891" s="114">
        <f t="shared" si="96"/>
        <v>37200</v>
      </c>
      <c r="K891" s="114">
        <f t="shared" si="93"/>
        <v>87.199081127962302</v>
      </c>
      <c r="L891" s="175"/>
      <c r="M891" s="175"/>
      <c r="N891" s="114" t="str">
        <f>'Programe Budget 2073-74'!Q841</f>
        <v>प</v>
      </c>
      <c r="O891" s="225" t="e">
        <f>J891-'Nikasha and kharcha 1st trim'!#REF!</f>
        <v>#REF!</v>
      </c>
    </row>
    <row r="892" spans="1:15">
      <c r="A892" s="155"/>
      <c r="B892" s="155"/>
      <c r="C892" s="116">
        <f>'Programe Budget 2073-74'!C842</f>
        <v>45</v>
      </c>
      <c r="D892" s="129" t="str">
        <f>'Programe Budget 2073-74'!D842</f>
        <v>जिल्ला कृषि विकास कार्यालय, पाल्पा</v>
      </c>
      <c r="E892" s="114">
        <f>'Programe Budget 2073-74'!E842</f>
        <v>38636</v>
      </c>
      <c r="F892" s="114">
        <f>'Programe Budget 2073-74'!F842</f>
        <v>3476</v>
      </c>
      <c r="G892" s="114">
        <f>'Programe Budget 2073-74'!G842</f>
        <v>35160</v>
      </c>
      <c r="H892" s="114">
        <v>2008</v>
      </c>
      <c r="I892" s="114">
        <v>28051.8</v>
      </c>
      <c r="J892" s="114">
        <f t="shared" si="96"/>
        <v>30059.8</v>
      </c>
      <c r="K892" s="114">
        <f t="shared" si="93"/>
        <v>77.802567553576978</v>
      </c>
      <c r="L892" s="175"/>
      <c r="M892" s="175"/>
      <c r="N892" s="114" t="str">
        <f>'Programe Budget 2073-74'!Q842</f>
        <v>प</v>
      </c>
      <c r="O892" s="225" t="e">
        <f>J892-'Nikasha and kharcha 1st trim'!#REF!</f>
        <v>#REF!</v>
      </c>
    </row>
    <row r="893" spans="1:15">
      <c r="A893" s="155"/>
      <c r="B893" s="155"/>
      <c r="C893" s="116">
        <f>'Programe Budget 2073-74'!C843</f>
        <v>46</v>
      </c>
      <c r="D893" s="129" t="str">
        <f>'Programe Budget 2073-74'!D843</f>
        <v xml:space="preserve">जिल्ला कृषि विकास कार्यालय, कपिलबस्तु </v>
      </c>
      <c r="E893" s="114">
        <f>'Programe Budget 2073-74'!E843</f>
        <v>42511</v>
      </c>
      <c r="F893" s="114">
        <f>'Programe Budget 2073-74'!F843</f>
        <v>3476</v>
      </c>
      <c r="G893" s="114">
        <f>'Programe Budget 2073-74'!G843</f>
        <v>39035</v>
      </c>
      <c r="H893" s="114">
        <v>2441.3000000000002</v>
      </c>
      <c r="I893" s="114">
        <v>30765</v>
      </c>
      <c r="J893" s="114">
        <f t="shared" si="96"/>
        <v>33206.300000000003</v>
      </c>
      <c r="K893" s="114">
        <f t="shared" si="93"/>
        <v>78.112253299146104</v>
      </c>
      <c r="L893" s="175"/>
      <c r="M893" s="175"/>
      <c r="N893" s="114" t="str">
        <f>'Programe Budget 2073-74'!Q843</f>
        <v>प</v>
      </c>
      <c r="O893" s="225" t="e">
        <f>J893-'Nikasha and kharcha 1st trim'!#REF!</f>
        <v>#REF!</v>
      </c>
    </row>
    <row r="894" spans="1:15" s="202" customFormat="1">
      <c r="A894" s="291"/>
      <c r="B894" s="291"/>
      <c r="C894" s="236">
        <f>'Programe Budget 2073-74'!C844</f>
        <v>47</v>
      </c>
      <c r="D894" s="234" t="str">
        <f>'Programe Budget 2073-74'!D844</f>
        <v xml:space="preserve">जिल्ला कृषि विकास कार्यालय, अर्घाखाँची </v>
      </c>
      <c r="E894" s="114">
        <f>'Programe Budget 2073-74'!E844</f>
        <v>38182</v>
      </c>
      <c r="F894" s="114">
        <f>'Programe Budget 2073-74'!F844</f>
        <v>4345</v>
      </c>
      <c r="G894" s="114">
        <f>'Programe Budget 2073-74'!G844</f>
        <v>33837</v>
      </c>
      <c r="H894" s="114">
        <v>2500</v>
      </c>
      <c r="I894" s="114">
        <v>30822</v>
      </c>
      <c r="J894" s="199">
        <f t="shared" si="96"/>
        <v>33322</v>
      </c>
      <c r="K894" s="114">
        <f t="shared" si="93"/>
        <v>87.271489183384844</v>
      </c>
      <c r="L894" s="200"/>
      <c r="M894" s="200"/>
      <c r="N894" s="199" t="str">
        <f>'Programe Budget 2073-74'!Q844</f>
        <v>प</v>
      </c>
      <c r="O894" s="225" t="e">
        <f>J894-'Nikasha and kharcha 1st trim'!#REF!</f>
        <v>#REF!</v>
      </c>
    </row>
    <row r="895" spans="1:15">
      <c r="A895" s="155"/>
      <c r="B895" s="155"/>
      <c r="C895" s="116">
        <f>'Programe Budget 2073-74'!C845</f>
        <v>48</v>
      </c>
      <c r="D895" s="129" t="str">
        <f>'Programe Budget 2073-74'!D845</f>
        <v>जिल्ला कृषि विकास कार्यालय, मुस्ताङ्ग</v>
      </c>
      <c r="E895" s="114">
        <f>'Programe Budget 2073-74'!E845</f>
        <v>30654</v>
      </c>
      <c r="F895" s="114">
        <f>'Programe Budget 2073-74'!F845</f>
        <v>3476</v>
      </c>
      <c r="G895" s="114">
        <f>'Programe Budget 2073-74'!G845</f>
        <v>27178</v>
      </c>
      <c r="H895" s="114">
        <v>993.5</v>
      </c>
      <c r="I895" s="114">
        <v>21540</v>
      </c>
      <c r="J895" s="114">
        <f t="shared" si="96"/>
        <v>22533.5</v>
      </c>
      <c r="K895" s="114">
        <f t="shared" si="93"/>
        <v>73.509166829777513</v>
      </c>
      <c r="L895" s="175"/>
      <c r="M895" s="175"/>
      <c r="N895" s="114" t="str">
        <f>'Programe Budget 2073-74'!Q845</f>
        <v>प</v>
      </c>
      <c r="O895" s="225" t="e">
        <f>J895-'Nikasha and kharcha 1st trim'!#REF!</f>
        <v>#REF!</v>
      </c>
    </row>
    <row r="896" spans="1:15">
      <c r="A896" s="155"/>
      <c r="B896" s="155"/>
      <c r="C896" s="116">
        <f>'Programe Budget 2073-74'!C846</f>
        <v>49</v>
      </c>
      <c r="D896" s="129" t="str">
        <f>'Programe Budget 2073-74'!D846</f>
        <v>जिल्ला कृषि विकास कार्यालय, म्याग्दी</v>
      </c>
      <c r="E896" s="114">
        <f>'Programe Budget 2073-74'!E846</f>
        <v>38629</v>
      </c>
      <c r="F896" s="114">
        <f>'Programe Budget 2073-74'!F846</f>
        <v>3476</v>
      </c>
      <c r="G896" s="114">
        <f>'Programe Budget 2073-74'!G846</f>
        <v>35153</v>
      </c>
      <c r="H896" s="114">
        <v>2248</v>
      </c>
      <c r="I896" s="114">
        <v>25777.4</v>
      </c>
      <c r="J896" s="114">
        <f t="shared" si="96"/>
        <v>28025.4</v>
      </c>
      <c r="K896" s="114">
        <f t="shared" si="93"/>
        <v>72.550156618084856</v>
      </c>
      <c r="L896" s="175"/>
      <c r="M896" s="175"/>
      <c r="N896" s="114" t="str">
        <f>'Programe Budget 2073-74'!Q846</f>
        <v>प</v>
      </c>
      <c r="O896" s="225" t="e">
        <f>J896-'Nikasha and kharcha 1st trim'!#REF!</f>
        <v>#REF!</v>
      </c>
    </row>
    <row r="897" spans="1:15">
      <c r="A897" s="155"/>
      <c r="B897" s="155"/>
      <c r="C897" s="116">
        <f>'Programe Budget 2073-74'!C847</f>
        <v>50</v>
      </c>
      <c r="D897" s="129" t="str">
        <f>'Programe Budget 2073-74'!D847</f>
        <v>जिल्ला कृषि विकास कार्यालय, पर्वत</v>
      </c>
      <c r="E897" s="114">
        <f>'Programe Budget 2073-74'!E847</f>
        <v>38614</v>
      </c>
      <c r="F897" s="114">
        <f>'Programe Budget 2073-74'!F847</f>
        <v>3476</v>
      </c>
      <c r="G897" s="114">
        <f>'Programe Budget 2073-74'!G847</f>
        <v>35138</v>
      </c>
      <c r="H897" s="114">
        <v>991.9</v>
      </c>
      <c r="I897" s="114">
        <v>28356.1</v>
      </c>
      <c r="J897" s="114">
        <f t="shared" si="96"/>
        <v>29348</v>
      </c>
      <c r="K897" s="114">
        <f t="shared" si="93"/>
        <v>76.003522038638835</v>
      </c>
      <c r="L897" s="175"/>
      <c r="M897" s="175"/>
      <c r="N897" s="114" t="str">
        <f>'Programe Budget 2073-74'!Q847</f>
        <v>प</v>
      </c>
      <c r="O897" s="225" t="e">
        <f>J897-'Nikasha and kharcha 1st trim'!#REF!</f>
        <v>#REF!</v>
      </c>
    </row>
    <row r="898" spans="1:15">
      <c r="A898" s="155"/>
      <c r="B898" s="155"/>
      <c r="C898" s="116">
        <f>'Programe Budget 2073-74'!C848</f>
        <v>51</v>
      </c>
      <c r="D898" s="129" t="str">
        <f>'Programe Budget 2073-74'!D848</f>
        <v>जिल्ला कृषि विकास कार्यालय, बागलुङ्ग</v>
      </c>
      <c r="E898" s="114">
        <f>'Programe Budget 2073-74'!E848</f>
        <v>38637</v>
      </c>
      <c r="F898" s="114">
        <f>'Programe Budget 2073-74'!F848</f>
        <v>3476</v>
      </c>
      <c r="G898" s="114">
        <f>'Programe Budget 2073-74'!G848</f>
        <v>35161</v>
      </c>
      <c r="H898" s="114">
        <v>2969</v>
      </c>
      <c r="I898" s="114">
        <v>29839</v>
      </c>
      <c r="J898" s="114">
        <f t="shared" si="96"/>
        <v>32808</v>
      </c>
      <c r="K898" s="114">
        <f t="shared" si="93"/>
        <v>84.913424955353676</v>
      </c>
      <c r="L898" s="175"/>
      <c r="M898" s="175"/>
      <c r="N898" s="114" t="str">
        <f>'Programe Budget 2073-74'!Q848</f>
        <v>प</v>
      </c>
      <c r="O898" s="225" t="e">
        <f>J898-'Nikasha and kharcha 1st trim'!#REF!</f>
        <v>#REF!</v>
      </c>
    </row>
    <row r="899" spans="1:15">
      <c r="A899" s="155"/>
      <c r="B899" s="155"/>
      <c r="C899" s="116">
        <f>'Programe Budget 2073-74'!C849</f>
        <v>52</v>
      </c>
      <c r="D899" s="129" t="str">
        <f>'Programe Budget 2073-74'!D849</f>
        <v>जिल्ला कृषि विकास कार्यालय, रुकुम</v>
      </c>
      <c r="E899" s="114">
        <f>'Programe Budget 2073-74'!E849</f>
        <v>32955</v>
      </c>
      <c r="F899" s="114">
        <f>'Programe Budget 2073-74'!F849</f>
        <v>4345</v>
      </c>
      <c r="G899" s="114">
        <f>'Programe Budget 2073-74'!G849</f>
        <v>28610</v>
      </c>
      <c r="H899" s="114">
        <v>6314</v>
      </c>
      <c r="I899" s="114">
        <v>26263</v>
      </c>
      <c r="J899" s="114">
        <f t="shared" si="96"/>
        <v>32577</v>
      </c>
      <c r="K899" s="114">
        <f t="shared" si="93"/>
        <v>98.852981338188442</v>
      </c>
      <c r="L899" s="175"/>
      <c r="M899" s="175"/>
      <c r="N899" s="114" t="str">
        <f>'Programe Budget 2073-74'!Q849</f>
        <v>सु</v>
      </c>
      <c r="O899" s="225" t="e">
        <f>J899-'Nikasha and kharcha 1st trim'!#REF!</f>
        <v>#REF!</v>
      </c>
    </row>
    <row r="900" spans="1:15">
      <c r="A900" s="155"/>
      <c r="B900" s="155"/>
      <c r="C900" s="116">
        <f>'Programe Budget 2073-74'!C850</f>
        <v>53</v>
      </c>
      <c r="D900" s="129" t="str">
        <f>'Programe Budget 2073-74'!D850</f>
        <v>जिल्ला कृषि विकास कार्यालय, रोल्पा</v>
      </c>
      <c r="E900" s="114">
        <f>'Programe Budget 2073-74'!E850</f>
        <v>32828</v>
      </c>
      <c r="F900" s="114">
        <f>'Programe Budget 2073-74'!F850</f>
        <v>3482</v>
      </c>
      <c r="G900" s="114">
        <f>'Programe Budget 2073-74'!G850</f>
        <v>29346</v>
      </c>
      <c r="H900" s="114">
        <v>2159</v>
      </c>
      <c r="I900" s="114">
        <v>23503</v>
      </c>
      <c r="J900" s="114">
        <f t="shared" si="96"/>
        <v>25662</v>
      </c>
      <c r="K900" s="114">
        <f t="shared" si="93"/>
        <v>78.171073473863771</v>
      </c>
      <c r="L900" s="175"/>
      <c r="M900" s="175"/>
      <c r="N900" s="114" t="str">
        <f>'Programe Budget 2073-74'!Q850</f>
        <v>सु</v>
      </c>
      <c r="O900" s="225" t="e">
        <f>J900-'Nikasha and kharcha 1st trim'!#REF!</f>
        <v>#REF!</v>
      </c>
    </row>
    <row r="901" spans="1:15">
      <c r="A901" s="155"/>
      <c r="B901" s="155"/>
      <c r="C901" s="116">
        <f>'Programe Budget 2073-74'!C851</f>
        <v>54</v>
      </c>
      <c r="D901" s="129" t="str">
        <f>'Programe Budget 2073-74'!D851</f>
        <v>जिल्ला कृषि विकास कार्यालय, दाङ्ग</v>
      </c>
      <c r="E901" s="114">
        <f>'Programe Budget 2073-74'!E851</f>
        <v>32359</v>
      </c>
      <c r="F901" s="114">
        <f>'Programe Budget 2073-74'!F851</f>
        <v>2173</v>
      </c>
      <c r="G901" s="114">
        <f>'Programe Budget 2073-74'!G851</f>
        <v>30186</v>
      </c>
      <c r="H901" s="114">
        <v>3623</v>
      </c>
      <c r="I901" s="114">
        <v>30300</v>
      </c>
      <c r="J901" s="114">
        <f t="shared" si="96"/>
        <v>33923</v>
      </c>
      <c r="K901" s="114">
        <f t="shared" si="93"/>
        <v>104.8332766772768</v>
      </c>
      <c r="L901" s="175"/>
      <c r="M901" s="175"/>
      <c r="N901" s="114" t="str">
        <f>'Programe Budget 2073-74'!Q851</f>
        <v>सु</v>
      </c>
      <c r="O901" s="225" t="e">
        <f>J901-'Nikasha and kharcha 1st trim'!#REF!</f>
        <v>#REF!</v>
      </c>
    </row>
    <row r="902" spans="1:15">
      <c r="A902" s="155"/>
      <c r="B902" s="155"/>
      <c r="C902" s="116">
        <f>'Programe Budget 2073-74'!C852</f>
        <v>55</v>
      </c>
      <c r="D902" s="129" t="str">
        <f>'Programe Budget 2073-74'!D852</f>
        <v>जिल्ला कृषि विकास कार्यालय, सल्यान</v>
      </c>
      <c r="E902" s="114">
        <f>'Programe Budget 2073-74'!E852</f>
        <v>33371</v>
      </c>
      <c r="F902" s="114">
        <f>'Programe Budget 2073-74'!F852</f>
        <v>3476</v>
      </c>
      <c r="G902" s="114">
        <f>'Programe Budget 2073-74'!G852</f>
        <v>29895</v>
      </c>
      <c r="H902" s="114">
        <v>2264</v>
      </c>
      <c r="I902" s="114">
        <v>27059</v>
      </c>
      <c r="J902" s="114">
        <f t="shared" si="96"/>
        <v>29323</v>
      </c>
      <c r="K902" s="114">
        <f t="shared" si="93"/>
        <v>87.869707230829164</v>
      </c>
      <c r="L902" s="175"/>
      <c r="M902" s="175"/>
      <c r="N902" s="114" t="str">
        <f>'Programe Budget 2073-74'!Q852</f>
        <v>सु</v>
      </c>
      <c r="O902" s="225" t="e">
        <f>J902-'Nikasha and kharcha 1st trim'!#REF!</f>
        <v>#REF!</v>
      </c>
    </row>
    <row r="903" spans="1:15">
      <c r="A903" s="155"/>
      <c r="B903" s="155"/>
      <c r="C903" s="116">
        <f>'Programe Budget 2073-74'!C853</f>
        <v>56</v>
      </c>
      <c r="D903" s="129" t="str">
        <f>'Programe Budget 2073-74'!D853</f>
        <v>जिल्ला कृषि विकास कार्यालय, प्यूठान</v>
      </c>
      <c r="E903" s="114">
        <f>'Programe Budget 2073-74'!E853</f>
        <v>35060</v>
      </c>
      <c r="F903" s="114">
        <f>'Programe Budget 2073-74'!F853</f>
        <v>3476</v>
      </c>
      <c r="G903" s="114">
        <f>'Programe Budget 2073-74'!G853</f>
        <v>31584</v>
      </c>
      <c r="H903" s="114">
        <v>2754</v>
      </c>
      <c r="I903" s="114">
        <v>29276</v>
      </c>
      <c r="J903" s="114">
        <f t="shared" si="96"/>
        <v>32030</v>
      </c>
      <c r="K903" s="114">
        <f t="shared" si="93"/>
        <v>91.35767256132344</v>
      </c>
      <c r="L903" s="175"/>
      <c r="M903" s="175"/>
      <c r="N903" s="114" t="str">
        <f>'Programe Budget 2073-74'!Q853</f>
        <v>सु</v>
      </c>
      <c r="O903" s="225" t="e">
        <f>J903-'Nikasha and kharcha 1st trim'!#REF!</f>
        <v>#REF!</v>
      </c>
    </row>
    <row r="904" spans="1:15">
      <c r="A904" s="155"/>
      <c r="B904" s="155"/>
      <c r="C904" s="116">
        <f>'Programe Budget 2073-74'!C854</f>
        <v>57</v>
      </c>
      <c r="D904" s="129" t="str">
        <f>'Programe Budget 2073-74'!D854</f>
        <v>जिल्ला कृषि विकास कार्यालय, बाँके</v>
      </c>
      <c r="E904" s="114">
        <f>'Programe Budget 2073-74'!E854</f>
        <v>36739</v>
      </c>
      <c r="F904" s="114">
        <f>'Programe Budget 2073-74'!F854</f>
        <v>3476</v>
      </c>
      <c r="G904" s="114">
        <f>'Programe Budget 2073-74'!G854</f>
        <v>33263</v>
      </c>
      <c r="H904" s="114">
        <v>568</v>
      </c>
      <c r="I904" s="114">
        <v>28462</v>
      </c>
      <c r="J904" s="114">
        <f t="shared" si="96"/>
        <v>29030</v>
      </c>
      <c r="K904" s="114">
        <f t="shared" si="93"/>
        <v>79.016848580527508</v>
      </c>
      <c r="L904" s="175"/>
      <c r="M904" s="175"/>
      <c r="N904" s="114" t="str">
        <f>'Programe Budget 2073-74'!Q854</f>
        <v>सु</v>
      </c>
      <c r="O904" s="225" t="e">
        <f>J904-'Nikasha and kharcha 1st trim'!#REF!</f>
        <v>#REF!</v>
      </c>
    </row>
    <row r="905" spans="1:15">
      <c r="A905" s="155"/>
      <c r="B905" s="155"/>
      <c r="C905" s="116">
        <f>'Programe Budget 2073-74'!C855</f>
        <v>58</v>
      </c>
      <c r="D905" s="129" t="str">
        <f>'Programe Budget 2073-74'!D855</f>
        <v>जिल्ला कृषि विकास कार्यालय, बर्दिया</v>
      </c>
      <c r="E905" s="114">
        <f>'Programe Budget 2073-74'!E855</f>
        <v>36781</v>
      </c>
      <c r="F905" s="114">
        <f>'Programe Budget 2073-74'!F855</f>
        <v>3476</v>
      </c>
      <c r="G905" s="114">
        <f>'Programe Budget 2073-74'!G855</f>
        <v>33305</v>
      </c>
      <c r="H905" s="114">
        <v>2878</v>
      </c>
      <c r="I905" s="114">
        <v>29586</v>
      </c>
      <c r="J905" s="114">
        <f t="shared" si="96"/>
        <v>32464</v>
      </c>
      <c r="K905" s="114">
        <f t="shared" si="93"/>
        <v>88.262961855305733</v>
      </c>
      <c r="L905" s="175"/>
      <c r="M905" s="175"/>
      <c r="N905" s="114" t="str">
        <f>'Programe Budget 2073-74'!Q855</f>
        <v>सु</v>
      </c>
      <c r="O905" s="225" t="e">
        <f>J905-'Nikasha and kharcha 1st trim'!#REF!</f>
        <v>#REF!</v>
      </c>
    </row>
    <row r="906" spans="1:15">
      <c r="A906" s="155"/>
      <c r="B906" s="155"/>
      <c r="C906" s="116">
        <f>'Programe Budget 2073-74'!C856</f>
        <v>59</v>
      </c>
      <c r="D906" s="129" t="str">
        <f>'Programe Budget 2073-74'!D856</f>
        <v>जिल्ला कृषि विकास कार्यालय, सुर्खेत</v>
      </c>
      <c r="E906" s="114">
        <f>'Programe Budget 2073-74'!E856</f>
        <v>35055</v>
      </c>
      <c r="F906" s="114">
        <f>'Programe Budget 2073-74'!F856</f>
        <v>3476</v>
      </c>
      <c r="G906" s="114">
        <f>'Programe Budget 2073-74'!G856</f>
        <v>31579</v>
      </c>
      <c r="H906" s="114">
        <v>3587</v>
      </c>
      <c r="I906" s="114">
        <v>27503</v>
      </c>
      <c r="J906" s="114">
        <f t="shared" si="96"/>
        <v>31090</v>
      </c>
      <c r="K906" s="114">
        <f t="shared" si="93"/>
        <v>88.689202681500504</v>
      </c>
      <c r="L906" s="175"/>
      <c r="M906" s="175"/>
      <c r="N906" s="114" t="str">
        <f>'Programe Budget 2073-74'!Q856</f>
        <v>सु</v>
      </c>
      <c r="O906" s="225" t="e">
        <f>J906-'Nikasha and kharcha 1st trim'!#REF!</f>
        <v>#REF!</v>
      </c>
    </row>
    <row r="907" spans="1:15">
      <c r="A907" s="155"/>
      <c r="B907" s="155"/>
      <c r="C907" s="116">
        <f>'Programe Budget 2073-74'!C857</f>
        <v>60</v>
      </c>
      <c r="D907" s="129" t="str">
        <f>'Programe Budget 2073-74'!D857</f>
        <v>जिल्ला कृषि विकास कार्यालय, दैलेख</v>
      </c>
      <c r="E907" s="114">
        <f>'Programe Budget 2073-74'!E857</f>
        <v>32636</v>
      </c>
      <c r="F907" s="114">
        <f>'Programe Budget 2073-74'!F857</f>
        <v>2173</v>
      </c>
      <c r="G907" s="114">
        <f>'Programe Budget 2073-74'!G857</f>
        <v>30463</v>
      </c>
      <c r="H907" s="114">
        <v>4979</v>
      </c>
      <c r="I907" s="114">
        <v>26180</v>
      </c>
      <c r="J907" s="114">
        <f t="shared" si="96"/>
        <v>31159</v>
      </c>
      <c r="K907" s="114">
        <f t="shared" ref="K907:K926" si="97">J907/E907*100</f>
        <v>95.474322833680603</v>
      </c>
      <c r="L907" s="175"/>
      <c r="M907" s="175"/>
      <c r="N907" s="114" t="str">
        <f>'Programe Budget 2073-74'!Q857</f>
        <v>सु</v>
      </c>
      <c r="O907" s="225" t="e">
        <f>J907-'Nikasha and kharcha 1st trim'!#REF!</f>
        <v>#REF!</v>
      </c>
    </row>
    <row r="908" spans="1:15">
      <c r="A908" s="155"/>
      <c r="B908" s="155"/>
      <c r="C908" s="116">
        <f>'Programe Budget 2073-74'!C858</f>
        <v>61</v>
      </c>
      <c r="D908" s="129" t="str">
        <f>'Programe Budget 2073-74'!D858</f>
        <v>जिल्ला कृषि विकास कार्यालय, जाजरकोट</v>
      </c>
      <c r="E908" s="114">
        <f>'Programe Budget 2073-74'!E858</f>
        <v>30370</v>
      </c>
      <c r="F908" s="114">
        <f>'Programe Budget 2073-74'!F858</f>
        <v>2173</v>
      </c>
      <c r="G908" s="114">
        <f>'Programe Budget 2073-74'!G858</f>
        <v>28197</v>
      </c>
      <c r="H908" s="114">
        <v>1000</v>
      </c>
      <c r="I908" s="114">
        <v>26330</v>
      </c>
      <c r="J908" s="114">
        <f t="shared" si="96"/>
        <v>27330</v>
      </c>
      <c r="K908" s="114">
        <f t="shared" si="97"/>
        <v>89.990121830754035</v>
      </c>
      <c r="L908" s="175"/>
      <c r="M908" s="175"/>
      <c r="N908" s="114" t="str">
        <f>'Programe Budget 2073-74'!Q858</f>
        <v>सु</v>
      </c>
      <c r="O908" s="225" t="e">
        <f>J908-'Nikasha and kharcha 1st trim'!#REF!</f>
        <v>#REF!</v>
      </c>
    </row>
    <row r="909" spans="1:15">
      <c r="A909" s="155"/>
      <c r="B909" s="155"/>
      <c r="C909" s="116">
        <f>'Programe Budget 2073-74'!C859</f>
        <v>62</v>
      </c>
      <c r="D909" s="129" t="str">
        <f>'Programe Budget 2073-74'!D859</f>
        <v>जिल्ला कृषि विकास कार्यालय, कालीकोट</v>
      </c>
      <c r="E909" s="114">
        <f>'Programe Budget 2073-74'!E859</f>
        <v>31211</v>
      </c>
      <c r="F909" s="114">
        <f>'Programe Budget 2073-74'!F859</f>
        <v>3476</v>
      </c>
      <c r="G909" s="114">
        <f>'Programe Budget 2073-74'!G859</f>
        <v>27735</v>
      </c>
      <c r="H909" s="114">
        <v>2456</v>
      </c>
      <c r="I909" s="114">
        <v>26798</v>
      </c>
      <c r="J909" s="114">
        <f t="shared" si="96"/>
        <v>29254</v>
      </c>
      <c r="K909" s="114">
        <f t="shared" si="97"/>
        <v>93.729774758899111</v>
      </c>
      <c r="L909" s="175"/>
      <c r="M909" s="175"/>
      <c r="N909" s="114" t="str">
        <f>'Programe Budget 2073-74'!Q859</f>
        <v>सु</v>
      </c>
      <c r="O909" s="225" t="e">
        <f>J909-'Nikasha and kharcha 1st trim'!#REF!</f>
        <v>#REF!</v>
      </c>
    </row>
    <row r="910" spans="1:15">
      <c r="A910" s="155"/>
      <c r="B910" s="155"/>
      <c r="C910" s="116">
        <f>'Programe Budget 2073-74'!C860</f>
        <v>63</v>
      </c>
      <c r="D910" s="129" t="str">
        <f>'Programe Budget 2073-74'!D860</f>
        <v>जिल्ला कृषि विकास कार्यालय, हुम्ला</v>
      </c>
      <c r="E910" s="114">
        <f>'Programe Budget 2073-74'!E860</f>
        <v>29854</v>
      </c>
      <c r="F910" s="114">
        <f>'Programe Budget 2073-74'!F860</f>
        <v>3476</v>
      </c>
      <c r="G910" s="114">
        <f>'Programe Budget 2073-74'!G860</f>
        <v>26378</v>
      </c>
      <c r="H910" s="114">
        <v>2500</v>
      </c>
      <c r="I910" s="114">
        <v>24359</v>
      </c>
      <c r="J910" s="114">
        <f t="shared" si="96"/>
        <v>26859</v>
      </c>
      <c r="K910" s="114">
        <f t="shared" si="97"/>
        <v>89.967843505057957</v>
      </c>
      <c r="L910" s="175"/>
      <c r="M910" s="175"/>
      <c r="N910" s="114" t="str">
        <f>'Programe Budget 2073-74'!Q860</f>
        <v>सु</v>
      </c>
      <c r="O910" s="225" t="e">
        <f>J910-'Nikasha and kharcha 1st trim'!#REF!</f>
        <v>#REF!</v>
      </c>
    </row>
    <row r="911" spans="1:15">
      <c r="A911" s="155"/>
      <c r="B911" s="155"/>
      <c r="C911" s="116">
        <f>'Programe Budget 2073-74'!C861</f>
        <v>64</v>
      </c>
      <c r="D911" s="129" t="str">
        <f>'Programe Budget 2073-74'!D861</f>
        <v>जिल्ला कृषि विकास कार्यालय, मुगु</v>
      </c>
      <c r="E911" s="114">
        <f>'Programe Budget 2073-74'!E861</f>
        <v>30074</v>
      </c>
      <c r="F911" s="114">
        <f>'Programe Budget 2073-74'!F861</f>
        <v>3476</v>
      </c>
      <c r="G911" s="114">
        <f>'Programe Budget 2073-74'!G861</f>
        <v>26598</v>
      </c>
      <c r="H911" s="114">
        <v>2207</v>
      </c>
      <c r="I911" s="114">
        <v>24528</v>
      </c>
      <c r="J911" s="114">
        <f t="shared" si="96"/>
        <v>26735</v>
      </c>
      <c r="K911" s="114">
        <f t="shared" si="97"/>
        <v>88.897386446764642</v>
      </c>
      <c r="L911" s="175"/>
      <c r="M911" s="175"/>
      <c r="N911" s="114" t="str">
        <f>'Programe Budget 2073-74'!Q861</f>
        <v>सु</v>
      </c>
      <c r="O911" s="225" t="e">
        <f>J911-'Nikasha and kharcha 1st trim'!#REF!</f>
        <v>#REF!</v>
      </c>
    </row>
    <row r="912" spans="1:15">
      <c r="A912" s="155"/>
      <c r="B912" s="155"/>
      <c r="C912" s="116">
        <f>'Programe Budget 2073-74'!C862</f>
        <v>65</v>
      </c>
      <c r="D912" s="129" t="str">
        <f>'Programe Budget 2073-74'!D862</f>
        <v>जिल्ला कृषि विकास कार्यालय, डोल्पा</v>
      </c>
      <c r="E912" s="114">
        <f>'Programe Budget 2073-74'!E862</f>
        <v>30587</v>
      </c>
      <c r="F912" s="114">
        <f>'Programe Budget 2073-74'!F862</f>
        <v>3476</v>
      </c>
      <c r="G912" s="114">
        <f>'Programe Budget 2073-74'!G862</f>
        <v>27111</v>
      </c>
      <c r="H912" s="114">
        <v>4778</v>
      </c>
      <c r="I912" s="114">
        <v>24611</v>
      </c>
      <c r="J912" s="114">
        <f t="shared" ref="J912:J922" si="98">I912+H912</f>
        <v>29389</v>
      </c>
      <c r="K912" s="114">
        <f t="shared" si="97"/>
        <v>96.083303364174327</v>
      </c>
      <c r="L912" s="175"/>
      <c r="M912" s="175"/>
      <c r="N912" s="114" t="str">
        <f>'Programe Budget 2073-74'!Q862</f>
        <v>सु</v>
      </c>
      <c r="O912" s="225" t="e">
        <f>J912-'Nikasha and kharcha 1st trim'!#REF!</f>
        <v>#REF!</v>
      </c>
    </row>
    <row r="913" spans="1:15">
      <c r="A913" s="155"/>
      <c r="B913" s="155"/>
      <c r="C913" s="116">
        <f>'Programe Budget 2073-74'!C863</f>
        <v>66</v>
      </c>
      <c r="D913" s="129" t="str">
        <f>'Programe Budget 2073-74'!D863</f>
        <v>जिल्ला कृषि विकास कार्यालय, जुम्ला</v>
      </c>
      <c r="E913" s="114">
        <f>'Programe Budget 2073-74'!E863</f>
        <v>31675</v>
      </c>
      <c r="F913" s="114">
        <f>'Programe Budget 2073-74'!F863</f>
        <v>3476</v>
      </c>
      <c r="G913" s="114">
        <f>'Programe Budget 2073-74'!G863</f>
        <v>28199</v>
      </c>
      <c r="H913" s="114">
        <v>2395</v>
      </c>
      <c r="I913" s="114">
        <v>21696</v>
      </c>
      <c r="J913" s="114">
        <f t="shared" si="98"/>
        <v>24091</v>
      </c>
      <c r="K913" s="114">
        <f t="shared" si="97"/>
        <v>76.056827150749811</v>
      </c>
      <c r="L913" s="175"/>
      <c r="M913" s="175"/>
      <c r="N913" s="114" t="str">
        <f>'Programe Budget 2073-74'!Q863</f>
        <v>सु</v>
      </c>
      <c r="O913" s="225" t="e">
        <f>J913-'Nikasha and kharcha 1st trim'!#REF!</f>
        <v>#REF!</v>
      </c>
    </row>
    <row r="914" spans="1:15">
      <c r="A914" s="155"/>
      <c r="B914" s="155"/>
      <c r="C914" s="116">
        <f>'Programe Budget 2073-74'!C864</f>
        <v>67</v>
      </c>
      <c r="D914" s="129" t="str">
        <f>'Programe Budget 2073-74'!D864</f>
        <v>जिल्ला कृषि विकास कार्यालय, बझाङ्ग</v>
      </c>
      <c r="E914" s="114">
        <f>'Programe Budget 2073-74'!E864</f>
        <v>30550</v>
      </c>
      <c r="F914" s="114">
        <f>'Programe Budget 2073-74'!F864</f>
        <v>3476</v>
      </c>
      <c r="G914" s="114">
        <f>'Programe Budget 2073-74'!G864</f>
        <v>27074</v>
      </c>
      <c r="H914" s="114">
        <v>995.8</v>
      </c>
      <c r="I914" s="114">
        <v>23455</v>
      </c>
      <c r="J914" s="114">
        <f t="shared" si="98"/>
        <v>24450.799999999999</v>
      </c>
      <c r="K914" s="114">
        <f t="shared" si="97"/>
        <v>80.035351882160384</v>
      </c>
      <c r="L914" s="175"/>
      <c r="M914" s="175"/>
      <c r="N914" s="114" t="str">
        <f>'Programe Budget 2073-74'!Q864</f>
        <v>दि</v>
      </c>
      <c r="O914" s="225" t="e">
        <f>J914-'Nikasha and kharcha 1st trim'!#REF!</f>
        <v>#REF!</v>
      </c>
    </row>
    <row r="915" spans="1:15">
      <c r="A915" s="155"/>
      <c r="B915" s="155"/>
      <c r="C915" s="116">
        <f>'Programe Budget 2073-74'!C865</f>
        <v>68</v>
      </c>
      <c r="D915" s="129" t="str">
        <f>'Programe Budget 2073-74'!D865</f>
        <v>जिल्ला कृषि विकास कार्यालय, बाजुरा</v>
      </c>
      <c r="E915" s="114">
        <f>'Programe Budget 2073-74'!E865</f>
        <v>29434</v>
      </c>
      <c r="F915" s="114">
        <f>'Programe Budget 2073-74'!F865</f>
        <v>3476</v>
      </c>
      <c r="G915" s="114">
        <f>'Programe Budget 2073-74'!G865</f>
        <v>25958</v>
      </c>
      <c r="H915" s="114">
        <v>1000</v>
      </c>
      <c r="I915" s="114">
        <v>23866</v>
      </c>
      <c r="J915" s="114">
        <f t="shared" si="98"/>
        <v>24866</v>
      </c>
      <c r="K915" s="114">
        <f t="shared" si="97"/>
        <v>84.480532717265746</v>
      </c>
      <c r="L915" s="175"/>
      <c r="M915" s="175"/>
      <c r="N915" s="114" t="str">
        <f>'Programe Budget 2073-74'!Q865</f>
        <v>दि</v>
      </c>
      <c r="O915" s="225" t="e">
        <f>J915-'Nikasha and kharcha 1st trim'!#REF!</f>
        <v>#REF!</v>
      </c>
    </row>
    <row r="916" spans="1:15">
      <c r="A916" s="155"/>
      <c r="B916" s="155"/>
      <c r="C916" s="116">
        <f>'Programe Budget 2073-74'!C866</f>
        <v>69</v>
      </c>
      <c r="D916" s="129" t="str">
        <f>'Programe Budget 2073-74'!D866</f>
        <v>जिल्ला कृषि विकास कार्यालय, डोटी</v>
      </c>
      <c r="E916" s="114">
        <f>'Programe Budget 2073-74'!E866</f>
        <v>33453</v>
      </c>
      <c r="F916" s="114">
        <f>'Programe Budget 2073-74'!F866</f>
        <v>4345</v>
      </c>
      <c r="G916" s="114">
        <f>'Programe Budget 2073-74'!G866</f>
        <v>29108</v>
      </c>
      <c r="H916" s="114">
        <v>4541.3999999999996</v>
      </c>
      <c r="I916" s="114">
        <v>23427.599999999999</v>
      </c>
      <c r="J916" s="114">
        <f t="shared" si="98"/>
        <v>27969</v>
      </c>
      <c r="K916" s="114">
        <f t="shared" si="97"/>
        <v>83.606851403461562</v>
      </c>
      <c r="L916" s="175"/>
      <c r="M916" s="175"/>
      <c r="N916" s="114" t="str">
        <f>'Programe Budget 2073-74'!Q866</f>
        <v>दि</v>
      </c>
      <c r="O916" s="225" t="e">
        <f>J916-'Nikasha and kharcha 1st trim'!#REF!</f>
        <v>#REF!</v>
      </c>
    </row>
    <row r="917" spans="1:15">
      <c r="A917" s="155"/>
      <c r="B917" s="155"/>
      <c r="C917" s="116">
        <f>'Programe Budget 2073-74'!C867</f>
        <v>70</v>
      </c>
      <c r="D917" s="129" t="str">
        <f>'Programe Budget 2073-74'!D867</f>
        <v>जिल्ला कृषि विकास कार्यालय, अछाम</v>
      </c>
      <c r="E917" s="114">
        <f>'Programe Budget 2073-74'!E867</f>
        <v>33285</v>
      </c>
      <c r="F917" s="114">
        <f>'Programe Budget 2073-74'!F867</f>
        <v>3476</v>
      </c>
      <c r="G917" s="114">
        <f>'Programe Budget 2073-74'!G867</f>
        <v>29809</v>
      </c>
      <c r="H917" s="114">
        <v>2472.1</v>
      </c>
      <c r="I917" s="114">
        <v>24982.2</v>
      </c>
      <c r="J917" s="114">
        <f t="shared" si="98"/>
        <v>27454.3</v>
      </c>
      <c r="K917" s="114">
        <f t="shared" si="97"/>
        <v>82.482499624455457</v>
      </c>
      <c r="L917" s="175"/>
      <c r="M917" s="175"/>
      <c r="N917" s="114" t="str">
        <f>'Programe Budget 2073-74'!Q867</f>
        <v>दि</v>
      </c>
      <c r="O917" s="225" t="e">
        <f>J917-'Nikasha and kharcha 1st trim'!#REF!</f>
        <v>#REF!</v>
      </c>
    </row>
    <row r="918" spans="1:15">
      <c r="A918" s="155"/>
      <c r="B918" s="155"/>
      <c r="C918" s="116">
        <f>'Programe Budget 2073-74'!C868</f>
        <v>71</v>
      </c>
      <c r="D918" s="129" t="str">
        <f>'Programe Budget 2073-74'!D868</f>
        <v>जिल्ला कृषि विकास कार्यालय, कैलाली</v>
      </c>
      <c r="E918" s="114">
        <f>'Programe Budget 2073-74'!E868</f>
        <v>28797</v>
      </c>
      <c r="F918" s="114">
        <f>'Programe Budget 2073-74'!F868</f>
        <v>1738</v>
      </c>
      <c r="G918" s="114">
        <f>'Programe Budget 2073-74'!G868</f>
        <v>27059</v>
      </c>
      <c r="H918" s="114">
        <v>1417</v>
      </c>
      <c r="I918" s="114">
        <v>25450</v>
      </c>
      <c r="J918" s="114">
        <f t="shared" si="98"/>
        <v>26867</v>
      </c>
      <c r="K918" s="114">
        <f t="shared" si="97"/>
        <v>93.297912977046209</v>
      </c>
      <c r="L918" s="175"/>
      <c r="M918" s="175"/>
      <c r="N918" s="114" t="str">
        <f>'Programe Budget 2073-74'!Q868</f>
        <v>दि</v>
      </c>
      <c r="O918" s="225" t="e">
        <f>J918-'Nikasha and kharcha 1st trim'!#REF!</f>
        <v>#REF!</v>
      </c>
    </row>
    <row r="919" spans="1:15">
      <c r="A919" s="155"/>
      <c r="B919" s="155"/>
      <c r="C919" s="116">
        <f>'Programe Budget 2073-74'!C869</f>
        <v>72</v>
      </c>
      <c r="D919" s="129" t="str">
        <f>'Programe Budget 2073-74'!D869</f>
        <v>जिल्ला कृषि विकास कार्यालय, दार्चुला</v>
      </c>
      <c r="E919" s="114">
        <f>'Programe Budget 2073-74'!E869</f>
        <v>28638</v>
      </c>
      <c r="F919" s="114">
        <f>'Programe Budget 2073-74'!F869</f>
        <v>3476</v>
      </c>
      <c r="G919" s="114">
        <f>'Programe Budget 2073-74'!G869</f>
        <v>25162</v>
      </c>
      <c r="H919" s="114">
        <v>2441.6</v>
      </c>
      <c r="I919" s="114">
        <v>22629.5</v>
      </c>
      <c r="J919" s="114">
        <f t="shared" si="98"/>
        <v>25071.1</v>
      </c>
      <c r="K919" s="114">
        <f t="shared" si="97"/>
        <v>87.544870451847189</v>
      </c>
      <c r="L919" s="175"/>
      <c r="M919" s="175"/>
      <c r="N919" s="114" t="str">
        <f>'Programe Budget 2073-74'!Q869</f>
        <v>दि</v>
      </c>
      <c r="O919" s="225" t="e">
        <f>J919-'Nikasha and kharcha 1st trim'!#REF!</f>
        <v>#REF!</v>
      </c>
    </row>
    <row r="920" spans="1:15">
      <c r="A920" s="155"/>
      <c r="B920" s="155"/>
      <c r="C920" s="116">
        <f>'Programe Budget 2073-74'!C870</f>
        <v>73</v>
      </c>
      <c r="D920" s="129" t="str">
        <f>'Programe Budget 2073-74'!D870</f>
        <v>जिल्ला कृषि विकास कार्यालय, बैतडी</v>
      </c>
      <c r="E920" s="114">
        <f>'Programe Budget 2073-74'!E870</f>
        <v>32819</v>
      </c>
      <c r="F920" s="114">
        <f>'Programe Budget 2073-74'!F870</f>
        <v>3476</v>
      </c>
      <c r="G920" s="114">
        <f>'Programe Budget 2073-74'!G870</f>
        <v>29343</v>
      </c>
      <c r="H920" s="114">
        <v>999.9</v>
      </c>
      <c r="I920" s="114">
        <v>22445.8</v>
      </c>
      <c r="J920" s="114">
        <f t="shared" si="98"/>
        <v>23445.7</v>
      </c>
      <c r="K920" s="114">
        <f t="shared" si="97"/>
        <v>71.439410097809201</v>
      </c>
      <c r="L920" s="175"/>
      <c r="M920" s="175"/>
      <c r="N920" s="114" t="str">
        <f>'Programe Budget 2073-74'!Q870</f>
        <v>दि</v>
      </c>
      <c r="O920" s="225" t="e">
        <f>J920-'Nikasha and kharcha 1st trim'!#REF!</f>
        <v>#REF!</v>
      </c>
    </row>
    <row r="921" spans="1:15">
      <c r="A921" s="155"/>
      <c r="B921" s="155"/>
      <c r="C921" s="116">
        <f>'Programe Budget 2073-74'!C871</f>
        <v>74</v>
      </c>
      <c r="D921" s="129" t="str">
        <f>'Programe Budget 2073-74'!D871</f>
        <v>जिल्ला कृषि विकास कार्यालय, डडेलधुरा</v>
      </c>
      <c r="E921" s="114">
        <f>'Programe Budget 2073-74'!E871</f>
        <v>34502</v>
      </c>
      <c r="F921" s="114">
        <f>'Programe Budget 2073-74'!F871</f>
        <v>3476</v>
      </c>
      <c r="G921" s="114">
        <f>'Programe Budget 2073-74'!G871</f>
        <v>31026</v>
      </c>
      <c r="H921" s="114">
        <v>1965.8</v>
      </c>
      <c r="I921" s="114">
        <v>26666.799999999999</v>
      </c>
      <c r="J921" s="114">
        <f t="shared" si="98"/>
        <v>28632.6</v>
      </c>
      <c r="K921" s="114">
        <f t="shared" si="97"/>
        <v>82.988232566228035</v>
      </c>
      <c r="L921" s="175"/>
      <c r="M921" s="175"/>
      <c r="N921" s="114" t="str">
        <f>'Programe Budget 2073-74'!Q871</f>
        <v>दि</v>
      </c>
      <c r="O921" s="225" t="e">
        <f>J921-'Nikasha and kharcha 1st trim'!#REF!</f>
        <v>#REF!</v>
      </c>
    </row>
    <row r="922" spans="1:15">
      <c r="A922" s="155"/>
      <c r="B922" s="155"/>
      <c r="C922" s="116">
        <f>'Programe Budget 2073-74'!C872</f>
        <v>75</v>
      </c>
      <c r="D922" s="129" t="str">
        <f>'Programe Budget 2073-74'!D872</f>
        <v>जिल्ला कृषि विकास कार्यालय, कन्चनपुर</v>
      </c>
      <c r="E922" s="114">
        <f>'Programe Budget 2073-74'!E872</f>
        <v>38883</v>
      </c>
      <c r="F922" s="114">
        <f>'Programe Budget 2073-74'!F872</f>
        <v>1822</v>
      </c>
      <c r="G922" s="114">
        <f>'Programe Budget 2073-74'!G872</f>
        <v>38853</v>
      </c>
      <c r="H922" s="114">
        <v>2895.5</v>
      </c>
      <c r="I922" s="114">
        <v>28815.8</v>
      </c>
      <c r="J922" s="114">
        <f t="shared" si="98"/>
        <v>31711.3</v>
      </c>
      <c r="K922" s="114">
        <f t="shared" si="97"/>
        <v>81.555692719183199</v>
      </c>
      <c r="L922" s="175"/>
      <c r="M922" s="175"/>
      <c r="N922" s="114" t="str">
        <f>'Programe Budget 2073-74'!Q872</f>
        <v>दि</v>
      </c>
      <c r="O922" s="225" t="e">
        <f>J922-'Nikasha and kharcha 1st trim'!#REF!</f>
        <v>#REF!</v>
      </c>
    </row>
    <row r="923" spans="1:15">
      <c r="A923" s="117"/>
      <c r="B923" s="117"/>
      <c r="C923" s="117"/>
      <c r="D923" s="125" t="str">
        <f>'Programe Budget 2073-74'!D873</f>
        <v>७५ कार्यालयहरूको जम्मा</v>
      </c>
      <c r="E923" s="173">
        <f t="shared" ref="E923:J923" si="99">SUM(E848:E922)</f>
        <v>2752158</v>
      </c>
      <c r="F923" s="173">
        <f t="shared" si="99"/>
        <v>246191</v>
      </c>
      <c r="G923" s="173">
        <f t="shared" si="99"/>
        <v>2509956</v>
      </c>
      <c r="H923" s="173">
        <f t="shared" si="99"/>
        <v>192153.49999999994</v>
      </c>
      <c r="I923" s="173">
        <f t="shared" si="99"/>
        <v>2073009.3500000006</v>
      </c>
      <c r="J923" s="173">
        <f t="shared" si="99"/>
        <v>2265162.8499999996</v>
      </c>
      <c r="K923" s="114">
        <f t="shared" si="97"/>
        <v>82.304971226215926</v>
      </c>
      <c r="L923" s="175"/>
      <c r="M923" s="117"/>
      <c r="N923" s="114">
        <f>'Programe Budget 2073-74'!Q873</f>
        <v>0</v>
      </c>
      <c r="O923" s="225" t="e">
        <f>J923-'Nikasha and kharcha 1st trim'!#REF!</f>
        <v>#REF!</v>
      </c>
    </row>
    <row r="924" spans="1:15">
      <c r="A924" s="117"/>
      <c r="B924" s="175"/>
      <c r="C924" s="117"/>
      <c r="D924" s="125" t="str">
        <f>'Programe Budget 2073-74'!D874</f>
        <v>कृषि विभागको जिल्लास्तर जम्मा</v>
      </c>
      <c r="E924" s="173" t="e">
        <f t="shared" ref="E924:J924" si="100">E923+E846</f>
        <v>#REF!</v>
      </c>
      <c r="F924" s="173" t="e">
        <f t="shared" si="100"/>
        <v>#REF!</v>
      </c>
      <c r="G924" s="173" t="e">
        <f t="shared" si="100"/>
        <v>#REF!</v>
      </c>
      <c r="H924" s="173">
        <f t="shared" si="100"/>
        <v>192153.49999999994</v>
      </c>
      <c r="I924" s="173">
        <f t="shared" si="100"/>
        <v>2104396.0500000007</v>
      </c>
      <c r="J924" s="173">
        <f t="shared" si="100"/>
        <v>2296549.5499999998</v>
      </c>
      <c r="K924" s="114" t="e">
        <f t="shared" si="97"/>
        <v>#REF!</v>
      </c>
      <c r="L924" s="175"/>
      <c r="M924" s="117"/>
      <c r="N924" s="114">
        <f>'Programe Budget 2073-74'!Q874</f>
        <v>0</v>
      </c>
      <c r="O924" s="225" t="e">
        <f>J924-'Nikasha and kharcha 1st trim'!#REF!</f>
        <v>#REF!</v>
      </c>
    </row>
    <row r="925" spans="1:15">
      <c r="A925" s="117"/>
      <c r="B925" s="117"/>
      <c r="C925" s="117"/>
      <c r="D925" s="125" t="str">
        <f>'Programe Budget 2073-74'!D875</f>
        <v>कृषि विभागको केन्द्रीयस्तरको जम्मा(P1+P2)</v>
      </c>
      <c r="E925" s="173" t="e">
        <f t="shared" ref="E925:J925" si="101">E836+E785</f>
        <v>#REF!</v>
      </c>
      <c r="F925" s="173" t="e">
        <f t="shared" si="101"/>
        <v>#REF!</v>
      </c>
      <c r="G925" s="173" t="e">
        <f t="shared" si="101"/>
        <v>#REF!</v>
      </c>
      <c r="H925" s="173">
        <f t="shared" si="101"/>
        <v>769188.08200000005</v>
      </c>
      <c r="I925" s="173">
        <f>I836+I785</f>
        <v>2909153.89</v>
      </c>
      <c r="J925" s="173">
        <f t="shared" si="101"/>
        <v>3760607.5220000003</v>
      </c>
      <c r="K925" s="114" t="e">
        <f t="shared" si="97"/>
        <v>#REF!</v>
      </c>
      <c r="L925" s="175"/>
      <c r="M925" s="117"/>
      <c r="N925" s="114">
        <f>'Programe Budget 2073-74'!Q875</f>
        <v>0</v>
      </c>
      <c r="O925" s="225" t="e">
        <f>J925-'Nikasha and kharcha 1st trim'!#REF!</f>
        <v>#REF!</v>
      </c>
    </row>
    <row r="926" spans="1:15">
      <c r="A926" s="117"/>
      <c r="B926" s="117"/>
      <c r="C926" s="117"/>
      <c r="D926" s="125" t="str">
        <f>'Programe Budget 2073-74'!D876</f>
        <v>कृषि विभागको कूल(जिल्लास्तर र केन्द्रीयस्तर)</v>
      </c>
      <c r="E926" s="173" t="e">
        <f t="shared" ref="E926:J926" si="102">E925+E924</f>
        <v>#REF!</v>
      </c>
      <c r="F926" s="173" t="e">
        <f t="shared" si="102"/>
        <v>#REF!</v>
      </c>
      <c r="G926" s="173" t="e">
        <f t="shared" si="102"/>
        <v>#REF!</v>
      </c>
      <c r="H926" s="173">
        <f t="shared" si="102"/>
        <v>961341.58199999994</v>
      </c>
      <c r="I926" s="173">
        <f t="shared" si="102"/>
        <v>5013549.9400000013</v>
      </c>
      <c r="J926" s="173">
        <f t="shared" si="102"/>
        <v>6057157.0720000006</v>
      </c>
      <c r="K926" s="114" t="e">
        <f t="shared" si="97"/>
        <v>#REF!</v>
      </c>
      <c r="L926" s="175"/>
      <c r="M926" s="117"/>
      <c r="N926" s="114">
        <f>'Programe Budget 2073-74'!Q876</f>
        <v>0</v>
      </c>
      <c r="O926" s="225" t="e">
        <f>J926-'Nikasha and kharcha 1st trim'!#REF!</f>
        <v>#REF!</v>
      </c>
    </row>
    <row r="927" spans="1:15">
      <c r="A927" s="117"/>
      <c r="B927" s="117"/>
      <c r="C927" s="117"/>
      <c r="D927" s="125"/>
      <c r="E927" s="112"/>
      <c r="F927" s="112"/>
      <c r="G927" s="112"/>
      <c r="H927" s="173"/>
      <c r="I927" s="173"/>
      <c r="J927" s="173"/>
      <c r="K927" s="173"/>
      <c r="L927" s="175"/>
      <c r="M927" s="117"/>
      <c r="N927" s="114">
        <f>'Programe Budget 2073-74'!Q877</f>
        <v>0</v>
      </c>
      <c r="O927" s="225" t="e">
        <f>J927-'Nikasha and kharcha 1st trim'!#REF!</f>
        <v>#REF!</v>
      </c>
    </row>
    <row r="928" spans="1:15">
      <c r="A928" s="1092" t="s">
        <v>371</v>
      </c>
      <c r="B928" s="1092"/>
      <c r="C928" s="1092"/>
      <c r="D928" s="1092"/>
      <c r="E928" s="1092"/>
      <c r="F928" s="1092"/>
      <c r="G928" s="1092"/>
      <c r="H928" s="1092"/>
      <c r="I928" s="1092"/>
      <c r="J928" s="1092"/>
      <c r="K928" s="1092"/>
      <c r="L928" s="1092"/>
      <c r="M928" s="1092"/>
      <c r="N928" s="114">
        <f>'Programe Budget 2073-74'!Q878</f>
        <v>0</v>
      </c>
      <c r="O928" s="225" t="e">
        <f>J928-'Nikasha and kharcha 1st trim'!#REF!</f>
        <v>#REF!</v>
      </c>
    </row>
    <row r="929" spans="1:16">
      <c r="A929" s="1092" t="s">
        <v>372</v>
      </c>
      <c r="B929" s="1093"/>
      <c r="C929" s="1093"/>
      <c r="D929" s="1093"/>
      <c r="E929" s="1093"/>
      <c r="F929" s="1093"/>
      <c r="G929" s="1093"/>
      <c r="H929" s="1093"/>
      <c r="I929" s="1093"/>
      <c r="J929" s="1093"/>
      <c r="K929" s="1093"/>
      <c r="L929" s="1093"/>
      <c r="M929" s="1093"/>
      <c r="N929" s="114">
        <f>'Programe Budget 2073-74'!Q879</f>
        <v>0</v>
      </c>
      <c r="O929" s="225" t="e">
        <f>J929-'Nikasha and kharcha 1st trim'!#REF!</f>
        <v>#REF!</v>
      </c>
    </row>
    <row r="930" spans="1:16">
      <c r="A930" s="1092" t="str">
        <f>A3</f>
        <v xml:space="preserve">आ.व. २०७२/७३ को वार्षिक बजेट, निकाशा र खर्च </v>
      </c>
      <c r="B930" s="1092"/>
      <c r="C930" s="1092"/>
      <c r="D930" s="1092"/>
      <c r="E930" s="1092"/>
      <c r="F930" s="1092"/>
      <c r="G930" s="1092"/>
      <c r="H930" s="1092"/>
      <c r="I930" s="1092"/>
      <c r="J930" s="1092"/>
      <c r="K930" s="1092"/>
      <c r="L930" s="1092"/>
      <c r="M930" s="1092"/>
      <c r="N930" s="114">
        <f>'Programe Budget 2073-74'!Q880</f>
        <v>0</v>
      </c>
      <c r="O930" s="225" t="e">
        <f>J930-'Nikasha and kharcha 1st trim'!#REF!</f>
        <v>#REF!</v>
      </c>
    </row>
    <row r="931" spans="1:16">
      <c r="A931" s="1148" t="s">
        <v>85</v>
      </c>
      <c r="B931" s="1148"/>
      <c r="C931" s="1148"/>
      <c r="D931" s="1148"/>
      <c r="E931" s="1148"/>
      <c r="F931" s="1148"/>
      <c r="G931" s="1148"/>
      <c r="H931" s="1148"/>
      <c r="I931" s="1148"/>
      <c r="J931" s="1148"/>
      <c r="K931" s="1148"/>
      <c r="L931" s="1148"/>
      <c r="M931" s="117"/>
      <c r="N931" s="114" t="str">
        <f>'Programe Budget 2073-74'!Q881</f>
        <v>वार्षिक</v>
      </c>
      <c r="O931" s="225" t="e">
        <f>J931-'Nikasha and kharcha 1st trim'!#REF!</f>
        <v>#REF!</v>
      </c>
    </row>
    <row r="932" spans="1:16" s="184" customFormat="1" ht="25.5" customHeight="1">
      <c r="A932" s="1145" t="s">
        <v>21</v>
      </c>
      <c r="B932" s="1145" t="s">
        <v>360</v>
      </c>
      <c r="C932" s="1147" t="s">
        <v>23</v>
      </c>
      <c r="D932" s="1147" t="s">
        <v>24</v>
      </c>
      <c r="E932" s="112"/>
      <c r="F932" s="112"/>
      <c r="G932" s="112"/>
      <c r="H932" s="111"/>
      <c r="I932" s="111"/>
      <c r="J932" s="111" t="s">
        <v>363</v>
      </c>
      <c r="K932" s="1145" t="s">
        <v>364</v>
      </c>
      <c r="L932" s="111">
        <v>4</v>
      </c>
      <c r="M932" s="112" t="s">
        <v>35</v>
      </c>
      <c r="N932" s="114">
        <f>'Programe Budget 2073-74'!Q882</f>
        <v>44902.7</v>
      </c>
      <c r="O932" s="225" t="e">
        <f>J932-'Nikasha and kharcha 1st trim'!#REF!</f>
        <v>#VALUE!</v>
      </c>
    </row>
    <row r="933" spans="1:16" s="76" customFormat="1">
      <c r="A933" s="1145"/>
      <c r="B933" s="1145"/>
      <c r="C933" s="1147"/>
      <c r="D933" s="1147"/>
      <c r="E933" s="112"/>
      <c r="F933" s="112"/>
      <c r="G933" s="112"/>
      <c r="H933" s="163" t="s">
        <v>464</v>
      </c>
      <c r="I933" s="163" t="s">
        <v>464</v>
      </c>
      <c r="J933" s="163" t="s">
        <v>464</v>
      </c>
      <c r="K933" s="1145"/>
      <c r="L933" s="115"/>
      <c r="M933" s="115"/>
      <c r="N933" s="114">
        <f>'Programe Budget 2073-74'!Q883</f>
        <v>476102.50000000012</v>
      </c>
      <c r="O933" s="225" t="e">
        <f>J933-'Nikasha and kharcha 1st trim'!#REF!</f>
        <v>#VALUE!</v>
      </c>
    </row>
    <row r="934" spans="1:16">
      <c r="A934" s="179">
        <f>'Programe Budget 2073-74'!A882</f>
        <v>1</v>
      </c>
      <c r="B934" s="179" t="str">
        <f>'Programe Budget 2073-74'!B882</f>
        <v>312103-3/4</v>
      </c>
      <c r="C934" s="179">
        <f>'Programe Budget 2073-74'!C882</f>
        <v>59</v>
      </c>
      <c r="D934" s="185" t="str">
        <f>'Programe Budget 2073-74'!D882</f>
        <v>माटो व्यवस्थापन, विशेष कृषि उत्पादन कार्यक्रम</v>
      </c>
      <c r="E934" s="229" t="e">
        <f t="shared" ref="E934:J934" si="103">E91</f>
        <v>#REF!</v>
      </c>
      <c r="F934" s="229" t="e">
        <f t="shared" si="103"/>
        <v>#REF!</v>
      </c>
      <c r="G934" s="229" t="e">
        <f t="shared" si="103"/>
        <v>#REF!</v>
      </c>
      <c r="H934" s="114">
        <f t="shared" si="103"/>
        <v>0</v>
      </c>
      <c r="I934" s="114">
        <f t="shared" si="103"/>
        <v>133398.42000000001</v>
      </c>
      <c r="J934" s="114">
        <f t="shared" si="103"/>
        <v>133398.42000000001</v>
      </c>
      <c r="K934" s="114" t="e">
        <f>J934/E934*100</f>
        <v>#REF!</v>
      </c>
      <c r="L934" s="114">
        <f>L91</f>
        <v>0</v>
      </c>
      <c r="M934" s="115"/>
      <c r="N934" s="114">
        <f>'Programe Budget 2073-74'!Q884</f>
        <v>305548.59999999998</v>
      </c>
      <c r="O934" s="225" t="e">
        <f>J934-'Nikasha and kharcha 1st trim'!#REF!</f>
        <v>#REF!</v>
      </c>
      <c r="P934" s="225" t="e">
        <f>K934-'Nikasha and kharcha 1st trim'!#REF!</f>
        <v>#REF!</v>
      </c>
    </row>
    <row r="935" spans="1:16">
      <c r="A935" s="179">
        <f>'Programe Budget 2073-74'!A883</f>
        <v>2</v>
      </c>
      <c r="B935" s="178" t="str">
        <f>'Programe Budget 2073-74'!B883</f>
        <v>312104-3/4</v>
      </c>
      <c r="C935" s="179">
        <f>'Programe Budget 2073-74'!C883</f>
        <v>13</v>
      </c>
      <c r="D935" s="169" t="str">
        <f>'Programe Budget 2073-74'!D883</f>
        <v>साना तथा मझौला कृषक आयस्तर बृद्धि आयोजना (१३)</v>
      </c>
      <c r="E935" s="114">
        <f t="shared" ref="E935:J935" si="104">E106</f>
        <v>707335</v>
      </c>
      <c r="F935" s="391">
        <f t="shared" si="104"/>
        <v>8000</v>
      </c>
      <c r="G935" s="114">
        <f t="shared" si="104"/>
        <v>699335</v>
      </c>
      <c r="H935" s="114">
        <f t="shared" si="104"/>
        <v>1194</v>
      </c>
      <c r="I935" s="114">
        <f t="shared" si="104"/>
        <v>395217.4</v>
      </c>
      <c r="J935" s="114">
        <f t="shared" si="104"/>
        <v>396411.4</v>
      </c>
      <c r="K935" s="114">
        <f t="shared" ref="K935:K948" si="105">J935/E935*100</f>
        <v>56.042949945923795</v>
      </c>
      <c r="L935" s="180"/>
      <c r="M935" s="117"/>
      <c r="N935" s="114" t="e">
        <f>'Programe Budget 2073-74'!#REF!</f>
        <v>#REF!</v>
      </c>
      <c r="O935" s="225" t="e">
        <f>J935-'Nikasha and kharcha 1st trim'!#REF!</f>
        <v>#REF!</v>
      </c>
      <c r="P935" s="225" t="e">
        <f>K935-'Nikasha and kharcha 1st trim'!#REF!</f>
        <v>#REF!</v>
      </c>
    </row>
    <row r="936" spans="1:16">
      <c r="A936" s="179">
        <f>'Programe Budget 2073-74'!A884</f>
        <v>3</v>
      </c>
      <c r="B936" s="178" t="str">
        <f>'Programe Budget 2073-74'!B884</f>
        <v>312107-3/4</v>
      </c>
      <c r="C936" s="179">
        <f>'Programe Budget 2073-74'!C884</f>
        <v>0</v>
      </c>
      <c r="D936" s="169" t="str">
        <f>'Programe Budget 2073-74'!D884</f>
        <v>बागवानी विकास कार्यक्रम</v>
      </c>
      <c r="E936" s="114" t="e">
        <f t="shared" ref="E936:J936" si="106">E144</f>
        <v>#REF!</v>
      </c>
      <c r="F936" s="391" t="e">
        <f t="shared" si="106"/>
        <v>#REF!</v>
      </c>
      <c r="G936" s="114" t="e">
        <f t="shared" si="106"/>
        <v>#REF!</v>
      </c>
      <c r="H936" s="114">
        <f t="shared" si="106"/>
        <v>67646</v>
      </c>
      <c r="I936" s="114">
        <f t="shared" si="106"/>
        <v>237106.43</v>
      </c>
      <c r="J936" s="114">
        <f t="shared" si="106"/>
        <v>304752.43</v>
      </c>
      <c r="K936" s="114" t="e">
        <f t="shared" si="105"/>
        <v>#REF!</v>
      </c>
      <c r="L936" s="175"/>
      <c r="M936" s="117"/>
      <c r="N936" s="114" t="e">
        <f>'Programe Budget 2073-74'!#REF!</f>
        <v>#REF!</v>
      </c>
      <c r="O936" s="225" t="e">
        <f>J936-'Nikasha and kharcha 1st trim'!#REF!</f>
        <v>#REF!</v>
      </c>
      <c r="P936" s="225" t="e">
        <f>K936-'Nikasha and kharcha 1st trim'!#REF!</f>
        <v>#REF!</v>
      </c>
    </row>
    <row r="937" spans="1:16">
      <c r="A937" s="179">
        <f>'Programe Budget 2073-74'!A885</f>
        <v>4</v>
      </c>
      <c r="B937" s="178" t="str">
        <f>'Programe Budget 2073-74'!B885</f>
        <v>312108-3/4</v>
      </c>
      <c r="C937" s="179">
        <f>'Programe Budget 2073-74'!C885</f>
        <v>32</v>
      </c>
      <c r="D937" s="169" t="str">
        <f>'Programe Budget 2073-74'!D885</f>
        <v>आलु, तरकारी तथा मसला बाली विकास कार्यक्रम</v>
      </c>
      <c r="E937" s="114" t="e">
        <f t="shared" ref="E937:J937" si="107">E236</f>
        <v>#REF!</v>
      </c>
      <c r="F937" s="391" t="e">
        <f t="shared" si="107"/>
        <v>#REF!</v>
      </c>
      <c r="G937" s="114" t="e">
        <f t="shared" si="107"/>
        <v>#REF!</v>
      </c>
      <c r="H937" s="114">
        <f t="shared" si="107"/>
        <v>42212.108999999997</v>
      </c>
      <c r="I937" s="114">
        <f t="shared" si="107"/>
        <v>332141.6590000001</v>
      </c>
      <c r="J937" s="114">
        <f t="shared" si="107"/>
        <v>374353.76800000004</v>
      </c>
      <c r="K937" s="114" t="e">
        <f t="shared" si="105"/>
        <v>#REF!</v>
      </c>
      <c r="L937" s="175"/>
      <c r="M937" s="117"/>
      <c r="N937" s="114">
        <f>'Programe Budget 2073-74'!Q887</f>
        <v>142767.99999999997</v>
      </c>
      <c r="O937" s="225" t="e">
        <f>J937-'Nikasha and kharcha 1st trim'!#REF!</f>
        <v>#REF!</v>
      </c>
      <c r="P937" s="225" t="e">
        <f>K937-'Nikasha and kharcha 1st trim'!#REF!</f>
        <v>#REF!</v>
      </c>
    </row>
    <row r="938" spans="1:16">
      <c r="A938" s="179">
        <f>'Programe Budget 2073-74'!A886</f>
        <v>4</v>
      </c>
      <c r="B938" s="178" t="str">
        <f>'Programe Budget 2073-74'!B886</f>
        <v>312110-3/4</v>
      </c>
      <c r="C938" s="179">
        <f>'Programe Budget 2073-74'!C886</f>
        <v>13</v>
      </c>
      <c r="D938" s="169" t="str">
        <f>'Programe Budget 2073-74'!D886</f>
        <v xml:space="preserve">मत्स्य विकास कार्यक्रम </v>
      </c>
      <c r="E938" s="114">
        <f>E251</f>
        <v>300108</v>
      </c>
      <c r="F938" s="391">
        <f>F251</f>
        <v>28650</v>
      </c>
      <c r="G938" s="114">
        <f>G251</f>
        <v>271458</v>
      </c>
      <c r="H938" s="114">
        <f>H251</f>
        <v>44170.829999999994</v>
      </c>
      <c r="I938" s="114">
        <f>I251</f>
        <v>355224.53</v>
      </c>
      <c r="J938" s="114">
        <f>I938+H938</f>
        <v>399395.36000000004</v>
      </c>
      <c r="K938" s="114">
        <f t="shared" si="105"/>
        <v>133.08387647113707</v>
      </c>
      <c r="L938" s="175"/>
      <c r="M938" s="117"/>
      <c r="N938" s="114" t="e">
        <f>'Programe Budget 2073-74'!#REF!</f>
        <v>#REF!</v>
      </c>
      <c r="O938" s="225" t="e">
        <f>J938-'Nikasha and kharcha 1st trim'!#REF!</f>
        <v>#REF!</v>
      </c>
      <c r="P938" s="225" t="e">
        <f>K938-'Nikasha and kharcha 1st trim'!#REF!</f>
        <v>#REF!</v>
      </c>
    </row>
    <row r="939" spans="1:16">
      <c r="A939" s="179">
        <f>'Programe Budget 2073-74'!A887</f>
        <v>5</v>
      </c>
      <c r="B939" s="178" t="str">
        <f>'Programe Budget 2073-74'!B887</f>
        <v>312112-3/4</v>
      </c>
      <c r="C939" s="179">
        <f>'Programe Budget 2073-74'!C887</f>
        <v>34</v>
      </c>
      <c r="D939" s="169" t="str">
        <f>'Programe Budget 2073-74'!D887</f>
        <v xml:space="preserve">बाली संरक्षण कार्यक्रम </v>
      </c>
      <c r="E939" s="114" t="e">
        <f t="shared" ref="E939:J939" si="108">E292</f>
        <v>#REF!</v>
      </c>
      <c r="F939" s="391" t="e">
        <f t="shared" si="108"/>
        <v>#REF!</v>
      </c>
      <c r="G939" s="114" t="e">
        <f t="shared" si="108"/>
        <v>#REF!</v>
      </c>
      <c r="H939" s="114">
        <f t="shared" si="108"/>
        <v>21634.7</v>
      </c>
      <c r="I939" s="114">
        <f t="shared" si="108"/>
        <v>144935.6</v>
      </c>
      <c r="J939" s="114">
        <f t="shared" si="108"/>
        <v>166570.30000000002</v>
      </c>
      <c r="K939" s="114" t="e">
        <f>J939/E939*100</f>
        <v>#REF!</v>
      </c>
      <c r="L939" s="175"/>
      <c r="M939" s="117"/>
      <c r="N939" s="114" t="e">
        <f>'Programe Budget 2073-74'!#REF!</f>
        <v>#REF!</v>
      </c>
      <c r="O939" s="225" t="e">
        <f>J939-'Nikasha and kharcha 1st trim'!#REF!</f>
        <v>#REF!</v>
      </c>
      <c r="P939" s="225" t="e">
        <f>K939-'Nikasha and kharcha 1st trim'!#REF!</f>
        <v>#REF!</v>
      </c>
    </row>
    <row r="940" spans="1:16">
      <c r="A940" s="179">
        <f>'Programe Budget 2073-74'!A888</f>
        <v>6</v>
      </c>
      <c r="B940" s="178" t="str">
        <f>'Programe Budget 2073-74'!B888</f>
        <v>312114-3/4</v>
      </c>
      <c r="C940" s="179">
        <f>'Programe Budget 2073-74'!C888</f>
        <v>78</v>
      </c>
      <c r="D940" s="169" t="str">
        <f>'Programe Budget 2073-74'!D888</f>
        <v xml:space="preserve">बाली विकास कार्यक्रम </v>
      </c>
      <c r="E940" s="114" t="e">
        <f t="shared" ref="E940:J940" si="109">E371</f>
        <v>#REF!</v>
      </c>
      <c r="F940" s="391" t="e">
        <f t="shared" si="109"/>
        <v>#REF!</v>
      </c>
      <c r="G940" s="114" t="e">
        <f t="shared" si="109"/>
        <v>#REF!</v>
      </c>
      <c r="H940" s="114">
        <f t="shared" si="109"/>
        <v>13778.2</v>
      </c>
      <c r="I940" s="114">
        <f t="shared" si="109"/>
        <v>221130.43999999997</v>
      </c>
      <c r="J940" s="114">
        <f t="shared" si="109"/>
        <v>234908.63999999998</v>
      </c>
      <c r="K940" s="114" t="e">
        <f t="shared" si="105"/>
        <v>#REF!</v>
      </c>
      <c r="L940" s="175"/>
      <c r="M940" s="117"/>
      <c r="N940" s="114">
        <f>'Programe Budget 2073-74'!Q890</f>
        <v>44204.34</v>
      </c>
      <c r="O940" s="225" t="e">
        <f>J940-'Nikasha and kharcha 1st trim'!#REF!</f>
        <v>#REF!</v>
      </c>
      <c r="P940" s="225" t="e">
        <f>K940-'Nikasha and kharcha 1st trim'!#REF!</f>
        <v>#REF!</v>
      </c>
    </row>
    <row r="941" spans="1:16">
      <c r="A941" s="179">
        <f>'Programe Budget 2073-74'!A889</f>
        <v>7</v>
      </c>
      <c r="B941" s="178" t="str">
        <f>'Programe Budget 2073-74'!B889</f>
        <v>312116-3/4</v>
      </c>
      <c r="C941" s="179">
        <f>'Programe Budget 2073-74'!C889</f>
        <v>7</v>
      </c>
      <c r="D941" s="169" t="str">
        <f>'Programe Budget 2073-74'!D889</f>
        <v xml:space="preserve">कृषि प्रसार तथा तालीम कार्यक्रम </v>
      </c>
      <c r="E941" s="114">
        <f>E380</f>
        <v>134448.20000000001</v>
      </c>
      <c r="F941" s="391">
        <f>F380</f>
        <v>30625.9</v>
      </c>
      <c r="G941" s="114">
        <f>G380</f>
        <v>103822.3</v>
      </c>
      <c r="H941" s="114">
        <f>H380</f>
        <v>24980</v>
      </c>
      <c r="I941" s="114">
        <f>I380</f>
        <v>94160.2</v>
      </c>
      <c r="J941" s="114">
        <f>I941+H941</f>
        <v>119140.2</v>
      </c>
      <c r="K941" s="114">
        <f t="shared" si="105"/>
        <v>88.614202347074922</v>
      </c>
      <c r="L941" s="175"/>
      <c r="M941" s="117"/>
      <c r="N941" s="114">
        <f>'Programe Budget 2073-74'!Q891</f>
        <v>72858.8</v>
      </c>
      <c r="O941" s="225" t="e">
        <f>J941-'Nikasha and kharcha 1st trim'!#REF!</f>
        <v>#REF!</v>
      </c>
      <c r="P941" s="225" t="e">
        <f>K941-'Nikasha and kharcha 1st trim'!#REF!</f>
        <v>#REF!</v>
      </c>
    </row>
    <row r="942" spans="1:16">
      <c r="A942" s="179">
        <f>'Programe Budget 2073-74'!A890</f>
        <v>8</v>
      </c>
      <c r="B942" s="178" t="str">
        <f>'Programe Budget 2073-74'!B890</f>
        <v>312117-3/4</v>
      </c>
      <c r="C942" s="179">
        <f>'Programe Budget 2073-74'!C890</f>
        <v>39</v>
      </c>
      <c r="D942" s="169" t="str">
        <f>'Programe Budget 2073-74'!D890</f>
        <v>समूदाय व्यवस्थित सिंचित कृषि क्षेत्र आयोजना कार्यक्रम</v>
      </c>
      <c r="E942" s="114">
        <f>E417</f>
        <v>53507</v>
      </c>
      <c r="F942" s="391">
        <f>F417</f>
        <v>11060</v>
      </c>
      <c r="G942" s="114">
        <f>G417</f>
        <v>42447</v>
      </c>
      <c r="H942" s="114">
        <f>H417</f>
        <v>7094.9</v>
      </c>
      <c r="I942" s="114">
        <f>I417</f>
        <v>31884.400000000005</v>
      </c>
      <c r="J942" s="114">
        <f>I942+H942</f>
        <v>38979.300000000003</v>
      </c>
      <c r="K942" s="114">
        <f t="shared" si="105"/>
        <v>72.848973031565961</v>
      </c>
      <c r="L942" s="175"/>
      <c r="M942" s="117"/>
      <c r="N942" s="114">
        <f>'Programe Budget 2073-74'!Q892</f>
        <v>384284.39999999997</v>
      </c>
      <c r="O942" s="225" t="e">
        <f>J942-'Nikasha and kharcha 1st trim'!#REF!</f>
        <v>#REF!</v>
      </c>
      <c r="P942" s="225" t="e">
        <f>K942-'Nikasha and kharcha 1st trim'!#REF!</f>
        <v>#REF!</v>
      </c>
    </row>
    <row r="943" spans="1:16">
      <c r="A943" s="179">
        <f>'Programe Budget 2073-74'!A891</f>
        <v>9</v>
      </c>
      <c r="B943" s="178" t="str">
        <f>'Programe Budget 2073-74'!B891</f>
        <v>312119-3/4</v>
      </c>
      <c r="C943" s="179">
        <f>'Programe Budget 2073-74'!C891</f>
        <v>4</v>
      </c>
      <c r="D943" s="169" t="str">
        <f>'Programe Budget 2073-74'!D891</f>
        <v>कृषि व्यवसाय प्रवर्रधन तथा बजार विकास कार्यक्रम</v>
      </c>
      <c r="E943" s="114">
        <f>E423</f>
        <v>126050</v>
      </c>
      <c r="F943" s="391">
        <f>F423</f>
        <v>20184</v>
      </c>
      <c r="G943" s="114">
        <f>G423</f>
        <v>105866</v>
      </c>
      <c r="H943" s="114">
        <f>H423</f>
        <v>16715.7</v>
      </c>
      <c r="I943" s="114">
        <f>I423</f>
        <v>79767.700000000012</v>
      </c>
      <c r="J943" s="114">
        <f>I943+H943</f>
        <v>96483.400000000009</v>
      </c>
      <c r="K943" s="114">
        <f t="shared" si="105"/>
        <v>76.543752479174941</v>
      </c>
      <c r="L943" s="175"/>
      <c r="M943" s="117"/>
      <c r="N943" s="114">
        <f>'Programe Budget 2073-74'!Q894</f>
        <v>139512.90000000002</v>
      </c>
      <c r="O943" s="225" t="e">
        <f>J943-'Nikasha and kharcha 1st trim'!#REF!</f>
        <v>#REF!</v>
      </c>
      <c r="P943" s="225" t="e">
        <f>K943-'Nikasha and kharcha 1st trim'!#REF!</f>
        <v>#REF!</v>
      </c>
    </row>
    <row r="944" spans="1:16">
      <c r="A944" s="179">
        <f>'Programe Budget 2073-74'!A892</f>
        <v>10</v>
      </c>
      <c r="B944" s="178" t="str">
        <f>'Programe Budget 2073-74'!B892</f>
        <v>312120-3/4</v>
      </c>
      <c r="C944" s="179">
        <f>'Programe Budget 2073-74'!C892</f>
        <v>82</v>
      </c>
      <c r="D944" s="169" t="str">
        <f>'Programe Budget 2073-74'!D892</f>
        <v>सहकारी खेती, साना सिंचाई तथा मल वीउ ढुवानी कार्यक्रम कृषिर् इन्जिनियरिङ्ग समेत)</v>
      </c>
      <c r="E944" s="114" t="e">
        <f>E508</f>
        <v>#REF!</v>
      </c>
      <c r="F944" s="391" t="e">
        <f>F508</f>
        <v>#REF!</v>
      </c>
      <c r="G944" s="114" t="e">
        <f>G508</f>
        <v>#REF!</v>
      </c>
      <c r="H944" s="114">
        <f>H508</f>
        <v>259252.10000000003</v>
      </c>
      <c r="I944" s="114">
        <f>I508</f>
        <v>205037.80000000005</v>
      </c>
      <c r="J944" s="114">
        <f>I944+H944</f>
        <v>464289.90000000008</v>
      </c>
      <c r="K944" s="114" t="e">
        <f>J944/E944*100</f>
        <v>#REF!</v>
      </c>
      <c r="L944" s="175"/>
      <c r="M944" s="117"/>
      <c r="N944" s="114" t="e">
        <f>'Programe Budget 2073-74'!#REF!</f>
        <v>#REF!</v>
      </c>
      <c r="O944" s="225" t="e">
        <f>J944-'Nikasha and kharcha 1st trim'!#REF!</f>
        <v>#REF!</v>
      </c>
      <c r="P944" s="225" t="e">
        <f>K944-'Nikasha and kharcha 1st trim'!#REF!</f>
        <v>#REF!</v>
      </c>
    </row>
    <row r="945" spans="1:16">
      <c r="A945" s="179">
        <f>'Programe Budget 2073-74'!A894</f>
        <v>12</v>
      </c>
      <c r="B945" s="178" t="str">
        <f>'Programe Budget 2073-74'!B894</f>
        <v>312124-3/4</v>
      </c>
      <c r="C945" s="179">
        <f>'Programe Budget 2073-74'!C894</f>
        <v>50</v>
      </c>
      <c r="D945" s="169" t="str">
        <f>'Programe Budget 2073-74'!D894</f>
        <v xml:space="preserve">सिंचाई तथा जलश्रोत ब्यवस्थापन आयोजना, बाली तथा जल ब्यवस्थापन कार्यक्रम </v>
      </c>
      <c r="E945" s="114">
        <f>E560</f>
        <v>181963</v>
      </c>
      <c r="F945" s="391">
        <f>F560</f>
        <v>40000</v>
      </c>
      <c r="G945" s="114">
        <f>G560</f>
        <v>141963</v>
      </c>
      <c r="H945" s="114">
        <f>H560</f>
        <v>51386</v>
      </c>
      <c r="I945" s="114">
        <f>I560</f>
        <v>108762.30999999998</v>
      </c>
      <c r="J945" s="114">
        <f>I945+H945</f>
        <v>160148.31</v>
      </c>
      <c r="K945" s="114">
        <f t="shared" si="105"/>
        <v>88.011469364651049</v>
      </c>
      <c r="L945" s="175"/>
      <c r="M945" s="117"/>
      <c r="N945" s="114">
        <f>'Programe Budget 2073-74'!Q895</f>
        <v>53786</v>
      </c>
      <c r="O945" s="225" t="e">
        <f>J945-'Nikasha and kharcha 1st trim'!#REF!</f>
        <v>#REF!</v>
      </c>
      <c r="P945" s="225" t="e">
        <f>K945-'Nikasha and kharcha 1st trim'!#REF!</f>
        <v>#REF!</v>
      </c>
    </row>
    <row r="946" spans="1:16">
      <c r="A946" s="179" t="e">
        <f>'Programe Budget 2073-74'!#REF!</f>
        <v>#REF!</v>
      </c>
      <c r="B946" s="178" t="e">
        <f>'Programe Budget 2073-74'!#REF!</f>
        <v>#REF!</v>
      </c>
      <c r="C946" s="179" t="e">
        <f>'Programe Budget 2073-74'!#REF!</f>
        <v>#REF!</v>
      </c>
      <c r="D946" s="169" t="e">
        <f>'Programe Budget 2073-74'!#REF!</f>
        <v>#REF!</v>
      </c>
      <c r="E946" s="114" t="e">
        <f t="shared" ref="E946:J946" si="110">E567</f>
        <v>#REF!</v>
      </c>
      <c r="F946" s="391" t="e">
        <f t="shared" si="110"/>
        <v>#REF!</v>
      </c>
      <c r="G946" s="114" t="e">
        <f t="shared" si="110"/>
        <v>#REF!</v>
      </c>
      <c r="H946" s="114">
        <f t="shared" si="110"/>
        <v>32727</v>
      </c>
      <c r="I946" s="114">
        <f t="shared" si="110"/>
        <v>167606.5</v>
      </c>
      <c r="J946" s="114">
        <f t="shared" si="110"/>
        <v>200333.5</v>
      </c>
      <c r="K946" s="114" t="e">
        <f t="shared" si="105"/>
        <v>#REF!</v>
      </c>
      <c r="L946" s="175"/>
      <c r="M946" s="117"/>
      <c r="N946" s="114">
        <f>'Programe Budget 2073-74'!Q896</f>
        <v>8665</v>
      </c>
      <c r="O946" s="225" t="e">
        <f>J946-'Nikasha and kharcha 1st trim'!#REF!</f>
        <v>#REF!</v>
      </c>
      <c r="P946" s="225" t="e">
        <f>K946-'Nikasha and kharcha 1st trim'!#REF!</f>
        <v>#REF!</v>
      </c>
    </row>
    <row r="947" spans="1:16">
      <c r="A947" s="179">
        <f>'Programe Budget 2073-74'!A895</f>
        <v>13</v>
      </c>
      <c r="B947" s="178" t="str">
        <f>'Programe Budget 2073-74'!B895</f>
        <v>312156-3/4</v>
      </c>
      <c r="C947" s="179">
        <f>'Programe Budget 2073-74'!C895</f>
        <v>1</v>
      </c>
      <c r="D947" s="169" t="str">
        <f>'Programe Budget 2073-74'!D895</f>
        <v>रानीजमरा कुलरिया सिंचाई आयोजना</v>
      </c>
      <c r="E947" s="114">
        <f t="shared" ref="E947:J947" si="111">E570</f>
        <v>68691</v>
      </c>
      <c r="F947" s="391">
        <f t="shared" si="111"/>
        <v>3900</v>
      </c>
      <c r="G947" s="114">
        <f t="shared" si="111"/>
        <v>64791</v>
      </c>
      <c r="H947" s="114">
        <f t="shared" si="111"/>
        <v>14797.983</v>
      </c>
      <c r="I947" s="114">
        <f t="shared" si="111"/>
        <v>73111.501000000004</v>
      </c>
      <c r="J947" s="114">
        <f t="shared" si="111"/>
        <v>87909.483999999997</v>
      </c>
      <c r="K947" s="114">
        <f t="shared" si="105"/>
        <v>127.97816890131166</v>
      </c>
      <c r="L947" s="175"/>
      <c r="M947" s="117"/>
      <c r="N947" s="114">
        <f>'Programe Budget 2073-74'!Q897</f>
        <v>33312</v>
      </c>
      <c r="O947" s="225" t="e">
        <f>J947-'Nikasha and kharcha 1st trim'!#REF!</f>
        <v>#REF!</v>
      </c>
      <c r="P947" s="225" t="e">
        <f>K947-'Nikasha and kharcha 1st trim'!#REF!</f>
        <v>#REF!</v>
      </c>
    </row>
    <row r="948" spans="1:16">
      <c r="A948" s="179">
        <f>'Programe Budget 2073-74'!A896</f>
        <v>14</v>
      </c>
      <c r="B948" s="178" t="str">
        <f>'Programe Budget 2073-74'!B896</f>
        <v>312162-3/4</v>
      </c>
      <c r="C948" s="179">
        <f>'Programe Budget 2073-74'!C896</f>
        <v>18</v>
      </c>
      <c r="D948" s="169" t="str">
        <f>'Programe Budget 2073-74'!D896</f>
        <v xml:space="preserve">नेपाल व्यापार एकिकृत रणनिति </v>
      </c>
      <c r="E948" s="114" t="e">
        <f t="shared" ref="E948:J948" si="112">E605</f>
        <v>#REF!</v>
      </c>
      <c r="F948" s="391" t="e">
        <f t="shared" si="112"/>
        <v>#REF!</v>
      </c>
      <c r="G948" s="114" t="e">
        <f t="shared" si="112"/>
        <v>#REF!</v>
      </c>
      <c r="H948" s="114">
        <f t="shared" si="112"/>
        <v>0</v>
      </c>
      <c r="I948" s="114">
        <f t="shared" si="112"/>
        <v>17211.5</v>
      </c>
      <c r="J948" s="114">
        <f t="shared" si="112"/>
        <v>17211.5</v>
      </c>
      <c r="K948" s="114" t="e">
        <f t="shared" si="105"/>
        <v>#REF!</v>
      </c>
      <c r="L948" s="175"/>
      <c r="M948" s="117"/>
      <c r="N948" s="114">
        <f>'Programe Budget 2073-74'!Q898</f>
        <v>12982</v>
      </c>
      <c r="O948" s="225" t="e">
        <f>J948-'Nikasha and kharcha 1st trim'!#REF!</f>
        <v>#REF!</v>
      </c>
      <c r="P948" s="225" t="e">
        <f>K948-'Nikasha and kharcha 1st trim'!#REF!</f>
        <v>#REF!</v>
      </c>
    </row>
    <row r="949" spans="1:16">
      <c r="A949" s="179">
        <f>'Programe Budget 2073-74'!A897</f>
        <v>15</v>
      </c>
      <c r="B949" s="178" t="str">
        <f>'Programe Budget 2073-74'!B897</f>
        <v>32912-3/4</v>
      </c>
      <c r="C949" s="179">
        <f>'Programe Budget 2073-74'!C897</f>
        <v>23</v>
      </c>
      <c r="D949" s="169" t="str">
        <f>'Programe Budget 2073-74'!D897</f>
        <v xml:space="preserve">राष्ट्रपति चुरे तर्राई मधेस संरक्षण विकास समिती </v>
      </c>
      <c r="E949" s="114" t="e">
        <f t="shared" ref="E949:J949" si="113">E633</f>
        <v>#REF!</v>
      </c>
      <c r="F949" s="391" t="e">
        <f t="shared" si="113"/>
        <v>#REF!</v>
      </c>
      <c r="G949" s="114" t="e">
        <f t="shared" si="113"/>
        <v>#REF!</v>
      </c>
      <c r="H949" s="114">
        <f t="shared" si="113"/>
        <v>55124.9</v>
      </c>
      <c r="I949" s="114">
        <f t="shared" si="113"/>
        <v>3283.5</v>
      </c>
      <c r="J949" s="114">
        <f t="shared" si="113"/>
        <v>58408.399999999994</v>
      </c>
      <c r="K949" s="114" t="e">
        <f>J949/E949*100</f>
        <v>#REF!</v>
      </c>
      <c r="L949" s="175"/>
      <c r="M949" s="117"/>
      <c r="N949" s="114">
        <f>'Programe Budget 2073-74'!Q901</f>
        <v>2370162.54</v>
      </c>
      <c r="O949" s="225" t="e">
        <f>J949-'Nikasha and kharcha 1st trim'!#REF!</f>
        <v>#REF!</v>
      </c>
      <c r="P949" s="225" t="e">
        <f>K949-'Nikasha and kharcha 1st trim'!#REF!</f>
        <v>#REF!</v>
      </c>
    </row>
    <row r="950" spans="1:16">
      <c r="A950" s="179">
        <f>'Programe Budget 2073-74'!A898</f>
        <v>16</v>
      </c>
      <c r="B950" s="178" t="str">
        <f>'Programe Budget 2073-74'!B898</f>
        <v>312805-3/4</v>
      </c>
      <c r="C950" s="179">
        <f>'Programe Budget 2073-74'!C898</f>
        <v>21</v>
      </c>
      <c r="D950" s="169" t="str">
        <f>'Programe Budget 2073-74'!D898</f>
        <v>घर बंगैचा कार्यक्रम</v>
      </c>
      <c r="E950" s="114">
        <f t="shared" ref="E950:J950" si="114">E655</f>
        <v>24684.800000000007</v>
      </c>
      <c r="F950" s="391">
        <f t="shared" si="114"/>
        <v>0</v>
      </c>
      <c r="G950" s="114">
        <f t="shared" si="114"/>
        <v>24684.800000000007</v>
      </c>
      <c r="H950" s="114">
        <f t="shared" si="114"/>
        <v>0</v>
      </c>
      <c r="I950" s="114">
        <f t="shared" si="114"/>
        <v>14369.999999999998</v>
      </c>
      <c r="J950" s="114">
        <f t="shared" si="114"/>
        <v>14369.999999999998</v>
      </c>
      <c r="K950" s="114">
        <f>J950/E950*100</f>
        <v>58.21396162820843</v>
      </c>
      <c r="L950" s="175"/>
      <c r="M950" s="117"/>
      <c r="N950" s="114">
        <f>'Programe Budget 2073-74'!Q902</f>
        <v>0</v>
      </c>
      <c r="O950" s="225" t="e">
        <f>J950-'Nikasha and kharcha 1st trim'!#REF!</f>
        <v>#REF!</v>
      </c>
      <c r="P950" s="225" t="e">
        <f>K950-'Nikasha and kharcha 1st trim'!#REF!</f>
        <v>#REF!</v>
      </c>
    </row>
    <row r="951" spans="1:16">
      <c r="A951" s="179">
        <f>'Programe Budget 2073-74'!A899</f>
        <v>17</v>
      </c>
      <c r="B951" s="178" t="str">
        <f>'Programe Budget 2073-74'!B899</f>
        <v>602801-3/4</v>
      </c>
      <c r="C951" s="179">
        <f>'Programe Budget 2073-74'!C899</f>
        <v>31</v>
      </c>
      <c r="D951" s="169" t="str">
        <f>'Programe Budget 2073-74'!D899</f>
        <v>राष्ट्रिय पुननिर्माण कोष भुकम्प प्रभावित जिल्लाका लागि राहत कार्यक्रम) -कृषि विभाग) -३१)</v>
      </c>
      <c r="E951" s="114">
        <f t="shared" ref="E951:J951" si="115">E688</f>
        <v>499950</v>
      </c>
      <c r="F951" s="114">
        <f t="shared" si="115"/>
        <v>0</v>
      </c>
      <c r="G951" s="114">
        <f t="shared" si="115"/>
        <v>499950</v>
      </c>
      <c r="H951" s="114">
        <f t="shared" si="115"/>
        <v>0</v>
      </c>
      <c r="I951" s="114">
        <f t="shared" si="115"/>
        <v>42078.5</v>
      </c>
      <c r="J951" s="114">
        <f t="shared" si="115"/>
        <v>42078.5</v>
      </c>
      <c r="K951" s="114">
        <f t="shared" ref="K951:K967" si="116">J951/E951*100</f>
        <v>8.4165416541654157</v>
      </c>
      <c r="L951" s="175"/>
      <c r="M951" s="117"/>
      <c r="N951" s="114"/>
      <c r="O951" s="225"/>
      <c r="P951" s="225"/>
    </row>
    <row r="952" spans="1:16">
      <c r="A952" s="179" t="e">
        <f>'Programe Budget 2073-74'!#REF!</f>
        <v>#REF!</v>
      </c>
      <c r="B952" s="178" t="e">
        <f>'Programe Budget 2073-74'!#REF!</f>
        <v>#REF!</v>
      </c>
      <c r="C952" s="179" t="e">
        <f>'Programe Budget 2073-74'!#REF!</f>
        <v>#REF!</v>
      </c>
      <c r="D952" s="169" t="e">
        <f>'Programe Budget 2073-74'!#REF!</f>
        <v>#REF!</v>
      </c>
      <c r="E952" s="114" t="e">
        <f t="shared" ref="E952:J952" si="117">E771</f>
        <v>#REF!</v>
      </c>
      <c r="F952" s="114" t="e">
        <f t="shared" si="117"/>
        <v>#REF!</v>
      </c>
      <c r="G952" s="114" t="e">
        <f t="shared" si="117"/>
        <v>#REF!</v>
      </c>
      <c r="H952" s="114">
        <f t="shared" si="117"/>
        <v>0</v>
      </c>
      <c r="I952" s="114">
        <f t="shared" si="117"/>
        <v>0</v>
      </c>
      <c r="J952" s="114">
        <f t="shared" si="117"/>
        <v>82265.55</v>
      </c>
      <c r="K952" s="114" t="e">
        <f>J952/E952*100</f>
        <v>#REF!</v>
      </c>
      <c r="L952" s="175"/>
      <c r="M952" s="117"/>
      <c r="N952" s="114"/>
      <c r="O952" s="225"/>
      <c r="P952" s="225"/>
    </row>
    <row r="953" spans="1:16">
      <c r="A953" s="179" t="e">
        <f>'Programe Budget 2073-74'!#REF!</f>
        <v>#REF!</v>
      </c>
      <c r="B953" s="178" t="e">
        <f>'Programe Budget 2073-74'!#REF!</f>
        <v>#REF!</v>
      </c>
      <c r="C953" s="179" t="e">
        <f>'Programe Budget 2073-74'!#REF!</f>
        <v>#REF!</v>
      </c>
      <c r="D953" s="169" t="e">
        <f>'Programe Budget 2073-74'!#REF!</f>
        <v>#REF!</v>
      </c>
      <c r="E953" s="114" t="e">
        <f t="shared" ref="E953:J953" si="118">E784</f>
        <v>#REF!</v>
      </c>
      <c r="F953" s="114" t="e">
        <f t="shared" si="118"/>
        <v>#REF!</v>
      </c>
      <c r="G953" s="114" t="e">
        <f t="shared" si="118"/>
        <v>#REF!</v>
      </c>
      <c r="H953" s="114">
        <f t="shared" si="118"/>
        <v>0</v>
      </c>
      <c r="I953" s="114">
        <f t="shared" si="118"/>
        <v>4300.1000000000004</v>
      </c>
      <c r="J953" s="114">
        <f t="shared" si="118"/>
        <v>4300.1000000000004</v>
      </c>
      <c r="K953" s="114" t="e">
        <f t="shared" si="116"/>
        <v>#REF!</v>
      </c>
      <c r="L953" s="175"/>
      <c r="M953" s="117"/>
      <c r="N953" s="114"/>
      <c r="O953" s="225"/>
      <c r="P953" s="225"/>
    </row>
    <row r="954" spans="1:16" s="70" customFormat="1">
      <c r="A954" s="181"/>
      <c r="B954" s="178"/>
      <c r="C954" s="176">
        <f>'Programe Budget 2073-74'!C901</f>
        <v>496</v>
      </c>
      <c r="D954" s="170" t="str">
        <f>'Programe Budget 2073-74'!D901</f>
        <v xml:space="preserve"> केन्द्रस्तर P1 को जम्मा</v>
      </c>
      <c r="E954" s="173" t="e">
        <f t="shared" ref="E954:J954" si="119">SUM(E934:E953)</f>
        <v>#REF!</v>
      </c>
      <c r="F954" s="173" t="e">
        <f t="shared" si="119"/>
        <v>#REF!</v>
      </c>
      <c r="G954" s="173" t="e">
        <f t="shared" si="119"/>
        <v>#REF!</v>
      </c>
      <c r="H954" s="173">
        <f t="shared" si="119"/>
        <v>652714.42200000014</v>
      </c>
      <c r="I954" s="173">
        <f t="shared" si="119"/>
        <v>2660728.4900000002</v>
      </c>
      <c r="J954" s="173">
        <f t="shared" si="119"/>
        <v>3395708.4619999998</v>
      </c>
      <c r="K954" s="173" t="e">
        <f t="shared" si="116"/>
        <v>#REF!</v>
      </c>
      <c r="L954" s="174"/>
      <c r="M954" s="138"/>
      <c r="N954" s="114">
        <f>'Programe Budget 2073-74'!Q903</f>
        <v>53214.7</v>
      </c>
      <c r="O954" s="225" t="e">
        <f>J954-'Nikasha and kharcha 1st trim'!#REF!</f>
        <v>#REF!</v>
      </c>
      <c r="P954" s="225" t="e">
        <f>K954-'Nikasha and kharcha 1st trim'!#REF!</f>
        <v>#REF!</v>
      </c>
    </row>
    <row r="955" spans="1:16">
      <c r="A955" s="1146" t="str">
        <f>'Programe Budget 2073-74'!A902:N902</f>
        <v>केन्द्रस्तर दोश्रो प्राथमिकतामा परेका आयोजनाहरु (P2)</v>
      </c>
      <c r="B955" s="1143"/>
      <c r="C955" s="1143"/>
      <c r="D955" s="1143"/>
      <c r="E955" s="1143"/>
      <c r="F955" s="1143"/>
      <c r="G955" s="1143"/>
      <c r="H955" s="1143"/>
      <c r="I955" s="1143"/>
      <c r="J955" s="1143"/>
      <c r="K955" s="1143"/>
      <c r="L955" s="1143"/>
      <c r="M955" s="117"/>
      <c r="N955" s="114">
        <f>'Programe Budget 2073-74'!Q904</f>
        <v>51163.1</v>
      </c>
      <c r="O955" s="225" t="e">
        <f>J955-'Nikasha and kharcha 1st trim'!#REF!</f>
        <v>#REF!</v>
      </c>
      <c r="P955" s="225" t="e">
        <f>K955-'Nikasha and kharcha 1st trim'!#REF!</f>
        <v>#REF!</v>
      </c>
    </row>
    <row r="956" spans="1:16">
      <c r="A956" s="179">
        <f>'Programe Budget 2073-74'!A903</f>
        <v>1</v>
      </c>
      <c r="B956" s="178" t="str">
        <f>'Programe Budget 2073-74'!B903</f>
        <v>312105/3/4</v>
      </c>
      <c r="C956" s="179">
        <f>'Programe Budget 2073-74'!C903</f>
        <v>1</v>
      </c>
      <c r="D956" s="169" t="str">
        <f>'Programe Budget 2073-74'!D903</f>
        <v xml:space="preserve">कृषि विकास आयोजना </v>
      </c>
      <c r="E956" s="114">
        <f>E789</f>
        <v>76137</v>
      </c>
      <c r="F956" s="114">
        <f>F789</f>
        <v>52400</v>
      </c>
      <c r="G956" s="114">
        <f>G789</f>
        <v>23737</v>
      </c>
      <c r="H956" s="114">
        <f>H789</f>
        <v>69821</v>
      </c>
      <c r="I956" s="114">
        <f>I789</f>
        <v>22567</v>
      </c>
      <c r="J956" s="114">
        <f>I956+H956</f>
        <v>92388</v>
      </c>
      <c r="K956" s="114">
        <f t="shared" si="116"/>
        <v>121.34441861381458</v>
      </c>
      <c r="L956" s="175"/>
      <c r="M956" s="131"/>
      <c r="N956" s="114">
        <f>'Programe Budget 2073-74'!Q905</f>
        <v>54275.3</v>
      </c>
      <c r="O956" s="225" t="e">
        <f>J956-'Nikasha and kharcha 1st trim'!#REF!</f>
        <v>#REF!</v>
      </c>
      <c r="P956" s="225" t="e">
        <f>K956-'Nikasha and kharcha 1st trim'!#REF!</f>
        <v>#REF!</v>
      </c>
    </row>
    <row r="957" spans="1:16">
      <c r="A957" s="179">
        <f>'Programe Budget 2073-74'!A904</f>
        <v>2</v>
      </c>
      <c r="B957" s="178" t="str">
        <f>'Programe Budget 2073-74'!B904</f>
        <v>312106-3/4</v>
      </c>
      <c r="C957" s="179">
        <f>'Programe Budget 2073-74'!C904</f>
        <v>10</v>
      </c>
      <c r="D957" s="169" t="str">
        <f>'Programe Budget 2073-74'!D904</f>
        <v>रेशम खेती विकास कार्यक्रम</v>
      </c>
      <c r="E957" s="114">
        <f>E801</f>
        <v>75122</v>
      </c>
      <c r="F957" s="114">
        <f>F801</f>
        <v>10000</v>
      </c>
      <c r="G957" s="114">
        <f>G801</f>
        <v>65122</v>
      </c>
      <c r="H957" s="114">
        <f>H801</f>
        <v>17081.659999999996</v>
      </c>
      <c r="I957" s="114">
        <f>I801</f>
        <v>65013</v>
      </c>
      <c r="J957" s="114">
        <f>I957+H957</f>
        <v>82094.66</v>
      </c>
      <c r="K957" s="114">
        <f t="shared" si="116"/>
        <v>109.28178163520674</v>
      </c>
      <c r="L957" s="175"/>
      <c r="M957" s="131"/>
      <c r="N957" s="114">
        <f>'Programe Budget 2073-74'!Q906</f>
        <v>51847</v>
      </c>
      <c r="O957" s="225" t="e">
        <f>J957-'Nikasha and kharcha 1st trim'!#REF!</f>
        <v>#REF!</v>
      </c>
      <c r="P957" s="225" t="e">
        <f>K957-'Nikasha and kharcha 1st trim'!#REF!</f>
        <v>#REF!</v>
      </c>
    </row>
    <row r="958" spans="1:16">
      <c r="A958" s="179">
        <f>'Programe Budget 2073-74'!A905</f>
        <v>3</v>
      </c>
      <c r="B958" s="178" t="str">
        <f>'Programe Budget 2073-74'!B905</f>
        <v>312113-3/4</v>
      </c>
      <c r="C958" s="179">
        <f>'Programe Budget 2073-74'!C905</f>
        <v>3</v>
      </c>
      <c r="D958" s="169" t="str">
        <f>'Programe Budget 2073-74'!D905</f>
        <v>व्यवसायिक कीट विकास कार्यक्रम</v>
      </c>
      <c r="E958" s="114" t="e">
        <f>E826</f>
        <v>#REF!</v>
      </c>
      <c r="F958" s="114" t="e">
        <f>F826</f>
        <v>#REF!</v>
      </c>
      <c r="G958" s="114" t="e">
        <f>G826</f>
        <v>#REF!</v>
      </c>
      <c r="H958" s="114">
        <f>H826</f>
        <v>6790</v>
      </c>
      <c r="I958" s="114">
        <f>I826</f>
        <v>95372.4</v>
      </c>
      <c r="J958" s="114">
        <f>I958+H958</f>
        <v>102162.4</v>
      </c>
      <c r="K958" s="114" t="e">
        <f t="shared" si="116"/>
        <v>#REF!</v>
      </c>
      <c r="L958" s="175"/>
      <c r="M958" s="131"/>
      <c r="N958" s="114">
        <f>'Programe Budget 2073-74'!Q907</f>
        <v>210500.1</v>
      </c>
      <c r="O958" s="225" t="e">
        <f>J958-'Nikasha and kharcha 1st trim'!#REF!</f>
        <v>#REF!</v>
      </c>
      <c r="P958" s="225" t="e">
        <f>K958-'Nikasha and kharcha 1st trim'!#REF!</f>
        <v>#REF!</v>
      </c>
    </row>
    <row r="959" spans="1:16">
      <c r="A959" s="179">
        <f>'Programe Budget 2073-74'!A906</f>
        <v>4</v>
      </c>
      <c r="B959" s="178" t="str">
        <f>'Programe Budget 2073-74'!B906</f>
        <v>312118-3/4</v>
      </c>
      <c r="C959" s="179">
        <f>'Programe Budget 2073-74'!C906</f>
        <v>7</v>
      </c>
      <c r="D959" s="169" t="str">
        <f>'Programe Budget 2073-74'!D906</f>
        <v xml:space="preserve">माटो परिक्षण तथा सेवा सुधार कार्यक्रम </v>
      </c>
      <c r="E959" s="114">
        <f>E835</f>
        <v>73543.100000000006</v>
      </c>
      <c r="F959" s="114">
        <f>F835</f>
        <v>12500</v>
      </c>
      <c r="G959" s="114">
        <f>G835</f>
        <v>61043.1</v>
      </c>
      <c r="H959" s="114">
        <f>H835</f>
        <v>22781</v>
      </c>
      <c r="I959" s="114">
        <f>I835</f>
        <v>65473</v>
      </c>
      <c r="J959" s="114">
        <f>I959+H959</f>
        <v>88254</v>
      </c>
      <c r="K959" s="114">
        <f t="shared" si="116"/>
        <v>120.00310022286251</v>
      </c>
      <c r="L959" s="175"/>
      <c r="M959" s="131"/>
      <c r="N959" s="114">
        <f>'Programe Budget 2073-74'!Q908</f>
        <v>4512546.07</v>
      </c>
      <c r="O959" s="225" t="e">
        <f>J959-'Nikasha and kharcha 1st trim'!#REF!</f>
        <v>#REF!</v>
      </c>
      <c r="P959" s="225" t="e">
        <f>K959-'Nikasha and kharcha 1st trim'!#REF!</f>
        <v>#REF!</v>
      </c>
    </row>
    <row r="960" spans="1:16" s="70" customFormat="1">
      <c r="A960" s="174"/>
      <c r="B960" s="174"/>
      <c r="C960" s="182">
        <f>SUM(C956:C959)</f>
        <v>21</v>
      </c>
      <c r="D960" s="170" t="str">
        <f>'Programe Budget 2073-74'!D907</f>
        <v>केन्द्रीयस्तर P2 को जम्मा</v>
      </c>
      <c r="E960" s="173" t="e">
        <f t="shared" ref="E960:J960" si="120">SUM(E956:E959)</f>
        <v>#REF!</v>
      </c>
      <c r="F960" s="173" t="e">
        <f t="shared" si="120"/>
        <v>#REF!</v>
      </c>
      <c r="G960" s="173" t="e">
        <f t="shared" si="120"/>
        <v>#REF!</v>
      </c>
      <c r="H960" s="173">
        <f t="shared" si="120"/>
        <v>116473.66</v>
      </c>
      <c r="I960" s="173">
        <f t="shared" si="120"/>
        <v>248425.4</v>
      </c>
      <c r="J960" s="173">
        <f t="shared" si="120"/>
        <v>364899.06</v>
      </c>
      <c r="K960" s="114" t="e">
        <f t="shared" si="116"/>
        <v>#REF!</v>
      </c>
      <c r="L960" s="174"/>
      <c r="M960" s="138"/>
      <c r="N960" s="114">
        <f>'Programe Budget 2073-74'!Q909</f>
        <v>0</v>
      </c>
      <c r="O960" s="225" t="e">
        <f>J960-'Nikasha and kharcha 1st trim'!#REF!</f>
        <v>#REF!</v>
      </c>
      <c r="P960" s="225" t="e">
        <f>K960-'Nikasha and kharcha 1st trim'!#REF!</f>
        <v>#REF!</v>
      </c>
    </row>
    <row r="961" spans="1:16">
      <c r="A961" s="1146" t="s">
        <v>375</v>
      </c>
      <c r="B961" s="1143"/>
      <c r="C961" s="1143"/>
      <c r="D961" s="1143"/>
      <c r="E961" s="1143"/>
      <c r="F961" s="1143"/>
      <c r="G961" s="1143"/>
      <c r="H961" s="1143"/>
      <c r="I961" s="1143"/>
      <c r="J961" s="1143"/>
      <c r="K961" s="1143"/>
      <c r="L961" s="1143"/>
      <c r="M961" s="117"/>
      <c r="N961" s="114">
        <f>'Programe Budget 2073-74'!Q910</f>
        <v>19830.5</v>
      </c>
      <c r="O961" s="225" t="e">
        <f>J961-'Nikasha and kharcha 1st trim'!#REF!</f>
        <v>#REF!</v>
      </c>
      <c r="P961" s="225" t="e">
        <f>K961-'Nikasha and kharcha 1st trim'!#REF!</f>
        <v>#REF!</v>
      </c>
    </row>
    <row r="962" spans="1:16">
      <c r="A962" s="179">
        <f>'Programe Budget 2073-74'!A910</f>
        <v>1</v>
      </c>
      <c r="B962" s="178" t="str">
        <f>'Programe Budget 2073-74'!B910</f>
        <v>312801-3/4</v>
      </c>
      <c r="C962" s="179">
        <f>'Programe Budget 2073-74'!C910</f>
        <v>6</v>
      </c>
      <c r="D962" s="169" t="str">
        <f>'Programe Budget 2073-74'!D910</f>
        <v xml:space="preserve">कर्णाली अञ्चल कृषि विकास आयोजना </v>
      </c>
      <c r="E962" s="391" t="e">
        <f>E846</f>
        <v>#REF!</v>
      </c>
      <c r="F962" s="391" t="e">
        <f>F846</f>
        <v>#REF!</v>
      </c>
      <c r="G962" s="391" t="e">
        <f>G846</f>
        <v>#REF!</v>
      </c>
      <c r="H962" s="114">
        <f>H846</f>
        <v>0</v>
      </c>
      <c r="I962" s="114">
        <f>I846</f>
        <v>31386.7</v>
      </c>
      <c r="J962" s="114">
        <f>I962+H962</f>
        <v>31386.7</v>
      </c>
      <c r="K962" s="114" t="e">
        <f t="shared" si="116"/>
        <v>#REF!</v>
      </c>
      <c r="L962" s="175"/>
      <c r="M962" s="117"/>
      <c r="N962" s="114">
        <f>'Programe Budget 2073-74'!Q911</f>
        <v>1941678.67</v>
      </c>
      <c r="O962" s="225" t="e">
        <f>J962-'Nikasha and kharcha 1st trim'!#REF!</f>
        <v>#REF!</v>
      </c>
      <c r="P962" s="225" t="e">
        <f>K962-'Nikasha and kharcha 1st trim'!#REF!</f>
        <v>#REF!</v>
      </c>
    </row>
    <row r="963" spans="1:16">
      <c r="A963" s="179">
        <f>'Programe Budget 2073-74'!A911</f>
        <v>2</v>
      </c>
      <c r="B963" s="178" t="str">
        <f>'Programe Budget 2073-74'!B911</f>
        <v>312802-3/4</v>
      </c>
      <c r="C963" s="179">
        <f>'Programe Budget 2073-74'!C911</f>
        <v>75</v>
      </c>
      <c r="D963" s="169" t="str">
        <f>'Programe Budget 2073-74'!D911</f>
        <v xml:space="preserve">कृषि प्रसार कार्यक्रम </v>
      </c>
      <c r="E963" s="391">
        <f>E923</f>
        <v>2752158</v>
      </c>
      <c r="F963" s="391">
        <f>F923</f>
        <v>246191</v>
      </c>
      <c r="G963" s="391">
        <f>G923</f>
        <v>2509956</v>
      </c>
      <c r="H963" s="114">
        <f>H923</f>
        <v>192153.49999999994</v>
      </c>
      <c r="I963" s="114">
        <f>I923</f>
        <v>2073009.3500000006</v>
      </c>
      <c r="J963" s="114">
        <f>I963+H963</f>
        <v>2265162.8500000006</v>
      </c>
      <c r="K963" s="114">
        <f t="shared" si="116"/>
        <v>82.304971226215969</v>
      </c>
      <c r="L963" s="175"/>
      <c r="M963" s="117"/>
      <c r="N963" s="114">
        <f>'Programe Budget 2073-74'!Q912</f>
        <v>1961509.17</v>
      </c>
      <c r="O963" s="225" t="e">
        <f>J963-'Nikasha and kharcha 1st trim'!#REF!</f>
        <v>#REF!</v>
      </c>
      <c r="P963" s="225" t="e">
        <f>K963-'Nikasha and kharcha 1st trim'!#REF!</f>
        <v>#REF!</v>
      </c>
    </row>
    <row r="964" spans="1:16" s="70" customFormat="1">
      <c r="A964" s="174"/>
      <c r="B964" s="183"/>
      <c r="C964" s="182">
        <f>SUM(C962:C963)</f>
        <v>81</v>
      </c>
      <c r="D964" s="170" t="str">
        <f>'Programe Budget 2073-74'!D912</f>
        <v>जिल्लास्तर P1 को जम्मा</v>
      </c>
      <c r="E964" s="390" t="e">
        <f t="shared" ref="E964:J964" si="121">SUM(E962:E963)</f>
        <v>#REF!</v>
      </c>
      <c r="F964" s="390" t="e">
        <f t="shared" si="121"/>
        <v>#REF!</v>
      </c>
      <c r="G964" s="390" t="e">
        <f t="shared" si="121"/>
        <v>#REF!</v>
      </c>
      <c r="H964" s="173">
        <f>SUM(H962:H963)</f>
        <v>192153.49999999994</v>
      </c>
      <c r="I964" s="390">
        <f t="shared" si="121"/>
        <v>2104396.0500000007</v>
      </c>
      <c r="J964" s="390">
        <f t="shared" si="121"/>
        <v>2296549.5500000007</v>
      </c>
      <c r="K964" s="173" t="e">
        <f t="shared" si="116"/>
        <v>#REF!</v>
      </c>
      <c r="L964" s="174"/>
      <c r="M964" s="138"/>
      <c r="N964" s="114">
        <f>'Programe Budget 2073-74'!Q913</f>
        <v>1961509.17</v>
      </c>
      <c r="O964" s="225" t="e">
        <f>J964-'Nikasha and kharcha 1st trim'!#REF!</f>
        <v>#REF!</v>
      </c>
      <c r="P964" s="225" t="e">
        <f>K964-'Nikasha and kharcha 1st trim'!#REF!</f>
        <v>#REF!</v>
      </c>
    </row>
    <row r="965" spans="1:16">
      <c r="A965" s="1143" t="str">
        <f>'Programe Budget 2073-74'!A913</f>
        <v>कृषि विभागको जिल्लास्तर ८1 कार्यालयहरूको जम्मा</v>
      </c>
      <c r="B965" s="1144"/>
      <c r="C965" s="1144"/>
      <c r="D965" s="1144"/>
      <c r="E965" s="390" t="e">
        <f t="shared" ref="E965:J965" si="122">SUM(E964)</f>
        <v>#REF!</v>
      </c>
      <c r="F965" s="390" t="e">
        <f t="shared" si="122"/>
        <v>#REF!</v>
      </c>
      <c r="G965" s="390" t="e">
        <f t="shared" si="122"/>
        <v>#REF!</v>
      </c>
      <c r="H965" s="173">
        <f t="shared" si="122"/>
        <v>192153.49999999994</v>
      </c>
      <c r="I965" s="390">
        <f t="shared" si="122"/>
        <v>2104396.0500000007</v>
      </c>
      <c r="J965" s="390">
        <f t="shared" si="122"/>
        <v>2296549.5500000007</v>
      </c>
      <c r="K965" s="173" t="e">
        <f t="shared" si="116"/>
        <v>#REF!</v>
      </c>
      <c r="L965" s="175"/>
      <c r="M965" s="117"/>
      <c r="N965" s="114">
        <f>'Programe Budget 2073-74'!Q914</f>
        <v>4512546.07</v>
      </c>
      <c r="O965" s="225" t="e">
        <f>J965-'Nikasha and kharcha 1st trim'!#REF!</f>
        <v>#REF!</v>
      </c>
      <c r="P965" s="225" t="e">
        <f>K965-'Nikasha and kharcha 1st trim'!#REF!</f>
        <v>#REF!</v>
      </c>
    </row>
    <row r="966" spans="1:16">
      <c r="A966" s="1143" t="str">
        <f>'Programe Budget 2073-74'!A914</f>
        <v>कृषि विभागको केन्द्रीयस्तर 556 कार्यालयहरूको जम्मा</v>
      </c>
      <c r="B966" s="1144"/>
      <c r="C966" s="1144"/>
      <c r="D966" s="1144"/>
      <c r="E966" s="390" t="e">
        <f t="shared" ref="E966:J966" si="123">E960+E954</f>
        <v>#REF!</v>
      </c>
      <c r="F966" s="390" t="e">
        <f t="shared" si="123"/>
        <v>#REF!</v>
      </c>
      <c r="G966" s="390" t="e">
        <f t="shared" si="123"/>
        <v>#REF!</v>
      </c>
      <c r="H966" s="173">
        <f t="shared" si="123"/>
        <v>769188.08200000017</v>
      </c>
      <c r="I966" s="390">
        <f t="shared" si="123"/>
        <v>2909153.89</v>
      </c>
      <c r="J966" s="390">
        <f t="shared" si="123"/>
        <v>3760607.5219999999</v>
      </c>
      <c r="K966" s="173" t="e">
        <f t="shared" si="116"/>
        <v>#REF!</v>
      </c>
      <c r="L966" s="175"/>
      <c r="M966" s="117"/>
      <c r="N966" s="114">
        <f>'Programe Budget 2073-74'!Q915</f>
        <v>6474055.2399999993</v>
      </c>
      <c r="O966" s="225" t="e">
        <f>J966-'Nikasha and kharcha 1st trim'!#REF!</f>
        <v>#REF!</v>
      </c>
      <c r="P966" s="225" t="e">
        <f>K966-'Nikasha and kharcha 1st trim'!#REF!</f>
        <v>#REF!</v>
      </c>
    </row>
    <row r="967" spans="1:16">
      <c r="A967" s="1143" t="str">
        <f>'Programe Budget 2073-74'!A915</f>
        <v>कृषि विभागको केन्द्र तथा जिल्लास्तर 637 कार्यालयहरूको कूल जम्मा</v>
      </c>
      <c r="B967" s="1144"/>
      <c r="C967" s="1144"/>
      <c r="D967" s="1144"/>
      <c r="E967" s="390" t="e">
        <f t="shared" ref="E967:J967" si="124">E966+E965</f>
        <v>#REF!</v>
      </c>
      <c r="F967" s="390" t="e">
        <f>F966+F965</f>
        <v>#REF!</v>
      </c>
      <c r="G967" s="390" t="e">
        <f t="shared" si="124"/>
        <v>#REF!</v>
      </c>
      <c r="H967" s="390">
        <f t="shared" si="124"/>
        <v>961341.58200000017</v>
      </c>
      <c r="I967" s="390">
        <f t="shared" si="124"/>
        <v>5013549.9400000013</v>
      </c>
      <c r="J967" s="390">
        <f t="shared" si="124"/>
        <v>6057157.0720000006</v>
      </c>
      <c r="K967" s="173" t="e">
        <f t="shared" si="116"/>
        <v>#REF!</v>
      </c>
      <c r="L967" s="174"/>
      <c r="M967" s="117"/>
      <c r="N967" s="114" t="e">
        <f>'Programe Budget 2073-74'!#REF!</f>
        <v>#REF!</v>
      </c>
      <c r="O967" s="225" t="e">
        <f>J967-'Nikasha and kharcha 1st trim'!#REF!</f>
        <v>#REF!</v>
      </c>
      <c r="P967" s="225" t="e">
        <f>K967-'Nikasha and kharcha 1st trim'!#REF!</f>
        <v>#REF!</v>
      </c>
    </row>
    <row r="968" spans="1:16">
      <c r="O968" s="225" t="e">
        <f>J968-'Nikasha and kharcha 1st trim'!#REF!</f>
        <v>#REF!</v>
      </c>
    </row>
    <row r="969" spans="1:16">
      <c r="O969" s="225" t="e">
        <f>J969-'Nikasha and kharcha 1st trim'!#REF!</f>
        <v>#REF!</v>
      </c>
    </row>
    <row r="970" spans="1:16">
      <c r="I970" s="136"/>
      <c r="J970" s="136"/>
      <c r="O970" s="225" t="e">
        <f>J970-'Nikasha and kharcha 1st trim'!#REF!</f>
        <v>#REF!</v>
      </c>
    </row>
    <row r="971" spans="1:16">
      <c r="O971" s="225" t="e">
        <f>J971-'Nikasha and kharcha 1st trim'!#REF!</f>
        <v>#REF!</v>
      </c>
    </row>
  </sheetData>
  <mergeCells count="30">
    <mergeCell ref="A1:M1"/>
    <mergeCell ref="A2:M2"/>
    <mergeCell ref="A3:M3"/>
    <mergeCell ref="E5:E6"/>
    <mergeCell ref="F5:F6"/>
    <mergeCell ref="G5:G6"/>
    <mergeCell ref="K5:K6"/>
    <mergeCell ref="A931:L931"/>
    <mergeCell ref="A7:D7"/>
    <mergeCell ref="L264:M264"/>
    <mergeCell ref="L267:M267"/>
    <mergeCell ref="M378:M379"/>
    <mergeCell ref="M383:M384"/>
    <mergeCell ref="L829:M829"/>
    <mergeCell ref="M691:M699"/>
    <mergeCell ref="L834:M834"/>
    <mergeCell ref="L845:M845"/>
    <mergeCell ref="A928:M928"/>
    <mergeCell ref="A929:M929"/>
    <mergeCell ref="A930:M930"/>
    <mergeCell ref="A967:D967"/>
    <mergeCell ref="K932:K933"/>
    <mergeCell ref="A955:L955"/>
    <mergeCell ref="A961:L961"/>
    <mergeCell ref="A965:D965"/>
    <mergeCell ref="A966:D966"/>
    <mergeCell ref="A932:A933"/>
    <mergeCell ref="B932:B933"/>
    <mergeCell ref="C932:C933"/>
    <mergeCell ref="D932:D933"/>
  </mergeCells>
  <printOptions horizontalCentered="1"/>
  <pageMargins left="0.15" right="0.15" top="0.5" bottom="0.2" header="0.2" footer="0.2"/>
  <pageSetup paperSize="9" scale="60" orientation="landscape" r:id="rId1"/>
  <headerFooter alignWithMargins="0">
    <oddFooter>Page &amp;P</oddFooter>
  </headerFooter>
  <rowBreaks count="2" manualBreakCount="2">
    <brk id="851" max="16383" man="1"/>
    <brk id="9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bharit 8 mnth ex PMAMP</vt:lpstr>
      <vt:lpstr>bharit 2nd trim ex PMAMP</vt:lpstr>
      <vt:lpstr>प्रथम त्रैमासीक (2)</vt:lpstr>
      <vt:lpstr>summary sheet</vt:lpstr>
      <vt:lpstr>bharit 1st Trim</vt:lpstr>
      <vt:lpstr>Programe Budget 2073-74</vt:lpstr>
      <vt:lpstr>Nikasha and kharcha 1st trim</vt:lpstr>
      <vt:lpstr>bharit annual</vt:lpstr>
      <vt:lpstr>Nikasha &amp; Kharcha barsik</vt:lpstr>
      <vt:lpstr>Non tax revenue 1st</vt:lpstr>
      <vt:lpstr>beruju</vt:lpstr>
      <vt:lpstr>P1 summry annual</vt:lpstr>
      <vt:lpstr>subsidy 3rd</vt:lpstr>
      <vt:lpstr>subsidy annual</vt:lpstr>
      <vt:lpstr>sadaran 2nd</vt:lpstr>
      <vt:lpstr>sadaran annual</vt:lpstr>
      <vt:lpstr>Sheet1</vt:lpstr>
      <vt:lpstr>दरबन्दी विवरण</vt:lpstr>
      <vt:lpstr>सुशासन विवरन</vt:lpstr>
      <vt:lpstr>'bharit 1st Trim'!Print_Area</vt:lpstr>
      <vt:lpstr>'bharit 2nd trim ex PMAMP'!Print_Area</vt:lpstr>
      <vt:lpstr>'bharit 8 mnth ex PMAMP'!Print_Area</vt:lpstr>
      <vt:lpstr>'bharit annual'!Print_Area</vt:lpstr>
      <vt:lpstr>'Nikasha &amp; Kharcha barsik'!Print_Area</vt:lpstr>
      <vt:lpstr>'Nikasha and kharcha 1st trim'!Print_Area</vt:lpstr>
      <vt:lpstr>'bharit 2nd trim ex PMAMP'!Print_Titles</vt:lpstr>
      <vt:lpstr>'bharit 8 mnth ex PMAMP'!Print_Titles</vt:lpstr>
      <vt:lpstr>'bharit annual'!Print_Titles</vt:lpstr>
      <vt:lpstr>'Nikasha &amp; Kharcha barsik'!Print_Titles</vt:lpstr>
      <vt:lpstr>'Nikasha and kharcha 1st trim'!Print_Titles</vt:lpstr>
      <vt:lpstr>'Programe Budget 2073-74'!Print_Titles</vt:lpstr>
      <vt:lpstr>'subsidy 3rd'!Print_Titles</vt:lpstr>
      <vt:lpstr>'summary sheet'!Print_Titles</vt:lpstr>
    </vt:vector>
  </TitlesOfParts>
  <Company>Dip  computer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Digambar</dc:creator>
  <cp:lastModifiedBy>Windows User</cp:lastModifiedBy>
  <cp:lastPrinted>2022-10-16T10:46:09Z</cp:lastPrinted>
  <dcterms:created xsi:type="dcterms:W3CDTF">2003-12-08T22:20:49Z</dcterms:created>
  <dcterms:modified xsi:type="dcterms:W3CDTF">2022-10-19T08:58:44Z</dcterms:modified>
</cp:coreProperties>
</file>